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Проекты\Python Parser\Main Program (зубр)\"/>
    </mc:Choice>
  </mc:AlternateContent>
  <bookViews>
    <workbookView xWindow="0" yWindow="0" windowWidth="19200" windowHeight="7725" tabRatio="713"/>
  </bookViews>
  <sheets>
    <sheet name="специализированые магазины" sheetId="1" r:id="rId1"/>
    <sheet name="автозапчастники" sheetId="2" r:id="rId2"/>
    <sheet name="market-place" sheetId="3" r:id="rId3"/>
    <sheet name="отзывы" sheetId="4" r:id="rId4"/>
    <sheet name="И-м,где Зубр не представлен" sheetId="5" r:id="rId5"/>
    <sheet name="запросы по брендам" sheetId="6" r:id="rId6"/>
  </sheets>
  <calcPr calcId="152511"/>
</workbook>
</file>

<file path=xl/calcChain.xml><?xml version="1.0" encoding="utf-8"?>
<calcChain xmlns="http://schemas.openxmlformats.org/spreadsheetml/2006/main">
  <c r="V56" i="6" l="1"/>
  <c r="V55" i="6"/>
  <c r="V54" i="6"/>
  <c r="V53" i="6"/>
  <c r="V52" i="6"/>
  <c r="V51" i="6"/>
  <c r="V50" i="6"/>
  <c r="V49" i="6"/>
  <c r="V48" i="6"/>
  <c r="V47" i="6"/>
  <c r="V46" i="6"/>
  <c r="V45" i="6"/>
  <c r="V42" i="6"/>
  <c r="V41" i="6"/>
  <c r="V40" i="6"/>
  <c r="V39" i="6"/>
  <c r="V38" i="6"/>
  <c r="V37" i="6"/>
  <c r="V36" i="6"/>
  <c r="V35" i="6"/>
  <c r="V34" i="6"/>
  <c r="V33" i="6"/>
  <c r="V32" i="6"/>
  <c r="V31" i="6"/>
  <c r="V30" i="6"/>
  <c r="V29" i="6"/>
  <c r="V28" i="6"/>
  <c r="V27" i="6"/>
  <c r="V26" i="6"/>
  <c r="V25" i="6"/>
  <c r="V24" i="6"/>
  <c r="V23" i="6"/>
  <c r="V22" i="6"/>
  <c r="V21" i="6"/>
  <c r="V20" i="6"/>
  <c r="V19" i="6"/>
  <c r="V16" i="6"/>
  <c r="V15" i="6"/>
  <c r="V14" i="6"/>
  <c r="V13" i="6"/>
  <c r="V12" i="6"/>
  <c r="V11" i="6"/>
  <c r="V10" i="6"/>
  <c r="V9" i="6"/>
  <c r="V8" i="6"/>
  <c r="V7" i="6"/>
  <c r="V6" i="6"/>
  <c r="V5" i="6"/>
  <c r="U5" i="6"/>
  <c r="D99" i="4"/>
  <c r="D100" i="4" s="1"/>
  <c r="C99" i="4"/>
  <c r="B99" i="4"/>
  <c r="A99" i="4"/>
  <c r="B100" i="4" s="1"/>
  <c r="P57" i="3"/>
  <c r="O57" i="3"/>
  <c r="N57" i="3"/>
  <c r="M57" i="3"/>
  <c r="L57" i="3"/>
  <c r="K57" i="3"/>
  <c r="J57" i="3"/>
  <c r="G57" i="3"/>
  <c r="F57" i="3"/>
  <c r="M37" i="3"/>
  <c r="L37" i="3"/>
  <c r="K37" i="3"/>
  <c r="O37" i="3" s="1"/>
  <c r="M36" i="3"/>
  <c r="K36" i="3"/>
  <c r="O36" i="3" s="1"/>
  <c r="M22" i="3"/>
  <c r="K22" i="3"/>
  <c r="O22" i="3" s="1"/>
  <c r="O21" i="3"/>
  <c r="M21" i="3"/>
  <c r="L21" i="3"/>
  <c r="K21" i="3"/>
  <c r="O20" i="3"/>
  <c r="M20" i="3"/>
  <c r="K20" i="3"/>
  <c r="O19" i="3"/>
  <c r="M19" i="3"/>
  <c r="L19" i="3"/>
  <c r="K19" i="3"/>
  <c r="O18" i="3"/>
  <c r="M18" i="3"/>
  <c r="L18" i="3"/>
  <c r="K18" i="3"/>
  <c r="O17" i="3"/>
  <c r="M17" i="3"/>
  <c r="L17" i="3"/>
  <c r="K17" i="3"/>
  <c r="O16" i="3"/>
  <c r="M16" i="3"/>
  <c r="L16" i="3"/>
  <c r="K16" i="3"/>
  <c r="O13" i="3"/>
  <c r="M13" i="3"/>
  <c r="L13" i="3"/>
  <c r="K13" i="3"/>
  <c r="O12" i="3"/>
  <c r="M12" i="3"/>
  <c r="L12" i="3"/>
  <c r="K12" i="3"/>
  <c r="O11" i="3"/>
  <c r="M11" i="3"/>
  <c r="L11" i="3"/>
  <c r="K11" i="3"/>
  <c r="O10" i="3"/>
  <c r="M10" i="3"/>
  <c r="L10" i="3"/>
  <c r="K10" i="3"/>
  <c r="O9" i="3"/>
  <c r="M9" i="3"/>
  <c r="L9" i="3"/>
  <c r="K9" i="3"/>
  <c r="O8" i="3"/>
  <c r="M8" i="3"/>
  <c r="L8" i="3"/>
  <c r="K8" i="3"/>
  <c r="O7" i="3"/>
  <c r="M7" i="3"/>
  <c r="L7" i="3"/>
  <c r="K7" i="3"/>
  <c r="O6" i="3"/>
  <c r="M6" i="3"/>
  <c r="L6" i="3"/>
  <c r="K6" i="3"/>
  <c r="O5" i="3"/>
  <c r="M5" i="3"/>
  <c r="L5" i="3"/>
  <c r="K5" i="3"/>
  <c r="O4" i="3"/>
  <c r="M4" i="3"/>
  <c r="L4" i="3"/>
  <c r="K4" i="3"/>
  <c r="O3" i="3"/>
  <c r="M3" i="3"/>
  <c r="L3" i="3"/>
  <c r="K3" i="3"/>
  <c r="R53" i="2"/>
  <c r="Q53" i="2"/>
  <c r="P53" i="2"/>
  <c r="O53" i="2"/>
  <c r="N53" i="2"/>
  <c r="H53" i="2"/>
  <c r="G53" i="2"/>
  <c r="F53" i="2"/>
  <c r="E53" i="2"/>
  <c r="S41" i="2"/>
  <c r="Q41" i="2"/>
  <c r="P41" i="2"/>
  <c r="O41" i="2"/>
  <c r="S40" i="2"/>
  <c r="Q40" i="2"/>
  <c r="P40" i="2"/>
  <c r="O40" i="2"/>
  <c r="S37" i="2"/>
  <c r="Q37" i="2"/>
  <c r="P37" i="2"/>
  <c r="O37" i="2"/>
  <c r="S36" i="2"/>
  <c r="Q36" i="2"/>
  <c r="O36" i="2"/>
  <c r="S26" i="2"/>
  <c r="Q26" i="2"/>
  <c r="P26" i="2"/>
  <c r="O26" i="2"/>
  <c r="S25" i="2"/>
  <c r="Q25" i="2"/>
  <c r="P25" i="2"/>
  <c r="O25" i="2"/>
  <c r="S22" i="2"/>
  <c r="Q22" i="2"/>
  <c r="P22" i="2"/>
  <c r="O22" i="2"/>
  <c r="S21" i="2"/>
  <c r="Q21" i="2"/>
  <c r="P21" i="2"/>
  <c r="O21" i="2"/>
  <c r="S20" i="2"/>
  <c r="Q20" i="2"/>
  <c r="P20" i="2"/>
  <c r="O20" i="2"/>
  <c r="S19" i="2"/>
  <c r="Q19" i="2"/>
  <c r="P19" i="2"/>
  <c r="O19" i="2"/>
  <c r="S18" i="2"/>
  <c r="Q18" i="2"/>
  <c r="P18" i="2"/>
  <c r="O18" i="2"/>
  <c r="S17" i="2"/>
  <c r="Q17" i="2"/>
  <c r="P17" i="2"/>
  <c r="O17" i="2"/>
  <c r="S16" i="2"/>
  <c r="Q16" i="2"/>
  <c r="P16" i="2"/>
  <c r="O16" i="2"/>
  <c r="S13" i="2"/>
  <c r="Q13" i="2"/>
  <c r="P13" i="2"/>
  <c r="O13" i="2"/>
  <c r="S12" i="2"/>
  <c r="Q12" i="2"/>
  <c r="P12" i="2"/>
  <c r="O12" i="2"/>
  <c r="S11" i="2"/>
  <c r="Q11" i="2"/>
  <c r="P11" i="2"/>
  <c r="O11" i="2"/>
  <c r="S10" i="2"/>
  <c r="Q10" i="2"/>
  <c r="P10" i="2"/>
  <c r="O10" i="2"/>
  <c r="S9" i="2"/>
  <c r="Q9" i="2"/>
  <c r="P9" i="2"/>
  <c r="O9" i="2"/>
  <c r="S8" i="2"/>
  <c r="Q8" i="2"/>
  <c r="P8" i="2"/>
  <c r="O8" i="2"/>
  <c r="S7" i="2"/>
  <c r="Q7" i="2"/>
  <c r="P7" i="2"/>
  <c r="O7" i="2"/>
  <c r="S6" i="2"/>
  <c r="Q6" i="2"/>
  <c r="P6" i="2"/>
  <c r="O6" i="2"/>
  <c r="S5" i="2"/>
  <c r="Q5" i="2"/>
  <c r="P5" i="2"/>
  <c r="O5" i="2"/>
  <c r="S4" i="2"/>
  <c r="Q4" i="2"/>
  <c r="P4" i="2"/>
  <c r="O4" i="2"/>
  <c r="S3" i="2"/>
  <c r="Q3" i="2"/>
  <c r="P3" i="2"/>
  <c r="O3" i="2"/>
  <c r="M63" i="1"/>
  <c r="L63" i="1"/>
  <c r="K63" i="1"/>
  <c r="J63" i="1"/>
  <c r="I63" i="1"/>
  <c r="H63" i="1"/>
  <c r="G63" i="1"/>
  <c r="F63" i="1"/>
  <c r="E63" i="1"/>
  <c r="T33" i="1"/>
  <c r="R33" i="1"/>
  <c r="Q33" i="1"/>
  <c r="P33" i="1"/>
  <c r="T32" i="1"/>
  <c r="R32" i="1"/>
  <c r="Q32" i="1"/>
  <c r="P32" i="1"/>
  <c r="T31" i="1"/>
  <c r="R31" i="1"/>
  <c r="Q31" i="1"/>
  <c r="P31" i="1"/>
  <c r="T30" i="1"/>
  <c r="R30" i="1"/>
  <c r="Q30" i="1"/>
  <c r="P30" i="1"/>
  <c r="T29" i="1"/>
  <c r="R29" i="1"/>
  <c r="Q29" i="1"/>
  <c r="P29" i="1"/>
  <c r="T26" i="1"/>
  <c r="R26" i="1"/>
  <c r="Q26" i="1"/>
  <c r="P26" i="1"/>
  <c r="T25" i="1"/>
  <c r="R25" i="1"/>
  <c r="Q25" i="1"/>
  <c r="P25" i="1"/>
  <c r="T22" i="1"/>
  <c r="R22" i="1"/>
  <c r="Q22" i="1"/>
  <c r="P22" i="1"/>
  <c r="T21" i="1"/>
  <c r="R21" i="1"/>
  <c r="Q21" i="1"/>
  <c r="P21" i="1"/>
  <c r="T20" i="1"/>
  <c r="R20" i="1"/>
  <c r="Q20" i="1"/>
  <c r="P20" i="1"/>
  <c r="T19" i="1"/>
  <c r="R19" i="1"/>
  <c r="Q19" i="1"/>
  <c r="P19" i="1"/>
  <c r="T18" i="1"/>
  <c r="R18" i="1"/>
  <c r="Q18" i="1"/>
  <c r="P18" i="1"/>
  <c r="T17" i="1"/>
  <c r="R17" i="1"/>
  <c r="Q17" i="1"/>
  <c r="P17" i="1"/>
  <c r="T16" i="1"/>
  <c r="R16" i="1"/>
  <c r="Q16" i="1"/>
  <c r="P16" i="1"/>
  <c r="T13" i="1"/>
  <c r="R13" i="1"/>
  <c r="Q13" i="1"/>
  <c r="P13" i="1"/>
  <c r="T12" i="1"/>
  <c r="R12" i="1"/>
  <c r="Q12" i="1"/>
  <c r="P12" i="1"/>
  <c r="R11" i="1"/>
  <c r="Q11" i="1"/>
  <c r="P11" i="1"/>
  <c r="T11" i="1" s="1"/>
  <c r="T10" i="1"/>
  <c r="R10" i="1"/>
  <c r="Q10" i="1"/>
  <c r="P10" i="1"/>
  <c r="T9" i="1"/>
  <c r="R9" i="1"/>
  <c r="Q9" i="1"/>
  <c r="P9" i="1"/>
  <c r="T8" i="1"/>
  <c r="R8" i="1"/>
  <c r="Q8" i="1"/>
  <c r="P8" i="1"/>
  <c r="R7" i="1"/>
  <c r="Q7" i="1"/>
  <c r="P7" i="1"/>
  <c r="T7" i="1" s="1"/>
  <c r="T6" i="1"/>
  <c r="R6" i="1"/>
  <c r="Q6" i="1"/>
  <c r="P6" i="1"/>
  <c r="T5" i="1"/>
  <c r="R5" i="1"/>
  <c r="Q5" i="1"/>
  <c r="P5" i="1"/>
  <c r="T4" i="1"/>
  <c r="R4" i="1"/>
  <c r="Q4" i="1"/>
  <c r="P4" i="1"/>
  <c r="T3" i="1"/>
  <c r="R3" i="1"/>
  <c r="Q3" i="1"/>
  <c r="P3" i="1"/>
  <c r="C100" i="4" l="1"/>
</calcChain>
</file>

<file path=xl/sharedStrings.xml><?xml version="1.0" encoding="utf-8"?>
<sst xmlns="http://schemas.openxmlformats.org/spreadsheetml/2006/main" count="1138" uniqueCount="506">
  <si>
    <t xml:space="preserve">ZUBR ULTRA </t>
  </si>
  <si>
    <t>1ak.by</t>
  </si>
  <si>
    <t>1akb.by</t>
  </si>
  <si>
    <t>zavedis.by / akkumulyator.by</t>
  </si>
  <si>
    <t>autoenergy.by</t>
  </si>
  <si>
    <t>akkumulator.by</t>
  </si>
  <si>
    <t>akkumulyatory.by</t>
  </si>
  <si>
    <t>akumulator.by</t>
  </si>
  <si>
    <t>аккумулятор.бел</t>
  </si>
  <si>
    <t>auto-moll.by</t>
  </si>
  <si>
    <t>akkamulik.by</t>
  </si>
  <si>
    <t>lakkiroud.by</t>
  </si>
  <si>
    <t>akbplus.by</t>
  </si>
  <si>
    <t>akb24.by</t>
  </si>
  <si>
    <t>Min цена</t>
  </si>
  <si>
    <t>Max цена</t>
  </si>
  <si>
    <t>Средняя цена</t>
  </si>
  <si>
    <t>отклонение от min цены, %</t>
  </si>
  <si>
    <t>55 Ah (530 А)</t>
  </si>
  <si>
    <t>165</t>
  </si>
  <si>
    <t>-</t>
  </si>
  <si>
    <t>сайт запрещен</t>
  </si>
  <si>
    <t>55 Ah (460 А)</t>
  </si>
  <si>
    <t>200</t>
  </si>
  <si>
    <t>60 Ah (590 А)</t>
  </si>
  <si>
    <t>177</t>
  </si>
  <si>
    <t>175</t>
  </si>
  <si>
    <t>60 Ah (500 А)</t>
  </si>
  <si>
    <t>66 Ah (640 А)</t>
  </si>
  <si>
    <t>205</t>
  </si>
  <si>
    <t>74 Ah (710 А)</t>
  </si>
  <si>
    <t>210</t>
  </si>
  <si>
    <t>74 Ah (680 А)</t>
  </si>
  <si>
    <t>90 Ah (870 А)</t>
  </si>
  <si>
    <t>260</t>
  </si>
  <si>
    <t>90 Ah (720 А)</t>
  </si>
  <si>
    <t>100 Ah (820 А)</t>
  </si>
  <si>
    <t>280</t>
  </si>
  <si>
    <t>100 Ah (940 А)</t>
  </si>
  <si>
    <t xml:space="preserve">ZUBR PREMIUM </t>
  </si>
  <si>
    <t>57 Ah (500 А)</t>
  </si>
  <si>
    <t>63 Ah (640 А)</t>
  </si>
  <si>
    <t>190</t>
  </si>
  <si>
    <t>63 Ah (550 А)</t>
  </si>
  <si>
    <t>77 Ah (730 А)</t>
  </si>
  <si>
    <t>235</t>
  </si>
  <si>
    <t>77 Ah (720 А)</t>
  </si>
  <si>
    <t>80 Ah (780 А)</t>
  </si>
  <si>
    <t>250</t>
  </si>
  <si>
    <t>105 Ah (1000 А)</t>
  </si>
  <si>
    <t>330</t>
  </si>
  <si>
    <t>315</t>
  </si>
  <si>
    <t>ZUBR ORIGINAL EQUIPMENT</t>
  </si>
  <si>
    <t>66 Ah (660 А)</t>
  </si>
  <si>
    <t>240</t>
  </si>
  <si>
    <t>74 Ah (840 А)</t>
  </si>
  <si>
    <t>290</t>
  </si>
  <si>
    <t>ZUBR ASIA</t>
  </si>
  <si>
    <t>45 Ah (360 A)</t>
  </si>
  <si>
    <t>60 Ah (550 A)</t>
  </si>
  <si>
    <t>185</t>
  </si>
  <si>
    <t>68 Ah (600 A)</t>
  </si>
  <si>
    <t>80 Ah (740 A)</t>
  </si>
  <si>
    <t>91 Ah (800 A)</t>
  </si>
  <si>
    <t>265</t>
  </si>
  <si>
    <t xml:space="preserve"> </t>
  </si>
  <si>
    <t>ZUBR PROFESSIONAL</t>
  </si>
  <si>
    <t>145 Ah (950 A)</t>
  </si>
  <si>
    <t>345</t>
  </si>
  <si>
    <t>190 Ah (1150 A)</t>
  </si>
  <si>
    <t>450</t>
  </si>
  <si>
    <t>Прим.: - Цены указаны в BYN</t>
  </si>
  <si>
    <t>поставки АКБ ЗУБР</t>
  </si>
  <si>
    <t>Сайт</t>
  </si>
  <si>
    <t>Наименование</t>
  </si>
  <si>
    <t>Поставщик:</t>
  </si>
  <si>
    <t>янв.2020</t>
  </si>
  <si>
    <t>фев.2020</t>
  </si>
  <si>
    <t>мар.2020</t>
  </si>
  <si>
    <t>апр.2020</t>
  </si>
  <si>
    <t>май.2020</t>
  </si>
  <si>
    <t>июн.2020</t>
  </si>
  <si>
    <t>zavedis.by</t>
  </si>
  <si>
    <t>ООО "Стиген"</t>
  </si>
  <si>
    <t>БИТ</t>
  </si>
  <si>
    <t>Войналович А.А. ИП</t>
  </si>
  <si>
    <t>Аккамулик</t>
  </si>
  <si>
    <t>БатКонтактГрупп</t>
  </si>
  <si>
    <t>ИП Михей</t>
  </si>
  <si>
    <t>Вац А.Б. ИП</t>
  </si>
  <si>
    <t>ИП Багиров Ю.Н.</t>
  </si>
  <si>
    <t>?</t>
  </si>
  <si>
    <t>ООО "ЛаККиРоуд"</t>
  </si>
  <si>
    <t>ИП Позняков</t>
  </si>
  <si>
    <t>ИП Мошкин А.В.</t>
  </si>
  <si>
    <t>100akb.by</t>
  </si>
  <si>
    <t>ИП Зеньков А.Ф.</t>
  </si>
  <si>
    <t>akbcenter.by</t>
  </si>
  <si>
    <t>СпецВисТехно</t>
  </si>
  <si>
    <t>Танкевич М.С. ИП</t>
  </si>
  <si>
    <t xml:space="preserve">ИП Мотевич А.В. </t>
  </si>
  <si>
    <t>Итого</t>
  </si>
  <si>
    <t>неактуальные акб</t>
  </si>
  <si>
    <t>glonas.by</t>
  </si>
  <si>
    <t>500amper.by</t>
  </si>
  <si>
    <t>welltorg.com</t>
  </si>
  <si>
    <t>autosup.by</t>
  </si>
  <si>
    <t>grach.by</t>
  </si>
  <si>
    <t>amix.by</t>
  </si>
  <si>
    <t>boltik.by</t>
  </si>
  <si>
    <t>dviglo.by</t>
  </si>
  <si>
    <t>auto-r.by</t>
  </si>
  <si>
    <t>mg.by</t>
  </si>
  <si>
    <t>autoostrov.by</t>
  </si>
  <si>
    <t>ZUBR OE</t>
  </si>
  <si>
    <t>66 Ah (660 A)</t>
  </si>
  <si>
    <t>74 Ah (840 A)</t>
  </si>
  <si>
    <t>Глонас ЧП</t>
  </si>
  <si>
    <t>ИП Рябцев Я.В.</t>
  </si>
  <si>
    <t>Логойка ЧТУП</t>
  </si>
  <si>
    <t>ООО "СуперАСуп"</t>
  </si>
  <si>
    <t>ООО Навитал</t>
  </si>
  <si>
    <t>evrodetal.by</t>
  </si>
  <si>
    <t>Таргет Авто ООО</t>
  </si>
  <si>
    <t>21vek.by</t>
  </si>
  <si>
    <t>avd.by</t>
  </si>
  <si>
    <t>imarket.by</t>
  </si>
  <si>
    <t>oma.by</t>
  </si>
  <si>
    <t>7745.by</t>
  </si>
  <si>
    <t>vdomshop.by</t>
  </si>
  <si>
    <t>bigi.by</t>
  </si>
  <si>
    <t>Триовист ООО</t>
  </si>
  <si>
    <t>torgsin.by</t>
  </si>
  <si>
    <t>ООО "Техноград-М"</t>
  </si>
  <si>
    <t>Аймаркет Трейд</t>
  </si>
  <si>
    <t>24shop.by</t>
  </si>
  <si>
    <t xml:space="preserve">ООО «Дистанционная торговля» </t>
  </si>
  <si>
    <t>ООО ЮВАЛЮС-М</t>
  </si>
  <si>
    <t>ИП Валетко Е.А.</t>
  </si>
  <si>
    <t>ООО "Еврозапчасть"</t>
  </si>
  <si>
    <t>kupi.tut.by</t>
  </si>
  <si>
    <t>ООО "ТУТ БАЙ МЕДИА"</t>
  </si>
  <si>
    <t>1akb.by (БИТ)</t>
  </si>
  <si>
    <t>akbplus.by (БИТ)</t>
  </si>
  <si>
    <t>7745.by (БИТ)</t>
  </si>
  <si>
    <t>21vek.by (БИТ)</t>
  </si>
  <si>
    <t xml:space="preserve">ООО «ОМА» </t>
  </si>
  <si>
    <t>7745 Большой магазин ООО</t>
  </si>
  <si>
    <t>Королько В.В. ИП</t>
  </si>
  <si>
    <t>??</t>
  </si>
  <si>
    <t>Интернет-площадка</t>
  </si>
  <si>
    <t>Положительный отзыв</t>
  </si>
  <si>
    <t>Нейтральный отзыв</t>
  </si>
  <si>
    <t>Негативный отзыв</t>
  </si>
  <si>
    <t>Зубр Ultra R+ (60 А/ч)</t>
  </si>
  <si>
    <t>супер</t>
  </si>
  <si>
    <t>Зубр Premium 77Ah</t>
  </si>
  <si>
    <t>хороший</t>
  </si>
  <si>
    <t>отличный вариант (9.02.2020)</t>
  </si>
  <si>
    <t>неплохие</t>
  </si>
  <si>
    <t>монстр</t>
  </si>
  <si>
    <t>Зубр Ultra 60Ah</t>
  </si>
  <si>
    <t>средний аккумулятор за деньги выше среднего</t>
  </si>
  <si>
    <t>Зубр Premium 68Ah</t>
  </si>
  <si>
    <t>нормальный</t>
  </si>
  <si>
    <t>otzovik.com</t>
  </si>
  <si>
    <t>Зубр</t>
  </si>
  <si>
    <t>хорошая и надежная</t>
  </si>
  <si>
    <t>неплохой</t>
  </si>
  <si>
    <t>плохое качество</t>
  </si>
  <si>
    <t>Надёжен и недорог</t>
  </si>
  <si>
    <t>цена=качество</t>
  </si>
  <si>
    <t>брать не стоит, гарантия</t>
  </si>
  <si>
    <t>Отличный АКБ (Хорошая цена и работоспособность) (26.11.2019)</t>
  </si>
  <si>
    <t>разочарован, гарантия 1 год</t>
  </si>
  <si>
    <t>Отличный АКБ (25.11.2019)</t>
  </si>
  <si>
    <t>Полная ерунда</t>
  </si>
  <si>
    <t>Плох на морозе</t>
  </si>
  <si>
    <t>Хороший АКБ долго ходит (11.02.2020)</t>
  </si>
  <si>
    <t>Не крутит в мороз</t>
  </si>
  <si>
    <t>Зубр Premium 77 a/h</t>
  </si>
  <si>
    <t>Не дорого, надежно</t>
  </si>
  <si>
    <t>без проблемм</t>
  </si>
  <si>
    <t>Слабенький</t>
  </si>
  <si>
    <t>Отличный (цена и надежность)</t>
  </si>
  <si>
    <t>Отличный (цена и качество)</t>
  </si>
  <si>
    <t>надежные</t>
  </si>
  <si>
    <t>плохие</t>
  </si>
  <si>
    <t>onliner.by</t>
  </si>
  <si>
    <t xml:space="preserve">Зубр Ultra (55 А/ч) </t>
  </si>
  <si>
    <t>нового зубра можно брать (2013)</t>
  </si>
  <si>
    <t>довольно неплохо</t>
  </si>
  <si>
    <t>Не советую. Скупой платит дважды (2016)</t>
  </si>
  <si>
    <t>отрабатывает на 150% (2014)</t>
  </si>
  <si>
    <t>Нормальный середнячок (2014)</t>
  </si>
  <si>
    <t>Второй раз не куплю (2018)</t>
  </si>
  <si>
    <t>Отлчиный и отличная цена (2014)</t>
  </si>
  <si>
    <t>Хороший аккумулятор за свои деньги (2016)</t>
  </si>
  <si>
    <t>компании могут только позавидовать нашему "Зубру" (2017)</t>
  </si>
  <si>
    <t>работал 4 года - то можно брать (2018)</t>
  </si>
  <si>
    <t>Можно брать не думая (2019)</t>
  </si>
  <si>
    <t>Надежный (2019)</t>
  </si>
  <si>
    <t>ZUBR Ultra 60Ah</t>
  </si>
  <si>
    <t>Своих денег стоит! (2013)</t>
  </si>
  <si>
    <t>повелся на цену и новую технологию (2014)</t>
  </si>
  <si>
    <t>Не советую покупать (2015)</t>
  </si>
  <si>
    <t>доволен, справляется (2013)</t>
  </si>
  <si>
    <t>4 года эксплуатации считаю маловатым (2016)</t>
  </si>
  <si>
    <t>Не супер (2017)</t>
  </si>
  <si>
    <t>очень хорош (2014)</t>
  </si>
  <si>
    <t>средне, для жигулей вполне подходит (2018)</t>
  </si>
  <si>
    <t>Проработал год и умер (2017)</t>
  </si>
  <si>
    <t>я доволен (2014)</t>
  </si>
  <si>
    <t>Наш аккумулятор за приемлемые деньги (2018)</t>
  </si>
  <si>
    <t>Слишком малый ресурс (2017)</t>
  </si>
  <si>
    <t>даже старый акб хорошо работал в холодные месяцы (2015)</t>
  </si>
  <si>
    <t>неплохой вариант за эти деньги (21.02.2020)</t>
  </si>
  <si>
    <t>Не брать (2018)</t>
  </si>
  <si>
    <t>надо брать (2015)</t>
  </si>
  <si>
    <t>Отстой полнейший (2019)</t>
  </si>
  <si>
    <t>8 лет отработал безукоризненно (2015)</t>
  </si>
  <si>
    <t>Надежен и прост (2016)</t>
  </si>
  <si>
    <t>хорошее изделие, за умеренные деньги (2016)</t>
  </si>
  <si>
    <t>Нормальный (2017)</t>
  </si>
  <si>
    <t>Аккумулятор супер (2019)</t>
  </si>
  <si>
    <t>Тот случай, когда нужно купить белорусское (2019)</t>
  </si>
  <si>
    <t>отличный (2019)</t>
  </si>
  <si>
    <t>ОТЛИЧНЫЙ АКБ , 6 лет работы без проблем (2019)</t>
  </si>
  <si>
    <t>Хороший отечественный АКБ (27.12.2019)</t>
  </si>
  <si>
    <t>Надежный АКБ (27.12.2019)</t>
  </si>
  <si>
    <t>Взял, потому что проверенная вещь (25.02.2020)</t>
  </si>
  <si>
    <t>Зубр Ultra (64 А/ч)</t>
  </si>
  <si>
    <t>отличный акб (2018)</t>
  </si>
  <si>
    <t>Надёжный, недорогой АКБ (2018)</t>
  </si>
  <si>
    <t>Поставил и забыл, отлично (2018)</t>
  </si>
  <si>
    <t>Лучше бывает только в сказке (2019)</t>
  </si>
  <si>
    <t xml:space="preserve">Зубр Ultra (74 А/ч) </t>
  </si>
  <si>
    <t>Надежный как зубр, смена бош (2018)</t>
  </si>
  <si>
    <t>Проблем нет никаких вообще, только зубр (2018)</t>
  </si>
  <si>
    <t>Отечественный продукт достойного качества (2019)</t>
  </si>
  <si>
    <t>Хороший недорогой (2019)</t>
  </si>
  <si>
    <t>Хороший аккумулятор за небольшие деньги (2019)</t>
  </si>
  <si>
    <t>неплохой аккум (26.03.2020)</t>
  </si>
  <si>
    <t xml:space="preserve">Зубр Ultra (75 А/ч) </t>
  </si>
  <si>
    <t>Отличный, стоит своих денег (22.01.2020)</t>
  </si>
  <si>
    <t>Зубр Ultra 100 А/ч</t>
  </si>
  <si>
    <t>Хорошая рабочая лошадка (2014)</t>
  </si>
  <si>
    <t>Стоит поискать что нибудь получше (2015)</t>
  </si>
  <si>
    <t>можно брать, отличный акб (2015)</t>
  </si>
  <si>
    <t>Он вам не нужен (2017), отработал 2 года</t>
  </si>
  <si>
    <t>Отличный аккyм. отмаслал 4 года (2015)</t>
  </si>
  <si>
    <t>Не рискуйте, пользовался лишь год (2018)</t>
  </si>
  <si>
    <t>Рекомендую (2017)</t>
  </si>
  <si>
    <t>Хороший аккумулятор за умеренную цену (2018)</t>
  </si>
  <si>
    <t>Работает уже 4 года (2019)</t>
  </si>
  <si>
    <t xml:space="preserve">Зубр Professional 190 А/ч </t>
  </si>
  <si>
    <t>очень хорош (2015)</t>
  </si>
  <si>
    <t>Зубр Premium 57 А/ч</t>
  </si>
  <si>
    <t>Отличный, лидера рынка (2019)</t>
  </si>
  <si>
    <t>Понравился (13.02.2020)</t>
  </si>
  <si>
    <t>Зубр Premium 63 А/ч</t>
  </si>
  <si>
    <t>мне нравится (2013)</t>
  </si>
  <si>
    <t>Нормальный середнячок (2019)</t>
  </si>
  <si>
    <t>Сдать по гарантии и забыть как о страшном сне (2013)</t>
  </si>
  <si>
    <t>Из опыта, хороший (2014)</t>
  </si>
  <si>
    <t>пойдет, можно брать (2017)</t>
  </si>
  <si>
    <t>Хороший, недорогой (2016)</t>
  </si>
  <si>
    <t>Нормальный акум (2015)</t>
  </si>
  <si>
    <t>Не стоит тратить деньги (2017)</t>
  </si>
  <si>
    <t>Хороший (2017)</t>
  </si>
  <si>
    <t>Не стоит брать (2017)</t>
  </si>
  <si>
    <t>Хороший, нет проблем (2019)</t>
  </si>
  <si>
    <t>умер через месяц, забыть как о страшном сне (2017)</t>
  </si>
  <si>
    <t>Хороший, недорогой, качественный сервис (2019)</t>
  </si>
  <si>
    <t>Не рекомендую, летний акб (2018)</t>
  </si>
  <si>
    <t>Хороший аккумлятор, убду брать такой же (18.02.2020)</t>
  </si>
  <si>
    <t>Зубр Premium 65 А/ч</t>
  </si>
  <si>
    <t>Хороший аккумулятор, достойная цена и качество не подводит (16.03.2020)</t>
  </si>
  <si>
    <t>Зубр Premium 77 А/ч</t>
  </si>
  <si>
    <t>оправдывает ожидания! (2016)</t>
  </si>
  <si>
    <t>Нормальная (2018)</t>
  </si>
  <si>
    <t>Не вариант зимой (2017)</t>
  </si>
  <si>
    <t>Брать (2016)</t>
  </si>
  <si>
    <t>Стоит задуматься, надо следить за погодой (2017)</t>
  </si>
  <si>
    <t>Хорошо (2016)</t>
  </si>
  <si>
    <t>Жалко потраченых денег (2018)</t>
  </si>
  <si>
    <t>Хороший аккумулятор (2016)</t>
  </si>
  <si>
    <t>денег что стоит, не советовал бы (2019)</t>
  </si>
  <si>
    <t>Хороший аккумулятор (2017)</t>
  </si>
  <si>
    <t>Посредственный экземпляр, перестал заводить, высокачая цена.</t>
  </si>
  <si>
    <t>отлично (2017)</t>
  </si>
  <si>
    <t>Хороший аккумулятор, можно брать, 6 лет без проблем (2017)</t>
  </si>
  <si>
    <t>Отличный аккумулятор, за небольшие деньги, 6 лет работы (2017)</t>
  </si>
  <si>
    <t>батарея хорошая, можно доверять (2018)</t>
  </si>
  <si>
    <t>Отличный (2018)</t>
  </si>
  <si>
    <t>Хороший (2018)</t>
  </si>
  <si>
    <t>уду братьтакой же (2018)</t>
  </si>
  <si>
    <t>Надо брать и не задумываться (2018)</t>
  </si>
  <si>
    <t>Божественная гарантия как у Topla (2018)</t>
  </si>
  <si>
    <t>2 года работы ни одного сбоя (2019)</t>
  </si>
  <si>
    <t>Надёжная батарея за разумные деньги (2019)</t>
  </si>
  <si>
    <t>Отличновый (2019)</t>
  </si>
  <si>
    <t>Купил, поставил и забыл (2019)</t>
  </si>
  <si>
    <t>Лучший что у меня был (2019)</t>
  </si>
  <si>
    <t>Если бы сказали, не поверил бы (22.11.2019)</t>
  </si>
  <si>
    <t>Свою цену оправдывает (26.12.2019)</t>
  </si>
  <si>
    <t>Отслужил 5 лет, отличный (10.02.2020)</t>
  </si>
  <si>
    <t>Зубр Premium 105 А/ч</t>
  </si>
  <si>
    <t>Нормальный (13.02.2020)</t>
  </si>
  <si>
    <t>Зубр Premium 80 А/ч</t>
  </si>
  <si>
    <t>Рекомендую</t>
  </si>
  <si>
    <t>Отношение к Бренду АКБ ZUBR:</t>
  </si>
  <si>
    <t>Жалобы:</t>
  </si>
  <si>
    <t>1.</t>
  </si>
  <si>
    <t>не выдерживают даже малых морозов, умирают</t>
  </si>
  <si>
    <t>2.</t>
  </si>
  <si>
    <t>жалобы по гарантии и обслуживанию по гарантии</t>
  </si>
  <si>
    <t>3.</t>
  </si>
  <si>
    <t>маленький срок эксплуатации, не доживают срок службы по гаратии, максиум 2 года</t>
  </si>
  <si>
    <t>4.</t>
  </si>
  <si>
    <t>запах серной кислоты</t>
  </si>
  <si>
    <t>Количество положительных отзывов - 66%, негативных - 20%, нейтральных - 12%</t>
  </si>
  <si>
    <t>Интернет-магазины, в которых АКБ ZUBR не представлен :</t>
  </si>
  <si>
    <t>Интренет-площадка</t>
  </si>
  <si>
    <t>Юр. Наименование</t>
  </si>
  <si>
    <t>Адрес</t>
  </si>
  <si>
    <t>Представленные марки АКБ:</t>
  </si>
  <si>
    <t>Примечание</t>
  </si>
  <si>
    <t>ultra.by</t>
  </si>
  <si>
    <t>ООО «УЛЬТРА БАЙ»</t>
  </si>
  <si>
    <t>г. Минск ул. Скрыганова 2, пом.175</t>
  </si>
  <si>
    <t>555, A-mega, AKOM, Autojet, Banner, Bosch, BRAVO, Energizer, Eide, Sznajder, TAB, Varta, Стартбат</t>
  </si>
  <si>
    <t>market-place</t>
  </si>
  <si>
    <t>aaa.by</t>
  </si>
  <si>
    <t>ЗАО «ПС-ЗАПЧАСТИ»</t>
  </si>
  <si>
    <t>г. Минск, ул. Свердлова, 23</t>
  </si>
  <si>
    <t>Varta</t>
  </si>
  <si>
    <t>Онлайн-гипермаркет автозапчастей</t>
  </si>
  <si>
    <t>Bosch</t>
  </si>
  <si>
    <t>Centra</t>
  </si>
  <si>
    <t>Tudor</t>
  </si>
  <si>
    <t>Exide</t>
  </si>
  <si>
    <t>и др</t>
  </si>
  <si>
    <t>ilan.by</t>
  </si>
  <si>
    <t>ООО «АльянсСнаб»</t>
  </si>
  <si>
    <t xml:space="preserve"> г. Минск, ул. Есенина, д. 130, оф. 9-10.</t>
  </si>
  <si>
    <t>Centra, Bosch, VARTA, Exide, 4max, AC Delco, American, Banner, Baren, Berga, BMW и др.</t>
  </si>
  <si>
    <t>Интеренет-магазин автозапчастей</t>
  </si>
  <si>
    <t>1000km.by</t>
  </si>
  <si>
    <t>ИП Обухович Н.С.</t>
  </si>
  <si>
    <t xml:space="preserve">г. Минск, ул. Максима Танка 30к1, офис 6 </t>
  </si>
  <si>
    <t>BOSCH EXIDE VARTA
 DETA YUASA</t>
  </si>
  <si>
    <t>ИП Москаленко А.С.</t>
  </si>
  <si>
    <t>Минская обл., Копыльский район, Г.Копыль, ул.Строителей д.13, кв.2</t>
  </si>
  <si>
    <t>много</t>
  </si>
  <si>
    <t>появился Zubr</t>
  </si>
  <si>
    <t>avtostandart.by</t>
  </si>
  <si>
    <t>ИП Костюковец  А.А.</t>
  </si>
  <si>
    <t>Минскский район, д. Богатырева, ул. Полесская, д. 1, кв. 68.</t>
  </si>
  <si>
    <t xml:space="preserve"> AutoPart  Baren  Bosch  Centra 
  Deta   Exide  Istа  Volta</t>
  </si>
  <si>
    <t>akom.by</t>
  </si>
  <si>
    <t>АККБат</t>
  </si>
  <si>
    <t>ул. Владислава Сырокомли 7, Минск</t>
  </si>
  <si>
    <t>АКОМ, OBERON, INCI ACU, Sznajder, Banner, MOLL, VARTA, A-mega, BOCSH, Старт Бат, BRAVO</t>
  </si>
  <si>
    <t xml:space="preserve">специализированный АКБ интернет магазин, шины, масла </t>
  </si>
  <si>
    <t>kiper.by</t>
  </si>
  <si>
    <t xml:space="preserve"> ООО "Кипер Трэйд"</t>
  </si>
  <si>
    <t xml:space="preserve"> г. Минск, ул.Западная, 7А</t>
  </si>
  <si>
    <t>TAB, Autojet + промышленные</t>
  </si>
  <si>
    <t>Интеренет-магазин АКБ</t>
  </si>
  <si>
    <t>startshina.by</t>
  </si>
  <si>
    <t>(УНП): 191644156</t>
  </si>
  <si>
    <t>г.Минск, ул.Ф.Скорины 14, ком.312</t>
  </si>
  <si>
    <t>A-Mega  Akom American Banner Champion Pilot Drive Energizer Medalist  MONBAT Optima
 Sonnenschein Tenax TOPLA VARTA Vega
 WinMaxx СтартБат</t>
  </si>
  <si>
    <t xml:space="preserve">интернет-магазин по продаже шин, камер, колесных дисков, аккумуляторов </t>
  </si>
  <si>
    <t>vsekolesa.by</t>
  </si>
  <si>
    <t>ИП Красовский Ю.Г.</t>
  </si>
  <si>
    <t>Минский район. д.Серафимово, ул.Луговая 30</t>
  </si>
  <si>
    <t>optshintorg.by</t>
  </si>
  <si>
    <t>ООО "Оптшинторг"</t>
  </si>
  <si>
    <t>г. Минск,
ул. Я. Райниса, д. 2а , оф. 1</t>
  </si>
  <si>
    <t>Тоько шины и диски</t>
  </si>
  <si>
    <t>avtogalant.by</t>
  </si>
  <si>
    <t>ООО "Стройшина-Плюс"</t>
  </si>
  <si>
    <t>г. Минск ул Лещинского 14а пав 8</t>
  </si>
  <si>
    <t>tir.by</t>
  </si>
  <si>
    <t>ООО "Айронвил"</t>
  </si>
  <si>
    <t>г. Брест, ул. Шоссейная, 2С</t>
  </si>
  <si>
    <t>ИП Рябцев Я.В.,</t>
  </si>
  <si>
    <t>г.Минск, ул. Голубева,9,</t>
  </si>
  <si>
    <t>amazis.by</t>
  </si>
  <si>
    <t>СООО «Амазис»</t>
  </si>
  <si>
    <t>г. Гродно, ул. Дзержинского, д 58/1, пом. 2</t>
  </si>
  <si>
    <t>Banner</t>
  </si>
  <si>
    <t>svt.by</t>
  </si>
  <si>
    <t>ООО "СВИАТ</t>
  </si>
  <si>
    <t>Минский район, аг Колодищи, ул. Минская, 56-6.</t>
  </si>
  <si>
    <t>DETA,  Bosch. Voltmaste,r  EXIDE, PATRON,  Varta, Topla</t>
  </si>
  <si>
    <t>есть кнопка Zubr, но нет в наличии</t>
  </si>
  <si>
    <t>рассрочка.бел</t>
  </si>
  <si>
    <t>ООО «ПриватЛизинг»</t>
  </si>
  <si>
    <t xml:space="preserve"> г. Минск, пр-т газеты Звязда, 16/1 – 3</t>
  </si>
  <si>
    <t>Varta Exide Topla Eurostart  ZAP DETA VOLAT AutoPart Bosch VoltMaster Patriot и др.</t>
  </si>
  <si>
    <t>karas.by</t>
  </si>
  <si>
    <t xml:space="preserve"> ИП Краснов С.Л.</t>
  </si>
  <si>
    <t>Минск, ул. Логойский тракт, 20</t>
  </si>
  <si>
    <t xml:space="preserve">Интеренет-магазин </t>
  </si>
  <si>
    <t>mpv.by</t>
  </si>
  <si>
    <t>ИП Марцинкевич А.А.</t>
  </si>
  <si>
    <t xml:space="preserve"> г. Минск, ул.Гамарника, 30</t>
  </si>
  <si>
    <t xml:space="preserve">555, Autojet, Varta, TAB, Topla, A-mega, Hankook, Bosch, AutoPart,Eurostart, Patron, Exide, ADS, znajder, KBK, Banner, Energizer, Tenax, VOLAT, AKOM, BRAVO, Hagen, EDCON, Mega Batt, Kainar, Panasonic, DETA, Baren, FIAMM, Black Horse, Champion, Pilot,  Drive, Курский Аккумулятор, ZAP </t>
  </si>
  <si>
    <t>сервер не найден</t>
  </si>
  <si>
    <t>povorot.by</t>
  </si>
  <si>
    <t>ЧП Фора плюс</t>
  </si>
  <si>
    <t xml:space="preserve"> г. Гомель, ул. Гагарина, д.46.</t>
  </si>
  <si>
    <t>A-mega Banner Bosch Exide TAB Varta
AKOM Autojet Bravo
Champion Pilot Drive Eurostart Hagen
Monbat Topla ZAP</t>
  </si>
  <si>
    <t>ttn.by</t>
  </si>
  <si>
    <t xml:space="preserve"> ООО "Виастрим"</t>
  </si>
  <si>
    <t xml:space="preserve"> г.Минск, ул.Скрыганова 14, офис 28</t>
  </si>
  <si>
    <t xml:space="preserve">A-mega AKOM Autojet AutoPart Baren
Blitz Bosch BRAVO Delta DETA EDCON 
Eurostart </t>
  </si>
  <si>
    <t>Приостановка работы</t>
  </si>
  <si>
    <t>vitavto.by</t>
  </si>
  <si>
    <t>ВИТАВТОБазис</t>
  </si>
  <si>
    <t>Витебск</t>
  </si>
  <si>
    <t xml:space="preserve">A-mega AKOM AUTOPART Banner Baren Bosch Centra ENRUN Exide Hagen KAINAR Optima THOMAS Topla Varta VOLAT </t>
  </si>
  <si>
    <t>автозапчасти</t>
  </si>
  <si>
    <t>Минск</t>
  </si>
  <si>
    <t>555 A-MEGA ASIAN HORSE
AUTOJET BLACK HORSE BOSCH
CENTRА EXIDE HAGEN KAINAR
KBK SZNAJDER TAB TOPLA TROJAN
VARTA YUASA ZAP</t>
  </si>
  <si>
    <t>ООО "Импорт Солюшн"</t>
  </si>
  <si>
    <t>AKOM AutoPart BAREN Bosch EDCON EXIDE FIAMM ISTA VARTA</t>
  </si>
  <si>
    <t>amd.by</t>
  </si>
  <si>
    <t>Edcon, Kainar, TAB, Monbat, Exide</t>
  </si>
  <si>
    <t>ПроСТО Запчасти</t>
  </si>
  <si>
    <t xml:space="preserve"> 555   AD   AKOM   Asian Horse   Atlant   Autojet   AutoPart   Banner   Black Horse   BRAVO   Centra   Champion   DETA   Edcon   Energy Box   Eurostart   FIAMM   GIGAWATT   Hagen   ISTA   Kainar   KBK   Klema   Mega Batt   Monbat   Patron   Security   Sznajder   TAB   Tenax   Thomas   Titan   Tokler   Topla   Trojan   Tudor   Uragan   VAIPER   Varta   Virbac   VoltMaster   Стартбат   Энергасила</t>
  </si>
  <si>
    <t>ООО ТрейдАвтоПартс</t>
  </si>
  <si>
    <t>ООО «МГ-БАЙ»</t>
  </si>
  <si>
    <t>AutoPart Baren Blitz Bosch Edcon Exide Fiamm Hagen Patron Senfineco Topla Varta Volat Westa Аком</t>
  </si>
  <si>
    <t>«Ластади-М»</t>
  </si>
  <si>
    <t>Eurostart Blue  Exidе Gigawatt Hagen  Ista Jenox Mega Batt  Monbat Optima
  Patron Star Bat  Startcraft Thomas  Topla
 Varta  Volat  Voltmaster  ZAP  Аком</t>
  </si>
  <si>
    <t>№</t>
  </si>
  <si>
    <t>Месяц</t>
  </si>
  <si>
    <t>Прирост,%</t>
  </si>
  <si>
    <t>Бренд</t>
  </si>
  <si>
    <t>янв.2019</t>
  </si>
  <si>
    <t>фев.2019</t>
  </si>
  <si>
    <t>мар.2019</t>
  </si>
  <si>
    <t>апр.2019</t>
  </si>
  <si>
    <t>май.2019</t>
  </si>
  <si>
    <t>июн.2019</t>
  </si>
  <si>
    <t>июл.2019</t>
  </si>
  <si>
    <t>авг.2019</t>
  </si>
  <si>
    <t>сен.2019</t>
  </si>
  <si>
    <t>окт. 2019</t>
  </si>
  <si>
    <t>ноя. 2019</t>
  </si>
  <si>
    <t>дек.2019</t>
  </si>
  <si>
    <t>Zubr</t>
  </si>
  <si>
    <t>Премиум сегмент</t>
  </si>
  <si>
    <t>Аккумулятор Зубр</t>
  </si>
  <si>
    <t xml:space="preserve">Varta </t>
  </si>
  <si>
    <t>Аккумулятор Zubr</t>
  </si>
  <si>
    <t xml:space="preserve">Topla </t>
  </si>
  <si>
    <t>Mutlu</t>
  </si>
  <si>
    <t>Baren</t>
  </si>
  <si>
    <t>MAFF</t>
  </si>
  <si>
    <t>FIAMM</t>
  </si>
  <si>
    <t>TAB</t>
  </si>
  <si>
    <t>Yuasa</t>
  </si>
  <si>
    <t>Optima</t>
  </si>
  <si>
    <t>Средне-ценовой  сегмент</t>
  </si>
  <si>
    <t xml:space="preserve">ZUBR </t>
  </si>
  <si>
    <t>AKOM</t>
  </si>
  <si>
    <t>VOLAT</t>
  </si>
  <si>
    <t>Westa</t>
  </si>
  <si>
    <t>AutoPart</t>
  </si>
  <si>
    <t>Hagen</t>
  </si>
  <si>
    <t>EDCON</t>
  </si>
  <si>
    <t>ZAP</t>
  </si>
  <si>
    <t>Sznajder</t>
  </si>
  <si>
    <t>Eurostart</t>
  </si>
  <si>
    <t>Monbat</t>
  </si>
  <si>
    <t>Зверь</t>
  </si>
  <si>
    <t>DETA</t>
  </si>
  <si>
    <t>АкТех</t>
  </si>
  <si>
    <t>Thomas</t>
  </si>
  <si>
    <t>BARS</t>
  </si>
  <si>
    <t>A-mega</t>
  </si>
  <si>
    <t>MOLL</t>
  </si>
  <si>
    <t>Tenax</t>
  </si>
  <si>
    <t>AD</t>
  </si>
  <si>
    <t>Titan</t>
  </si>
  <si>
    <t>ENRUN</t>
  </si>
  <si>
    <t>Эконом сегмент</t>
  </si>
  <si>
    <t>Автофан</t>
  </si>
  <si>
    <t>ИСТОК</t>
  </si>
  <si>
    <t>GIGAWATT</t>
  </si>
  <si>
    <t>Redox</t>
  </si>
  <si>
    <t>Курский Аккумулятор</t>
  </si>
  <si>
    <t>Kainar</t>
  </si>
  <si>
    <t>BRAVO</t>
  </si>
  <si>
    <t>Autojet</t>
  </si>
  <si>
    <t>Atlant</t>
  </si>
  <si>
    <t>Vaiper</t>
  </si>
  <si>
    <t>Uragan</t>
  </si>
  <si>
    <t>вручную</t>
  </si>
  <si>
    <t>zubr efb</t>
  </si>
  <si>
    <t>190 Ah (1000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</si>
</sst>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7" x14ac:knownFonts="1">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b/>
      <sz val="10"/>
      <name val="Calibri"/>
      <family val="2"/>
      <charset val="204"/>
      <scheme val="minor"/>
    </font>
    <font>
      <b/>
      <sz val="10"/>
      <color theme="1"/>
      <name val="Calibri"/>
      <family val="2"/>
      <charset val="204"/>
      <scheme val="minor"/>
    </font>
    <font>
      <sz val="8"/>
      <name val="Tahoma"/>
      <family val="2"/>
      <charset val="204"/>
    </font>
    <font>
      <sz val="11"/>
      <name val="Calibri"/>
      <family val="2"/>
      <charset val="204"/>
      <scheme val="minor"/>
    </font>
    <font>
      <b/>
      <i/>
      <u/>
      <sz val="10"/>
      <color theme="1"/>
      <name val="Calibri"/>
      <family val="2"/>
      <charset val="204"/>
      <scheme val="minor"/>
    </font>
    <font>
      <sz val="11"/>
      <color theme="1"/>
      <name val="Calibri"/>
      <family val="2"/>
      <charset val="204"/>
      <scheme val="minor"/>
    </font>
    <font>
      <b/>
      <sz val="8"/>
      <name val="Tahoma"/>
      <family val="2"/>
      <charset val="204"/>
    </font>
    <font>
      <b/>
      <sz val="11"/>
      <name val="Calibri"/>
      <family val="2"/>
      <charset val="204"/>
      <scheme val="minor"/>
    </font>
    <font>
      <sz val="10"/>
      <color theme="1"/>
      <name val="Calibri"/>
      <family val="2"/>
      <charset val="204"/>
      <scheme val="minor"/>
    </font>
    <font>
      <b/>
      <i/>
      <u/>
      <sz val="11"/>
      <color theme="1"/>
      <name val="Calibri"/>
      <family val="2"/>
      <charset val="204"/>
      <scheme val="minor"/>
    </font>
    <font>
      <i/>
      <sz val="10"/>
      <color theme="1"/>
      <name val="Calibri"/>
      <family val="2"/>
      <charset val="204"/>
      <scheme val="minor"/>
    </font>
    <font>
      <b/>
      <i/>
      <sz val="10"/>
      <color theme="1"/>
      <name val="Calibri"/>
      <family val="2"/>
      <charset val="204"/>
      <scheme val="minor"/>
    </font>
    <font>
      <b/>
      <sz val="10"/>
      <color theme="0"/>
      <name val="Calibri"/>
      <family val="2"/>
      <charset val="204"/>
      <scheme val="minor"/>
    </font>
    <font>
      <sz val="11"/>
      <color theme="1"/>
      <name val="Calibri"/>
      <family val="2"/>
      <charset val="1"/>
      <scheme val="minor"/>
    </font>
    <font>
      <sz val="10"/>
      <color theme="1"/>
      <name val="Times New Roman"/>
      <family val="1"/>
      <charset val="204"/>
    </font>
    <font>
      <b/>
      <i/>
      <u/>
      <sz val="11"/>
      <color rgb="FFFF0000"/>
      <name val="Calibri"/>
      <family val="2"/>
      <charset val="204"/>
      <scheme val="minor"/>
    </font>
    <font>
      <sz val="10"/>
      <color rgb="FF000000"/>
      <name val="Arial"/>
      <family val="2"/>
      <charset val="204"/>
    </font>
    <font>
      <b/>
      <i/>
      <sz val="8"/>
      <color theme="1"/>
      <name val="Calibri"/>
      <family val="2"/>
      <charset val="204"/>
      <scheme val="minor"/>
    </font>
    <font>
      <b/>
      <sz val="9"/>
      <color theme="1"/>
      <name val="Calibri"/>
      <family val="2"/>
      <charset val="204"/>
      <scheme val="minor"/>
    </font>
    <font>
      <b/>
      <sz val="10"/>
      <color rgb="FF000000"/>
      <name val="Arial"/>
      <family val="2"/>
      <charset val="204"/>
    </font>
    <font>
      <b/>
      <sz val="9"/>
      <color rgb="FF000000"/>
      <name val="Arial"/>
      <family val="2"/>
      <charset val="204"/>
    </font>
    <font>
      <b/>
      <sz val="10"/>
      <name val="Arial"/>
      <family val="2"/>
      <charset val="204"/>
    </font>
    <font>
      <b/>
      <sz val="9"/>
      <name val="Arial"/>
      <family val="2"/>
      <charset val="204"/>
    </font>
    <font>
      <b/>
      <sz val="9"/>
      <color rgb="FF333333"/>
      <name val="Arial"/>
      <family val="2"/>
      <charset val="204"/>
    </font>
    <font>
      <b/>
      <sz val="10"/>
      <color theme="1"/>
      <name val="Arial"/>
      <family val="2"/>
      <charset val="204"/>
    </font>
    <font>
      <sz val="9"/>
      <color rgb="FF000000"/>
      <name val="Arial"/>
      <family val="2"/>
      <charset val="204"/>
    </font>
    <font>
      <sz val="10"/>
      <name val="Arial"/>
      <family val="2"/>
      <charset val="204"/>
    </font>
    <font>
      <sz val="10"/>
      <color theme="1"/>
      <name val="Arial"/>
      <family val="2"/>
      <charset val="204"/>
    </font>
    <font>
      <b/>
      <sz val="10"/>
      <color rgb="FFFF0000"/>
      <name val="Arial"/>
      <family val="2"/>
      <charset val="204"/>
    </font>
    <font>
      <sz val="11"/>
      <color rgb="FFFF0000"/>
      <name val="Calibri"/>
      <family val="2"/>
      <charset val="204"/>
      <scheme val="minor"/>
    </font>
    <font>
      <b/>
      <sz val="16"/>
      <color theme="1"/>
      <name val="Calibri"/>
      <family val="2"/>
      <charset val="204"/>
      <scheme val="minor"/>
    </font>
    <font>
      <sz val="10"/>
      <color rgb="FFFF0000"/>
      <name val="Calibri"/>
      <family val="2"/>
      <charset val="204"/>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32">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FF9B9B"/>
        <bgColor indexed="64"/>
      </patternFill>
    </fill>
    <fill>
      <patternFill patternType="solid">
        <fgColor theme="3"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CCFF66"/>
        <bgColor indexed="64"/>
      </patternFill>
    </fill>
    <fill>
      <patternFill patternType="solid">
        <fgColor theme="2" tint="-9.9978637043366805E-2"/>
        <bgColor rgb="FFFFFFFF"/>
      </patternFill>
    </fill>
    <fill>
      <patternFill patternType="solid">
        <fgColor theme="9"/>
        <bgColor indexed="64"/>
      </patternFill>
    </fill>
    <fill>
      <patternFill patternType="solid">
        <fgColor rgb="FFFFFFFF"/>
        <bgColor rgb="FFFFFFFF"/>
      </patternFill>
    </fill>
    <fill>
      <patternFill patternType="solid">
        <fgColor theme="3" tint="0.59999389629810485"/>
        <bgColor rgb="FFFFFFFF"/>
      </patternFill>
    </fill>
    <fill>
      <patternFill patternType="solid">
        <fgColor theme="9" tint="0.39997558519241921"/>
        <bgColor rgb="FFFFFFFF"/>
      </patternFill>
    </fill>
    <fill>
      <patternFill patternType="solid">
        <fgColor theme="8" tint="0.39997558519241921"/>
        <bgColor indexed="64"/>
      </patternFill>
    </fill>
    <fill>
      <patternFill patternType="solid">
        <fgColor theme="7" tint="0.39997558519241921"/>
        <bgColor rgb="FFFFFFFF"/>
      </patternFill>
    </fill>
    <fill>
      <patternFill patternType="solid">
        <fgColor theme="7" tint="0.39997558519241921"/>
        <bgColor indexed="64"/>
      </patternFill>
    </fill>
    <fill>
      <patternFill patternType="solid">
        <fgColor theme="4" tint="0.59999389629810485"/>
        <bgColor rgb="FFFFFFFF"/>
      </patternFill>
    </fill>
    <fill>
      <patternFill patternType="solid">
        <fgColor theme="4" tint="0.59999389629810485"/>
        <bgColor indexed="64"/>
      </patternFill>
    </fill>
    <fill>
      <patternFill patternType="solid">
        <fgColor theme="5" tint="0.59999389629810485"/>
        <bgColor rgb="FFFFFFFF"/>
      </patternFill>
    </fill>
    <fill>
      <patternFill patternType="solid">
        <fgColor rgb="FF92D05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79998168889431442"/>
        <bgColor rgb="FFFFFFFF"/>
      </patternFill>
    </fill>
    <fill>
      <patternFill patternType="solid">
        <fgColor rgb="FFFFFFFF"/>
        <bgColor rgb="FFFFFFFF"/>
      </patternFill>
    </fill>
    <fill>
      <patternFill patternType="solid">
        <fgColor theme="7" tint="0.79998168889431442"/>
        <bgColor rgb="FF98FB98"/>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hair">
        <color theme="8"/>
      </left>
      <right style="hair">
        <color theme="8"/>
      </right>
      <top style="hair">
        <color theme="8"/>
      </top>
      <bottom/>
      <diagonal/>
    </border>
    <border>
      <left style="hair">
        <color theme="8"/>
      </left>
      <right style="hair">
        <color theme="8"/>
      </right>
      <top style="hair">
        <color theme="8"/>
      </top>
      <bottom style="hair">
        <color theme="8"/>
      </bottom>
      <diagonal/>
    </border>
    <border>
      <left style="hair">
        <color theme="8"/>
      </left>
      <right style="hair">
        <color theme="8"/>
      </right>
      <top/>
      <bottom style="hair">
        <color theme="8"/>
      </bottom>
      <diagonal/>
    </border>
    <border>
      <left style="hair">
        <color theme="8"/>
      </left>
      <right/>
      <top style="hair">
        <color theme="8"/>
      </top>
      <bottom style="hair">
        <color theme="8"/>
      </bottom>
      <diagonal/>
    </border>
    <border>
      <left/>
      <right/>
      <top style="hair">
        <color theme="8"/>
      </top>
      <bottom style="hair">
        <color theme="8"/>
      </bottom>
      <diagonal/>
    </border>
    <border>
      <left/>
      <right style="hair">
        <color theme="8"/>
      </right>
      <top/>
      <bottom/>
      <diagonal/>
    </border>
    <border>
      <left style="thin">
        <color theme="0" tint="-0.499984740745262"/>
      </left>
      <right/>
      <top/>
      <bottom/>
      <diagonal/>
    </border>
    <border>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hair">
        <color theme="8"/>
      </right>
      <top style="hair">
        <color theme="8"/>
      </top>
      <bottom style="hair">
        <color theme="8"/>
      </bottom>
      <diagonal/>
    </border>
  </borders>
  <cellStyleXfs count="5">
    <xf numFmtId="0" fontId="0" fillId="0" borderId="0"/>
    <xf numFmtId="9" fontId="8" fillId="0" borderId="0"/>
    <xf numFmtId="0" fontId="16" fillId="0" borderId="0"/>
    <xf numFmtId="0" fontId="19" fillId="0" borderId="0"/>
    <xf numFmtId="9" fontId="19" fillId="0" borderId="0"/>
  </cellStyleXfs>
  <cellXfs count="275">
    <xf numFmtId="0" fontId="0" fillId="0" borderId="0" xfId="0"/>
    <xf numFmtId="0" fontId="1" fillId="0" borderId="0" xfId="0" applyFont="1"/>
    <xf numFmtId="0" fontId="2" fillId="2" borderId="1" xfId="0" applyFont="1" applyFill="1" applyBorder="1" applyAlignment="1">
      <alignment horizontal="center" vertical="center"/>
    </xf>
    <xf numFmtId="0" fontId="1" fillId="0" borderId="1" xfId="0" applyFont="1" applyBorder="1" applyAlignment="1">
      <alignment horizontal="center" vertical="center"/>
    </xf>
    <xf numFmtId="2" fontId="0" fillId="0" borderId="1" xfId="0" applyNumberFormat="1" applyBorder="1" applyAlignment="1">
      <alignment horizontal="right" vertical="center"/>
    </xf>
    <xf numFmtId="2" fontId="6" fillId="0" borderId="1" xfId="0" applyNumberFormat="1" applyFont="1" applyBorder="1"/>
    <xf numFmtId="0" fontId="7" fillId="0" borderId="0" xfId="0" applyFont="1"/>
    <xf numFmtId="0" fontId="5" fillId="0" borderId="1" xfId="0" applyFont="1" applyBorder="1" applyAlignment="1">
      <alignment vertical="center" wrapText="1"/>
    </xf>
    <xf numFmtId="0" fontId="1" fillId="0" borderId="0" xfId="0" applyFont="1" applyAlignment="1">
      <alignment horizontal="center" vertical="center"/>
    </xf>
    <xf numFmtId="0" fontId="0" fillId="0" borderId="0" xfId="0" applyAlignment="1">
      <alignment horizontal="center"/>
    </xf>
    <xf numFmtId="164" fontId="0" fillId="0" borderId="0" xfId="1" applyNumberFormat="1" applyFont="1"/>
    <xf numFmtId="0" fontId="12" fillId="0" borderId="0" xfId="0" applyFont="1"/>
    <xf numFmtId="0" fontId="0" fillId="0" borderId="0" xfId="0" applyAlignment="1">
      <alignment horizontal="right"/>
    </xf>
    <xf numFmtId="0" fontId="13" fillId="0" borderId="0" xfId="0" applyFont="1"/>
    <xf numFmtId="0" fontId="14" fillId="0" borderId="0" xfId="0" applyFont="1"/>
    <xf numFmtId="0" fontId="1" fillId="3" borderId="1" xfId="0" applyFont="1" applyFill="1" applyBorder="1"/>
    <xf numFmtId="9" fontId="1" fillId="3" borderId="1" xfId="1" applyFont="1" applyFill="1" applyBorder="1"/>
    <xf numFmtId="0" fontId="10" fillId="6" borderId="1" xfId="0" applyFont="1" applyFill="1" applyBorder="1"/>
    <xf numFmtId="0" fontId="1" fillId="7" borderId="1" xfId="0" applyFont="1" applyFill="1" applyBorder="1"/>
    <xf numFmtId="0" fontId="1" fillId="5" borderId="1" xfId="0" applyFont="1" applyFill="1" applyBorder="1" applyAlignment="1">
      <alignment wrapText="1"/>
    </xf>
    <xf numFmtId="0" fontId="4" fillId="8" borderId="1" xfId="0" applyFont="1" applyFill="1" applyBorder="1" applyAlignment="1">
      <alignment horizontal="center" vertical="center"/>
    </xf>
    <xf numFmtId="0" fontId="15" fillId="9"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0" xfId="0" applyAlignment="1">
      <alignment wrapText="1"/>
    </xf>
    <xf numFmtId="0" fontId="18" fillId="0" borderId="0" xfId="0" applyFont="1" applyAlignment="1">
      <alignment vertical="center"/>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17" fillId="0" borderId="2" xfId="2" applyFont="1" applyBorder="1" applyAlignment="1">
      <alignment horizontal="center" vertical="center"/>
    </xf>
    <xf numFmtId="0" fontId="17" fillId="0" borderId="3" xfId="2" applyFont="1" applyBorder="1" applyAlignment="1">
      <alignment horizontal="center" vertical="center"/>
    </xf>
    <xf numFmtId="0" fontId="17" fillId="0" borderId="4" xfId="2" applyFont="1" applyBorder="1" applyAlignment="1">
      <alignment horizontal="center" vertical="center"/>
    </xf>
    <xf numFmtId="0" fontId="0" fillId="0" borderId="1" xfId="0" applyBorder="1" applyAlignment="1">
      <alignment wrapText="1"/>
    </xf>
    <xf numFmtId="0" fontId="0" fillId="0" borderId="0" xfId="0" applyAlignment="1">
      <alignment horizontal="center" vertical="center"/>
    </xf>
    <xf numFmtId="9" fontId="1" fillId="0" borderId="0" xfId="1" applyFont="1"/>
    <xf numFmtId="0" fontId="0" fillId="0" borderId="1" xfId="0" applyBorder="1" applyAlignment="1">
      <alignment horizontal="center" vertical="center" wrapText="1"/>
    </xf>
    <xf numFmtId="0" fontId="0" fillId="0" borderId="1" xfId="0" applyBorder="1" applyAlignment="1">
      <alignment horizontal="center" vertical="center"/>
    </xf>
    <xf numFmtId="0" fontId="9" fillId="0" borderId="4" xfId="0" applyFont="1" applyBorder="1" applyAlignment="1">
      <alignment horizontal="center" vertical="center" wrapText="1"/>
    </xf>
    <xf numFmtId="0" fontId="1" fillId="10" borderId="10" xfId="0" applyFont="1" applyFill="1" applyBorder="1" applyAlignment="1">
      <alignment horizontal="center" vertical="center"/>
    </xf>
    <xf numFmtId="0" fontId="1" fillId="10" borderId="10" xfId="0" applyFont="1" applyFill="1" applyBorder="1" applyAlignment="1">
      <alignment horizontal="left" vertical="center"/>
    </xf>
    <xf numFmtId="0" fontId="4" fillId="10" borderId="10" xfId="0" applyFont="1" applyFill="1" applyBorder="1" applyAlignment="1">
      <alignment horizontal="center" vertical="center" wrapText="1"/>
    </xf>
    <xf numFmtId="0" fontId="10" fillId="0" borderId="10" xfId="0" applyFont="1" applyBorder="1"/>
    <xf numFmtId="0" fontId="0" fillId="0" borderId="10" xfId="0" applyBorder="1" applyAlignment="1">
      <alignment horizontal="center"/>
    </xf>
    <xf numFmtId="0" fontId="6" fillId="0" borderId="10" xfId="0" applyFont="1" applyBorder="1"/>
    <xf numFmtId="0" fontId="0" fillId="0" borderId="10" xfId="0" applyBorder="1"/>
    <xf numFmtId="0" fontId="0" fillId="0" borderId="10" xfId="0" applyBorder="1" applyAlignment="1">
      <alignment wrapText="1"/>
    </xf>
    <xf numFmtId="0" fontId="6" fillId="0" borderId="10" xfId="0" applyFont="1" applyBorder="1" applyAlignment="1">
      <alignment horizontal="center"/>
    </xf>
    <xf numFmtId="0" fontId="1" fillId="0" borderId="10" xfId="0" applyFont="1" applyBorder="1"/>
    <xf numFmtId="2" fontId="0" fillId="4" borderId="1" xfId="0" applyNumberFormat="1" applyFill="1" applyBorder="1"/>
    <xf numFmtId="0" fontId="2" fillId="4"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5" fillId="0" borderId="4" xfId="0" applyFont="1" applyBorder="1" applyAlignment="1">
      <alignment vertical="center" wrapText="1"/>
    </xf>
    <xf numFmtId="0" fontId="5" fillId="0" borderId="15" xfId="0" applyFont="1" applyBorder="1" applyAlignment="1">
      <alignment vertical="center" wrapText="1"/>
    </xf>
    <xf numFmtId="0" fontId="5" fillId="0" borderId="16" xfId="0" applyFont="1" applyBorder="1" applyAlignment="1">
      <alignment vertical="center" wrapText="1"/>
    </xf>
    <xf numFmtId="0" fontId="5" fillId="0" borderId="17" xfId="0" applyFont="1" applyBorder="1" applyAlignment="1">
      <alignment vertical="center" wrapText="1"/>
    </xf>
    <xf numFmtId="0" fontId="5" fillId="0" borderId="18" xfId="0" applyFont="1" applyBorder="1" applyAlignment="1">
      <alignment vertical="center" wrapText="1"/>
    </xf>
    <xf numFmtId="0" fontId="5" fillId="0" borderId="19" xfId="0" applyFont="1" applyBorder="1" applyAlignment="1">
      <alignment vertical="center" wrapText="1"/>
    </xf>
    <xf numFmtId="0" fontId="5" fillId="0" borderId="20" xfId="0" applyFont="1" applyBorder="1" applyAlignment="1">
      <alignment vertical="center" wrapText="1"/>
    </xf>
    <xf numFmtId="0" fontId="5" fillId="0" borderId="21" xfId="0" applyFont="1" applyBorder="1" applyAlignment="1">
      <alignment vertical="center" wrapText="1"/>
    </xf>
    <xf numFmtId="0" fontId="5" fillId="0" borderId="22" xfId="0" applyFont="1" applyBorder="1" applyAlignment="1">
      <alignment vertical="center" wrapText="1"/>
    </xf>
    <xf numFmtId="0" fontId="5" fillId="0" borderId="2" xfId="0" applyFont="1" applyBorder="1" applyAlignment="1">
      <alignment vertical="center" wrapText="1"/>
    </xf>
    <xf numFmtId="0" fontId="5" fillId="0" borderId="7" xfId="0" applyFont="1" applyBorder="1" applyAlignment="1">
      <alignment vertical="center" wrapText="1"/>
    </xf>
    <xf numFmtId="0" fontId="5" fillId="0" borderId="26" xfId="0" applyFont="1" applyBorder="1" applyAlignment="1">
      <alignment vertical="center" wrapText="1"/>
    </xf>
    <xf numFmtId="0" fontId="1" fillId="3" borderId="27"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5" fillId="0" borderId="5" xfId="0" applyFont="1" applyBorder="1" applyAlignment="1">
      <alignment vertical="center" wrapText="1"/>
    </xf>
    <xf numFmtId="0" fontId="1" fillId="3" borderId="30"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5" fillId="0" borderId="32" xfId="0" applyFont="1" applyBorder="1" applyAlignment="1">
      <alignment vertical="center" wrapText="1"/>
    </xf>
    <xf numFmtId="0" fontId="5" fillId="0" borderId="33" xfId="0" applyFont="1" applyBorder="1" applyAlignment="1">
      <alignment vertical="center" wrapText="1"/>
    </xf>
    <xf numFmtId="0" fontId="5" fillId="0" borderId="34" xfId="0" applyFont="1" applyBorder="1" applyAlignment="1">
      <alignment vertical="center" wrapText="1"/>
    </xf>
    <xf numFmtId="0" fontId="9" fillId="0" borderId="15" xfId="0" applyFont="1" applyBorder="1" applyAlignment="1">
      <alignment horizontal="center" vertical="center" wrapText="1"/>
    </xf>
    <xf numFmtId="0" fontId="1" fillId="3" borderId="34" xfId="0" applyFont="1" applyFill="1" applyBorder="1" applyAlignment="1">
      <alignment horizontal="center" vertical="center"/>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5" fillId="0" borderId="6" xfId="0" applyFont="1" applyBorder="1" applyAlignment="1">
      <alignment vertical="center" wrapText="1"/>
    </xf>
    <xf numFmtId="0" fontId="5" fillId="0" borderId="3" xfId="0" applyFont="1" applyBorder="1" applyAlignment="1">
      <alignment vertical="center" wrapText="1"/>
    </xf>
    <xf numFmtId="0" fontId="5" fillId="0" borderId="37" xfId="0" applyFont="1" applyBorder="1" applyAlignment="1">
      <alignment vertical="center" wrapText="1"/>
    </xf>
    <xf numFmtId="0" fontId="5" fillId="0" borderId="38" xfId="0" applyFont="1" applyBorder="1" applyAlignment="1">
      <alignment vertical="center" wrapText="1"/>
    </xf>
    <xf numFmtId="0" fontId="5" fillId="0" borderId="14" xfId="0" applyFont="1" applyBorder="1" applyAlignment="1">
      <alignment vertical="center" wrapText="1"/>
    </xf>
    <xf numFmtId="0" fontId="5" fillId="0" borderId="36" xfId="0" applyFont="1" applyBorder="1" applyAlignment="1">
      <alignment vertical="center" wrapText="1"/>
    </xf>
    <xf numFmtId="0" fontId="5" fillId="0" borderId="39" xfId="0" applyFont="1" applyBorder="1" applyAlignment="1">
      <alignment vertical="center" wrapText="1"/>
    </xf>
    <xf numFmtId="0" fontId="5" fillId="0" borderId="31" xfId="0" applyFont="1" applyBorder="1" applyAlignment="1">
      <alignment vertical="center" wrapText="1"/>
    </xf>
    <xf numFmtId="0" fontId="5" fillId="0" borderId="41" xfId="0" applyFont="1" applyBorder="1" applyAlignment="1">
      <alignment vertical="center" wrapText="1"/>
    </xf>
    <xf numFmtId="0" fontId="5" fillId="0" borderId="30" xfId="0" applyFont="1" applyBorder="1" applyAlignment="1">
      <alignment vertical="center" wrapText="1"/>
    </xf>
    <xf numFmtId="0" fontId="1" fillId="3" borderId="1" xfId="0" applyFont="1" applyFill="1" applyBorder="1" applyAlignment="1">
      <alignment wrapText="1"/>
    </xf>
    <xf numFmtId="0" fontId="3" fillId="11" borderId="1" xfId="0" applyFont="1" applyFill="1" applyBorder="1" applyAlignment="1">
      <alignment horizontal="center" vertical="center"/>
    </xf>
    <xf numFmtId="0" fontId="6" fillId="11" borderId="0" xfId="0" applyFont="1" applyFill="1"/>
    <xf numFmtId="0" fontId="3" fillId="8" borderId="1" xfId="0" applyFont="1" applyFill="1" applyBorder="1" applyAlignment="1">
      <alignment horizontal="center" vertical="center"/>
    </xf>
    <xf numFmtId="0" fontId="0" fillId="0" borderId="0" xfId="0" applyAlignment="1">
      <alignment horizontal="center" wrapText="1"/>
    </xf>
    <xf numFmtId="2" fontId="0" fillId="11" borderId="1" xfId="0" applyNumberFormat="1" applyFill="1" applyBorder="1"/>
    <xf numFmtId="2" fontId="6" fillId="11" borderId="1" xfId="0" applyNumberFormat="1" applyFont="1" applyFill="1" applyBorder="1" applyAlignment="1">
      <alignment horizontal="right" vertical="center"/>
    </xf>
    <xf numFmtId="2" fontId="20" fillId="12"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11" borderId="1" xfId="0" applyFont="1" applyFill="1" applyBorder="1" applyAlignment="1">
      <alignment horizontal="center" vertical="center"/>
    </xf>
    <xf numFmtId="0" fontId="21" fillId="11" borderId="1" xfId="0" applyFont="1" applyFill="1" applyBorder="1" applyAlignment="1">
      <alignment horizontal="center" vertical="center"/>
    </xf>
    <xf numFmtId="0" fontId="6" fillId="0" borderId="0" xfId="0" applyFont="1"/>
    <xf numFmtId="0" fontId="6" fillId="0" borderId="10" xfId="0" applyFont="1" applyBorder="1" applyAlignment="1">
      <alignment horizontal="right"/>
    </xf>
    <xf numFmtId="2" fontId="0" fillId="11" borderId="1" xfId="0" applyNumberFormat="1" applyFill="1" applyBorder="1" applyAlignment="1">
      <alignment horizontal="right"/>
    </xf>
    <xf numFmtId="2" fontId="0" fillId="11" borderId="1" xfId="0" applyNumberFormat="1" applyFill="1" applyBorder="1" applyAlignment="1">
      <alignment horizontal="center" vertical="center"/>
    </xf>
    <xf numFmtId="2" fontId="0" fillId="11" borderId="1" xfId="0" applyNumberFormat="1" applyFill="1" applyBorder="1" applyAlignment="1">
      <alignment horizontal="right" vertical="center"/>
    </xf>
    <xf numFmtId="2" fontId="6" fillId="11" borderId="1" xfId="0" applyNumberFormat="1" applyFont="1" applyFill="1" applyBorder="1" applyAlignment="1">
      <alignment horizontal="right"/>
    </xf>
    <xf numFmtId="0" fontId="4" fillId="0" borderId="1" xfId="0" applyFont="1" applyBorder="1" applyAlignment="1">
      <alignment horizontal="center" vertical="center"/>
    </xf>
    <xf numFmtId="0" fontId="21" fillId="0" borderId="1" xfId="0" applyFont="1" applyBorder="1" applyAlignment="1">
      <alignment horizontal="center" vertical="center"/>
    </xf>
    <xf numFmtId="0" fontId="3" fillId="0" borderId="1" xfId="0" applyFont="1" applyBorder="1" applyAlignment="1">
      <alignment horizontal="center" vertical="center"/>
    </xf>
    <xf numFmtId="0" fontId="4" fillId="14" borderId="1" xfId="0" applyFont="1" applyFill="1" applyBorder="1"/>
    <xf numFmtId="9" fontId="0" fillId="0" borderId="0" xfId="1" applyFont="1"/>
    <xf numFmtId="2" fontId="0" fillId="0" borderId="0" xfId="0" applyNumberFormat="1"/>
    <xf numFmtId="2"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right"/>
    </xf>
    <xf numFmtId="2" fontId="0" fillId="0" borderId="0" xfId="0" applyNumberFormat="1" applyAlignment="1">
      <alignment horizontal="right" vertical="center"/>
    </xf>
    <xf numFmtId="0" fontId="19" fillId="0" borderId="0" xfId="3"/>
    <xf numFmtId="0" fontId="19" fillId="0" borderId="0" xfId="3" applyAlignment="1">
      <alignment horizontal="left" vertical="center"/>
    </xf>
    <xf numFmtId="0" fontId="22" fillId="10" borderId="43" xfId="3" applyFont="1" applyFill="1" applyBorder="1" applyAlignment="1">
      <alignment horizontal="left" vertical="center"/>
    </xf>
    <xf numFmtId="0" fontId="24" fillId="15" borderId="43" xfId="3" applyFont="1" applyFill="1" applyBorder="1" applyAlignment="1">
      <alignment horizontal="left" vertical="center"/>
    </xf>
    <xf numFmtId="0" fontId="25" fillId="15" borderId="43" xfId="3" applyFont="1" applyFill="1" applyBorder="1" applyAlignment="1">
      <alignment horizontal="center" vertical="center"/>
    </xf>
    <xf numFmtId="0" fontId="25" fillId="10" borderId="43" xfId="3" applyFont="1" applyFill="1" applyBorder="1" applyAlignment="1">
      <alignment horizontal="center" vertical="center"/>
    </xf>
    <xf numFmtId="0" fontId="26" fillId="15" borderId="43" xfId="3" applyFont="1" applyFill="1" applyBorder="1" applyAlignment="1">
      <alignment horizontal="center" vertical="center"/>
    </xf>
    <xf numFmtId="0" fontId="26" fillId="15" borderId="44" xfId="3" applyFont="1" applyFill="1" applyBorder="1" applyAlignment="1">
      <alignment horizontal="center" vertical="center"/>
    </xf>
    <xf numFmtId="9" fontId="19" fillId="0" borderId="0" xfId="1" applyFont="1"/>
    <xf numFmtId="0" fontId="23" fillId="17" borderId="43" xfId="3" applyFont="1" applyFill="1" applyBorder="1" applyAlignment="1">
      <alignment horizontal="center" vertical="center"/>
    </xf>
    <xf numFmtId="0" fontId="22" fillId="18" borderId="43" xfId="3" applyFont="1" applyFill="1" applyBorder="1" applyAlignment="1">
      <alignment horizontal="left" vertical="center"/>
    </xf>
    <xf numFmtId="3" fontId="22" fillId="18" borderId="43" xfId="3" applyNumberFormat="1" applyFont="1" applyFill="1" applyBorder="1" applyAlignment="1">
      <alignment horizontal="right" vertical="center"/>
    </xf>
    <xf numFmtId="3" fontId="27" fillId="5" borderId="43" xfId="3" applyNumberFormat="1" applyFont="1" applyFill="1" applyBorder="1" applyAlignment="1">
      <alignment horizontal="right" vertical="center"/>
    </xf>
    <xf numFmtId="3" fontId="22" fillId="5" borderId="43" xfId="3" applyNumberFormat="1" applyFont="1" applyFill="1" applyBorder="1" applyAlignment="1">
      <alignment horizontal="right" vertical="center"/>
    </xf>
    <xf numFmtId="3" fontId="22" fillId="5" borderId="0" xfId="3" applyNumberFormat="1" applyFont="1" applyFill="1" applyAlignment="1">
      <alignment horizontal="right" vertical="center"/>
    </xf>
    <xf numFmtId="0" fontId="22" fillId="19" borderId="43" xfId="3" applyFont="1" applyFill="1" applyBorder="1" applyAlignment="1">
      <alignment horizontal="left" vertical="center"/>
    </xf>
    <xf numFmtId="3" fontId="22" fillId="19" borderId="43" xfId="3" applyNumberFormat="1" applyFont="1" applyFill="1" applyBorder="1" applyAlignment="1">
      <alignment horizontal="right" vertical="center"/>
    </xf>
    <xf numFmtId="3" fontId="27" fillId="7" borderId="43" xfId="3" applyNumberFormat="1" applyFont="1" applyFill="1" applyBorder="1" applyAlignment="1">
      <alignment horizontal="right" vertical="center"/>
    </xf>
    <xf numFmtId="3" fontId="22" fillId="7" borderId="43" xfId="3" applyNumberFormat="1" applyFont="1" applyFill="1" applyBorder="1" applyAlignment="1">
      <alignment horizontal="right" vertical="center"/>
    </xf>
    <xf numFmtId="3" fontId="22" fillId="7" borderId="0" xfId="3" applyNumberFormat="1" applyFont="1" applyFill="1" applyAlignment="1">
      <alignment horizontal="right" vertical="center"/>
    </xf>
    <xf numFmtId="0" fontId="28" fillId="17" borderId="43" xfId="3" applyFont="1" applyFill="1" applyBorder="1" applyAlignment="1">
      <alignment horizontal="center" vertical="center"/>
    </xf>
    <xf numFmtId="0" fontId="22" fillId="17" borderId="43" xfId="3" applyFont="1" applyFill="1" applyBorder="1" applyAlignment="1">
      <alignment horizontal="left" vertical="center"/>
    </xf>
    <xf numFmtId="3" fontId="22" fillId="17" borderId="43" xfId="3" applyNumberFormat="1" applyFont="1" applyFill="1" applyBorder="1" applyAlignment="1">
      <alignment horizontal="right" vertical="center"/>
    </xf>
    <xf numFmtId="3" fontId="22" fillId="11" borderId="43" xfId="3" applyNumberFormat="1" applyFont="1" applyFill="1" applyBorder="1"/>
    <xf numFmtId="3" fontId="22" fillId="11" borderId="0" xfId="3" applyNumberFormat="1" applyFont="1" applyFill="1"/>
    <xf numFmtId="0" fontId="19" fillId="17" borderId="43" xfId="3" applyFill="1" applyBorder="1" applyAlignment="1">
      <alignment horizontal="left" vertical="center"/>
    </xf>
    <xf numFmtId="3" fontId="19" fillId="17" borderId="43" xfId="3" applyNumberFormat="1" applyFill="1" applyBorder="1" applyAlignment="1">
      <alignment horizontal="right" vertical="center"/>
    </xf>
    <xf numFmtId="0" fontId="19" fillId="0" borderId="43" xfId="3" applyBorder="1"/>
    <xf numFmtId="0" fontId="19" fillId="17" borderId="43" xfId="3" applyFill="1" applyBorder="1" applyAlignment="1">
      <alignment horizontal="right"/>
    </xf>
    <xf numFmtId="0" fontId="29" fillId="0" borderId="43" xfId="3" applyFont="1" applyBorder="1"/>
    <xf numFmtId="0" fontId="19" fillId="11" borderId="0" xfId="3" applyFill="1"/>
    <xf numFmtId="0" fontId="30" fillId="0" borderId="43" xfId="3" applyFont="1" applyBorder="1"/>
    <xf numFmtId="0" fontId="31" fillId="21" borderId="43" xfId="3" applyFont="1" applyFill="1" applyBorder="1" applyAlignment="1">
      <alignment horizontal="left" vertical="center"/>
    </xf>
    <xf numFmtId="3" fontId="31" fillId="21" borderId="43" xfId="3" applyNumberFormat="1" applyFont="1" applyFill="1" applyBorder="1" applyAlignment="1">
      <alignment horizontal="right" vertical="center"/>
    </xf>
    <xf numFmtId="3" fontId="31" fillId="22" borderId="43" xfId="3" applyNumberFormat="1" applyFont="1" applyFill="1" applyBorder="1" applyAlignment="1">
      <alignment horizontal="right" vertical="center"/>
    </xf>
    <xf numFmtId="3" fontId="31" fillId="22" borderId="43" xfId="3" applyNumberFormat="1" applyFont="1" applyFill="1" applyBorder="1"/>
    <xf numFmtId="3" fontId="31" fillId="22" borderId="0" xfId="3" applyNumberFormat="1" applyFont="1" applyFill="1"/>
    <xf numFmtId="0" fontId="22" fillId="23" borderId="43" xfId="3" applyFont="1" applyFill="1" applyBorder="1" applyAlignment="1">
      <alignment horizontal="left" vertical="center"/>
    </xf>
    <xf numFmtId="3" fontId="22" fillId="23" borderId="43" xfId="3" applyNumberFormat="1" applyFont="1" applyFill="1" applyBorder="1" applyAlignment="1">
      <alignment horizontal="right" vertical="center"/>
    </xf>
    <xf numFmtId="3" fontId="24" fillId="24" borderId="43" xfId="3" applyNumberFormat="1" applyFont="1" applyFill="1" applyBorder="1" applyAlignment="1">
      <alignment horizontal="right" vertical="center"/>
    </xf>
    <xf numFmtId="3" fontId="22" fillId="24" borderId="43" xfId="3" applyNumberFormat="1" applyFont="1" applyFill="1" applyBorder="1" applyAlignment="1">
      <alignment horizontal="right" vertical="center"/>
    </xf>
    <xf numFmtId="3" fontId="22" fillId="24" borderId="0" xfId="3" applyNumberFormat="1" applyFont="1" applyFill="1" applyAlignment="1">
      <alignment horizontal="right" vertical="center"/>
    </xf>
    <xf numFmtId="0" fontId="22" fillId="25" borderId="43" xfId="3" applyFont="1" applyFill="1" applyBorder="1" applyAlignment="1">
      <alignment horizontal="left" vertical="center"/>
    </xf>
    <xf numFmtId="3" fontId="22" fillId="25" borderId="43" xfId="3" applyNumberFormat="1" applyFont="1" applyFill="1" applyBorder="1" applyAlignment="1">
      <alignment horizontal="right" vertical="center"/>
    </xf>
    <xf numFmtId="0" fontId="22" fillId="3" borderId="43" xfId="3" applyFont="1" applyFill="1" applyBorder="1"/>
    <xf numFmtId="0" fontId="22" fillId="3" borderId="0" xfId="3" applyFont="1" applyFill="1"/>
    <xf numFmtId="0" fontId="19" fillId="0" borderId="1" xfId="3" applyBorder="1" applyAlignment="1">
      <alignment horizontal="left" vertical="center"/>
    </xf>
    <xf numFmtId="0" fontId="19" fillId="0" borderId="1" xfId="3" applyBorder="1"/>
    <xf numFmtId="0" fontId="4" fillId="11" borderId="1" xfId="0" applyFont="1" applyFill="1" applyBorder="1" applyAlignment="1">
      <alignment horizontal="center" vertical="center" wrapText="1"/>
    </xf>
    <xf numFmtId="2" fontId="0" fillId="0" borderId="1" xfId="0" applyNumberFormat="1" applyBorder="1" applyAlignment="1">
      <alignment vertical="center" wrapText="1"/>
    </xf>
    <xf numFmtId="2" fontId="21" fillId="8" borderId="1" xfId="0" applyNumberFormat="1" applyFont="1" applyFill="1" applyBorder="1"/>
    <xf numFmtId="2" fontId="0" fillId="13" borderId="1" xfId="0" applyNumberFormat="1" applyFill="1" applyBorder="1"/>
    <xf numFmtId="0" fontId="1" fillId="11" borderId="1" xfId="0" applyFont="1" applyFill="1" applyBorder="1" applyAlignment="1">
      <alignment horizontal="center" vertical="center"/>
    </xf>
    <xf numFmtId="164" fontId="0" fillId="0" borderId="1" xfId="1" applyNumberFormat="1" applyFont="1" applyBorder="1"/>
    <xf numFmtId="9" fontId="0" fillId="0" borderId="1" xfId="1" applyFont="1" applyBorder="1"/>
    <xf numFmtId="2" fontId="0" fillId="13" borderId="1" xfId="0" applyNumberFormat="1" applyFill="1" applyBorder="1" applyAlignment="1">
      <alignment horizontal="center" vertical="center"/>
    </xf>
    <xf numFmtId="2" fontId="0" fillId="0" borderId="1" xfId="0" applyNumberFormat="1" applyBorder="1" applyAlignment="1">
      <alignment horizontal="center" vertical="center"/>
    </xf>
    <xf numFmtId="2" fontId="6" fillId="11" borderId="1" xfId="0" applyNumberFormat="1" applyFont="1" applyFill="1" applyBorder="1" applyAlignment="1">
      <alignment horizontal="center" vertical="center"/>
    </xf>
    <xf numFmtId="2" fontId="0" fillId="0" borderId="1" xfId="0" applyNumberFormat="1" applyBorder="1" applyAlignment="1">
      <alignment horizontal="right"/>
    </xf>
    <xf numFmtId="2" fontId="0" fillId="0" borderId="1" xfId="0" applyNumberFormat="1" applyBorder="1" applyAlignment="1">
      <alignment horizontal="center"/>
    </xf>
    <xf numFmtId="2" fontId="6" fillId="0" borderId="1" xfId="0" applyNumberFormat="1" applyFont="1" applyBorder="1" applyAlignment="1">
      <alignment horizontal="center" vertical="center"/>
    </xf>
    <xf numFmtId="0" fontId="0" fillId="0" borderId="1" xfId="0" applyBorder="1"/>
    <xf numFmtId="17" fontId="4" fillId="10" borderId="10" xfId="0" applyNumberFormat="1" applyFont="1" applyFill="1" applyBorder="1" applyAlignment="1">
      <alignment horizontal="center" vertical="center" wrapText="1"/>
    </xf>
    <xf numFmtId="17" fontId="26" fillId="15" borderId="44" xfId="3" applyNumberFormat="1" applyFont="1" applyFill="1" applyBorder="1" applyAlignment="1">
      <alignment horizontal="center" vertical="center"/>
    </xf>
    <xf numFmtId="0" fontId="19" fillId="2" borderId="0" xfId="3" applyFill="1"/>
    <xf numFmtId="0" fontId="33" fillId="2" borderId="3"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34" fillId="0" borderId="1" xfId="0" applyFont="1" applyBorder="1" applyAlignment="1">
      <alignment horizontal="center" vertical="center"/>
    </xf>
    <xf numFmtId="0" fontId="32" fillId="0" borderId="0" xfId="0" applyFont="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wrapText="1"/>
    </xf>
    <xf numFmtId="0" fontId="33" fillId="26" borderId="3" xfId="0" applyFont="1" applyFill="1" applyBorder="1" applyAlignment="1">
      <alignment horizontal="center" vertical="center" wrapText="1"/>
    </xf>
    <xf numFmtId="0" fontId="0" fillId="2" borderId="1" xfId="0" applyFill="1" applyBorder="1" applyAlignment="1">
      <alignment horizontal="center"/>
    </xf>
    <xf numFmtId="0" fontId="0" fillId="2" borderId="1" xfId="0" applyFill="1" applyBorder="1"/>
    <xf numFmtId="0" fontId="9" fillId="0" borderId="0" xfId="0" applyFont="1" applyAlignment="1">
      <alignment horizontal="center" vertical="center" wrapText="1"/>
    </xf>
    <xf numFmtId="0" fontId="5" fillId="0" borderId="8" xfId="0" applyFont="1" applyBorder="1" applyAlignment="1">
      <alignment vertical="center" wrapText="1"/>
    </xf>
    <xf numFmtId="0" fontId="4" fillId="27" borderId="1" xfId="0" applyFont="1" applyFill="1" applyBorder="1"/>
    <xf numFmtId="0" fontId="4" fillId="28" borderId="1" xfId="0" applyFont="1" applyFill="1" applyBorder="1"/>
    <xf numFmtId="0" fontId="3" fillId="0" borderId="0" xfId="0" applyFont="1" applyAlignment="1">
      <alignment horizontal="center" vertical="center"/>
    </xf>
    <xf numFmtId="0" fontId="32" fillId="0" borderId="0" xfId="0" applyFont="1"/>
    <xf numFmtId="2" fontId="0" fillId="11" borderId="1" xfId="0" applyNumberFormat="1" applyFill="1" applyBorder="1" applyAlignment="1">
      <alignment horizontal="center"/>
    </xf>
    <xf numFmtId="2" fontId="0" fillId="13" borderId="1" xfId="0" applyNumberFormat="1" applyFill="1" applyBorder="1" applyAlignment="1">
      <alignment horizontal="right" vertical="center"/>
    </xf>
    <xf numFmtId="2" fontId="0" fillId="0" borderId="3" xfId="0" applyNumberFormat="1" applyBorder="1" applyAlignment="1">
      <alignment horizontal="center" vertical="center"/>
    </xf>
    <xf numFmtId="2" fontId="6" fillId="11" borderId="1" xfId="0" applyNumberFormat="1" applyFont="1" applyFill="1" applyBorder="1" applyAlignment="1">
      <alignment vertical="center"/>
    </xf>
    <xf numFmtId="2" fontId="0" fillId="0" borderId="1" xfId="0" applyNumberFormat="1" applyBorder="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1" fillId="0" borderId="3"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22" fillId="10" borderId="42" xfId="3" applyFont="1" applyFill="1" applyBorder="1" applyAlignment="1">
      <alignment horizontal="center" vertical="center"/>
    </xf>
    <xf numFmtId="0" fontId="0" fillId="0" borderId="10" xfId="0" applyBorder="1" applyAlignment="1">
      <alignment horizontal="center" vertical="center"/>
    </xf>
    <xf numFmtId="0" fontId="0" fillId="0" borderId="12" xfId="0" applyBorder="1"/>
    <xf numFmtId="0" fontId="0" fillId="0" borderId="0" xfId="0"/>
    <xf numFmtId="0" fontId="9"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23" xfId="0" applyFont="1" applyBorder="1" applyAlignment="1">
      <alignment horizontal="center" vertical="center" wrapText="1"/>
    </xf>
    <xf numFmtId="0" fontId="11" fillId="0" borderId="1" xfId="0" applyFont="1" applyBorder="1" applyAlignment="1">
      <alignment horizontal="center" vertical="center"/>
    </xf>
    <xf numFmtId="0" fontId="0" fillId="0" borderId="3" xfId="0" applyBorder="1"/>
    <xf numFmtId="0" fontId="11" fillId="0" borderId="1" xfId="0" applyFont="1" applyBorder="1" applyAlignment="1">
      <alignment horizontal="center" vertical="center" wrapText="1"/>
    </xf>
    <xf numFmtId="0" fontId="23" fillId="10" borderId="43" xfId="3" applyFont="1" applyFill="1" applyBorder="1" applyAlignment="1">
      <alignment horizontal="center" vertical="center"/>
    </xf>
    <xf numFmtId="0" fontId="6" fillId="0" borderId="10" xfId="0" applyFont="1" applyBorder="1" applyAlignment="1">
      <alignment horizontal="center" vertical="center"/>
    </xf>
    <xf numFmtId="0" fontId="0" fillId="0" borderId="13" xfId="0" applyBorder="1"/>
    <xf numFmtId="0" fontId="0" fillId="0" borderId="10" xfId="0" applyBorder="1" applyAlignment="1">
      <alignment horizontal="center" vertical="center"/>
    </xf>
    <xf numFmtId="0" fontId="0" fillId="0" borderId="12" xfId="0" applyBorder="1"/>
    <xf numFmtId="0" fontId="0" fillId="0" borderId="10" xfId="0" applyBorder="1" applyAlignment="1">
      <alignment horizontal="left" vertical="center"/>
    </xf>
    <xf numFmtId="0" fontId="0" fillId="0" borderId="49" xfId="0" applyBorder="1"/>
    <xf numFmtId="0" fontId="0" fillId="0" borderId="50" xfId="0" applyBorder="1"/>
    <xf numFmtId="0" fontId="0" fillId="0" borderId="48" xfId="0" applyBorder="1"/>
    <xf numFmtId="0" fontId="0" fillId="0" borderId="0" xfId="0"/>
    <xf numFmtId="0" fontId="0" fillId="0" borderId="51" xfId="0" applyBorder="1"/>
    <xf numFmtId="0" fontId="0" fillId="0" borderId="52" xfId="0" applyBorder="1"/>
    <xf numFmtId="0" fontId="0" fillId="0" borderId="53" xfId="0" applyBorder="1"/>
    <xf numFmtId="0" fontId="0" fillId="0" borderId="54" xfId="0" applyBorder="1"/>
    <xf numFmtId="0" fontId="9" fillId="0" borderId="55" xfId="0" applyFont="1" applyBorder="1" applyAlignment="1">
      <alignment horizontal="center" vertical="center" wrapText="1"/>
    </xf>
    <xf numFmtId="0" fontId="0" fillId="0" borderId="25" xfId="0" applyBorder="1"/>
    <xf numFmtId="0" fontId="9" fillId="0" borderId="25" xfId="0" applyFont="1" applyBorder="1" applyAlignment="1">
      <alignment horizontal="center" vertical="center" wrapText="1"/>
    </xf>
    <xf numFmtId="0" fontId="0" fillId="0" borderId="24" xfId="0" applyBorder="1"/>
    <xf numFmtId="0" fontId="9" fillId="0" borderId="23" xfId="0" applyFont="1" applyBorder="1" applyAlignment="1">
      <alignment horizontal="center" vertical="center" wrapText="1"/>
    </xf>
    <xf numFmtId="0" fontId="9" fillId="0" borderId="35" xfId="0" applyFont="1" applyBorder="1" applyAlignment="1">
      <alignment horizontal="center" vertical="center" wrapText="1"/>
    </xf>
    <xf numFmtId="0" fontId="0" fillId="0" borderId="40" xfId="0" applyBorder="1"/>
    <xf numFmtId="0" fontId="9" fillId="0" borderId="24" xfId="0" applyFont="1" applyBorder="1" applyAlignment="1">
      <alignment horizontal="center" vertical="center" wrapText="1"/>
    </xf>
    <xf numFmtId="0" fontId="11" fillId="0" borderId="21" xfId="0" applyFont="1" applyBorder="1" applyAlignment="1">
      <alignment horizontal="center" vertical="center" wrapText="1"/>
    </xf>
    <xf numFmtId="0" fontId="0" fillId="0" borderId="6" xfId="0" applyBorder="1"/>
    <xf numFmtId="0" fontId="0" fillId="0" borderId="7" xfId="0" applyBorder="1"/>
    <xf numFmtId="0" fontId="11" fillId="0" borderId="1" xfId="0" applyFont="1" applyBorder="1" applyAlignment="1">
      <alignment horizontal="center" vertical="center"/>
    </xf>
    <xf numFmtId="0" fontId="0" fillId="0" borderId="3" xfId="0" applyBorder="1"/>
    <xf numFmtId="0" fontId="0" fillId="0" borderId="4" xfId="0" applyBorder="1"/>
    <xf numFmtId="0" fontId="11" fillId="0" borderId="1" xfId="0" applyFont="1" applyBorder="1" applyAlignment="1">
      <alignment horizontal="center" vertical="center" wrapText="1"/>
    </xf>
    <xf numFmtId="0" fontId="11" fillId="0" borderId="56" xfId="0" applyFont="1" applyBorder="1" applyAlignment="1">
      <alignment horizontal="center" vertical="center"/>
    </xf>
    <xf numFmtId="0" fontId="0" fillId="0" borderId="8" xfId="0" applyBorder="1"/>
    <xf numFmtId="0" fontId="0" fillId="0" borderId="9" xfId="0" applyBorder="1"/>
    <xf numFmtId="0" fontId="22" fillId="8" borderId="47" xfId="3" applyFont="1" applyFill="1" applyBorder="1" applyAlignment="1">
      <alignment horizontal="center" vertical="center"/>
    </xf>
    <xf numFmtId="0" fontId="0" fillId="0" borderId="47" xfId="0" applyBorder="1"/>
    <xf numFmtId="0" fontId="22" fillId="10" borderId="43" xfId="3" applyFont="1" applyFill="1" applyBorder="1" applyAlignment="1">
      <alignment horizontal="center" vertical="center"/>
    </xf>
    <xf numFmtId="0" fontId="0" fillId="0" borderId="44" xfId="0" applyBorder="1"/>
    <xf numFmtId="0" fontId="0" fillId="0" borderId="46" xfId="0" applyBorder="1"/>
    <xf numFmtId="0" fontId="0" fillId="0" borderId="57" xfId="0" applyBorder="1"/>
    <xf numFmtId="0" fontId="23" fillId="10" borderId="43" xfId="3" applyFont="1" applyFill="1" applyBorder="1" applyAlignment="1">
      <alignment horizontal="center" vertical="center"/>
    </xf>
    <xf numFmtId="0" fontId="24" fillId="16" borderId="45" xfId="3" applyFont="1" applyFill="1" applyBorder="1" applyAlignment="1">
      <alignment horizontal="center" vertical="center"/>
    </xf>
    <xf numFmtId="0" fontId="25" fillId="20" borderId="45" xfId="3" applyFont="1" applyFill="1" applyBorder="1" applyAlignment="1">
      <alignment horizontal="center" vertical="center"/>
    </xf>
    <xf numFmtId="0" fontId="4" fillId="24" borderId="1" xfId="0" applyFont="1" applyFill="1" applyBorder="1" applyAlignment="1">
      <alignment horizontal="center" vertical="center"/>
    </xf>
    <xf numFmtId="2" fontId="0" fillId="0" borderId="1" xfId="0" applyNumberFormat="1" applyFill="1" applyBorder="1" applyAlignment="1">
      <alignment horizontal="right"/>
    </xf>
    <xf numFmtId="2" fontId="0" fillId="0" borderId="1" xfId="0" applyNumberFormat="1" applyFill="1" applyBorder="1" applyAlignment="1">
      <alignment horizontal="right" vertical="center"/>
    </xf>
    <xf numFmtId="0" fontId="39" fillId="29" borderId="1" xfId="0" applyFont="1" applyFill="1" applyBorder="1" applyAlignment="1">
      <alignment horizontal="right" wrapText="1"/>
    </xf>
    <xf numFmtId="0" fontId="46" fillId="30" borderId="1" xfId="0" applyFont="1" applyFill="1" applyBorder="1" applyAlignment="1">
      <alignment horizontal="right" wrapText="1"/>
    </xf>
    <xf numFmtId="0" fontId="35" fillId="29" borderId="1" xfId="0" applyFont="1" applyFill="1" applyBorder="1" applyAlignment="1">
      <alignment horizontal="right" wrapText="1"/>
    </xf>
    <xf numFmtId="0" fontId="39" fillId="31" borderId="1" xfId="0" applyFont="1" applyFill="1" applyBorder="1" applyAlignment="1">
      <alignment horizontal="right" wrapText="1"/>
    </xf>
    <xf numFmtId="0" fontId="43" fillId="31" borderId="1" xfId="0" applyFont="1" applyFill="1" applyBorder="1" applyAlignment="1">
      <alignment horizontal="right" wrapText="1"/>
    </xf>
    <xf numFmtId="0" fontId="42" fillId="31" borderId="1" xfId="0" applyFont="1" applyFill="1" applyBorder="1" applyAlignment="1">
      <alignment horizontal="right" wrapText="1"/>
    </xf>
    <xf numFmtId="0" fontId="41" fillId="31" borderId="1" xfId="0" applyFont="1" applyFill="1" applyBorder="1" applyAlignment="1">
      <alignment horizontal="right" wrapText="1"/>
    </xf>
    <xf numFmtId="0" fontId="40" fillId="31" borderId="1" xfId="0" applyFont="1" applyFill="1" applyBorder="1" applyAlignment="1">
      <alignment horizontal="right" wrapText="1"/>
    </xf>
    <xf numFmtId="0" fontId="37" fillId="0" borderId="1" xfId="0" applyFont="1" applyFill="1" applyBorder="1" applyAlignment="1">
      <alignment horizontal="right" wrapText="1"/>
    </xf>
    <xf numFmtId="0" fontId="35" fillId="0" borderId="1" xfId="0" applyFont="1" applyFill="1" applyBorder="1" applyAlignment="1">
      <alignment horizontal="right" wrapText="1"/>
    </xf>
    <xf numFmtId="0" fontId="36" fillId="0" borderId="1" xfId="0" applyFont="1" applyFill="1" applyBorder="1" applyAlignment="1">
      <alignment horizontal="right" wrapText="1"/>
    </xf>
    <xf numFmtId="0" fontId="44" fillId="0" borderId="1" xfId="0" applyFont="1" applyFill="1" applyBorder="1" applyAlignment="1">
      <alignment horizontal="right" wrapText="1"/>
    </xf>
    <xf numFmtId="0" fontId="45" fillId="0" borderId="1" xfId="0" applyFont="1" applyFill="1" applyBorder="1" applyAlignment="1">
      <alignment horizontal="right" wrapText="1"/>
    </xf>
    <xf numFmtId="0" fontId="38" fillId="0" borderId="1" xfId="0" applyFont="1" applyFill="1" applyBorder="1" applyAlignment="1">
      <alignment horizontal="right" wrapText="1"/>
    </xf>
    <xf numFmtId="0" fontId="0" fillId="0" borderId="0" xfId="0" applyFill="1"/>
    <xf numFmtId="0" fontId="32" fillId="0" borderId="0" xfId="0" applyFont="1" applyFill="1" applyBorder="1"/>
    <xf numFmtId="0" fontId="32" fillId="2" borderId="0" xfId="0" applyFont="1" applyFill="1"/>
  </cellXfs>
  <cellStyles count="5">
    <cellStyle name="Обычный" xfId="0" builtinId="0"/>
    <cellStyle name="Обычный 2" xfId="2"/>
    <cellStyle name="Обычный 3" xfId="3"/>
    <cellStyle name="Процентный" xfId="1" builtinId="5"/>
    <cellStyle name="Процентный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tabSelected="1" zoomScale="110" zoomScaleNormal="110" workbookViewId="0">
      <selection activeCell="H1" sqref="H1"/>
    </sheetView>
  </sheetViews>
  <sheetFormatPr defaultRowHeight="15" x14ac:dyDescent="0.25"/>
  <cols>
    <col min="1" max="1" width="19.42578125" style="207" customWidth="1"/>
    <col min="2" max="2" width="22.42578125" style="207" customWidth="1"/>
    <col min="4" max="4" width="14.42578125" style="207" customWidth="1"/>
    <col min="5" max="5" width="12.42578125" style="207" customWidth="1"/>
    <col min="6" max="6" width="16.5703125" style="207" customWidth="1"/>
    <col min="7" max="7" width="14.140625" style="207" customWidth="1"/>
    <col min="8" max="8" width="11.5703125" style="207" customWidth="1"/>
    <col min="9" max="9" width="14.5703125" style="207" customWidth="1"/>
    <col min="10" max="10" width="11" style="207" customWidth="1"/>
    <col min="11" max="11" width="11.42578125" style="207" customWidth="1"/>
    <col min="12" max="12" width="10.85546875" style="207" customWidth="1"/>
    <col min="13" max="13" width="9.42578125" style="207" customWidth="1"/>
    <col min="14" max="14" width="8.42578125" style="207" customWidth="1"/>
    <col min="15" max="15" width="4.85546875" style="207" customWidth="1"/>
    <col min="16" max="16" width="9.5703125" style="207" customWidth="1"/>
    <col min="17" max="17" width="9.42578125" style="207" customWidth="1"/>
    <col min="18" max="18" width="12.42578125" style="207" customWidth="1"/>
    <col min="19" max="19" width="6.42578125" style="106" customWidth="1"/>
    <col min="20" max="20" width="12" style="207" customWidth="1"/>
  </cols>
  <sheetData>
    <row r="1" spans="1:22" x14ac:dyDescent="0.25">
      <c r="E1" s="272" t="s">
        <v>503</v>
      </c>
      <c r="F1" s="272"/>
      <c r="G1" s="272"/>
      <c r="H1" s="272"/>
      <c r="I1" s="274"/>
    </row>
    <row r="2" spans="1:22" s="1" customFormat="1" ht="25.5" customHeight="1" x14ac:dyDescent="0.25">
      <c r="A2" s="17" t="s">
        <v>0</v>
      </c>
      <c r="B2" s="2" t="s">
        <v>1</v>
      </c>
      <c r="C2" s="164" t="s">
        <v>2</v>
      </c>
      <c r="D2" s="160" t="s">
        <v>3</v>
      </c>
      <c r="E2" s="255" t="s">
        <v>4</v>
      </c>
      <c r="F2" s="102" t="s">
        <v>5</v>
      </c>
      <c r="G2" s="103" t="s">
        <v>6</v>
      </c>
      <c r="H2" s="103" t="s">
        <v>7</v>
      </c>
      <c r="I2" s="102" t="s">
        <v>8</v>
      </c>
      <c r="J2" s="94" t="s">
        <v>9</v>
      </c>
      <c r="K2" s="102" t="s">
        <v>10</v>
      </c>
      <c r="L2" s="102" t="s">
        <v>11</v>
      </c>
      <c r="M2" s="94" t="s">
        <v>12</v>
      </c>
      <c r="N2" s="94" t="s">
        <v>13</v>
      </c>
      <c r="P2" s="20" t="s">
        <v>14</v>
      </c>
      <c r="Q2" s="21" t="s">
        <v>15</v>
      </c>
      <c r="R2" s="22" t="s">
        <v>16</v>
      </c>
      <c r="S2" s="32"/>
      <c r="T2" s="92" t="s">
        <v>17</v>
      </c>
    </row>
    <row r="3" spans="1:22" x14ac:dyDescent="0.25">
      <c r="A3" s="173" t="s">
        <v>18</v>
      </c>
      <c r="B3" s="258" t="s">
        <v>19</v>
      </c>
      <c r="C3" s="266" t="s">
        <v>19</v>
      </c>
      <c r="D3" s="259" t="s">
        <v>19</v>
      </c>
      <c r="E3" s="256">
        <v>165</v>
      </c>
      <c r="F3" s="100" t="s">
        <v>20</v>
      </c>
      <c r="G3" s="99" t="s">
        <v>20</v>
      </c>
      <c r="H3" s="99" t="s">
        <v>20</v>
      </c>
      <c r="I3" s="99" t="s">
        <v>20</v>
      </c>
      <c r="J3" s="162" t="s">
        <v>21</v>
      </c>
      <c r="K3" s="90">
        <v>165</v>
      </c>
      <c r="L3" s="168" t="s">
        <v>20</v>
      </c>
      <c r="M3" s="90">
        <v>165</v>
      </c>
      <c r="N3" s="99" t="s">
        <v>20</v>
      </c>
      <c r="O3" s="106"/>
      <c r="P3" s="197" t="str">
        <f>B3</f>
        <v>165</v>
      </c>
      <c r="Q3" s="197">
        <f>K3</f>
        <v>165</v>
      </c>
      <c r="R3" s="197">
        <f t="shared" ref="R3:R13" si="0">AVERAGE(B3:N3)</f>
        <v>165</v>
      </c>
      <c r="T3" s="166">
        <f t="shared" ref="T3:T13" si="1">B3/P3-1</f>
        <v>0</v>
      </c>
      <c r="U3" s="106"/>
      <c r="V3" s="106"/>
    </row>
    <row r="4" spans="1:22" x14ac:dyDescent="0.25">
      <c r="A4" s="186" t="s">
        <v>22</v>
      </c>
      <c r="B4" s="260" t="s">
        <v>20</v>
      </c>
      <c r="C4" s="267" t="s">
        <v>20</v>
      </c>
      <c r="D4" s="100" t="s">
        <v>20</v>
      </c>
      <c r="E4" s="256">
        <v>165</v>
      </c>
      <c r="F4" s="100">
        <v>114</v>
      </c>
      <c r="G4" s="100">
        <v>165</v>
      </c>
      <c r="H4" s="99" t="s">
        <v>20</v>
      </c>
      <c r="I4" s="100">
        <v>152</v>
      </c>
      <c r="J4" s="162"/>
      <c r="K4" s="99" t="s">
        <v>20</v>
      </c>
      <c r="L4" s="168">
        <v>151</v>
      </c>
      <c r="M4" s="99" t="s">
        <v>20</v>
      </c>
      <c r="N4" s="99" t="s">
        <v>20</v>
      </c>
      <c r="O4" s="106"/>
      <c r="P4" s="197">
        <f>F4</f>
        <v>114</v>
      </c>
      <c r="Q4" s="197">
        <f>G4</f>
        <v>165</v>
      </c>
      <c r="R4" s="197">
        <f t="shared" si="0"/>
        <v>149.4</v>
      </c>
      <c r="T4" s="166" t="e">
        <f t="shared" si="1"/>
        <v>#VALUE!</v>
      </c>
      <c r="U4" s="106"/>
      <c r="V4" s="106"/>
    </row>
    <row r="5" spans="1:22" x14ac:dyDescent="0.25">
      <c r="A5" s="173" t="s">
        <v>24</v>
      </c>
      <c r="B5" s="260" t="s">
        <v>20</v>
      </c>
      <c r="C5" s="268" t="s">
        <v>25</v>
      </c>
      <c r="D5" s="259" t="s">
        <v>26</v>
      </c>
      <c r="E5" s="256">
        <v>157</v>
      </c>
      <c r="F5" s="100" t="s">
        <v>20</v>
      </c>
      <c r="G5" s="99" t="s">
        <v>20</v>
      </c>
      <c r="H5" s="99" t="s">
        <v>20</v>
      </c>
      <c r="I5" s="99" t="s">
        <v>20</v>
      </c>
      <c r="J5" s="90"/>
      <c r="K5" s="90">
        <v>175</v>
      </c>
      <c r="L5" s="197">
        <v>156</v>
      </c>
      <c r="M5" s="99" t="s">
        <v>20</v>
      </c>
      <c r="N5" s="99" t="s">
        <v>20</v>
      </c>
      <c r="O5" s="106"/>
      <c r="P5" s="197">
        <f>L5</f>
        <v>156</v>
      </c>
      <c r="Q5" s="197" t="str">
        <f>C5</f>
        <v>177</v>
      </c>
      <c r="R5" s="197">
        <f t="shared" si="0"/>
        <v>162.66666666666666</v>
      </c>
      <c r="T5" s="166" t="e">
        <f t="shared" si="1"/>
        <v>#VALUE!</v>
      </c>
      <c r="U5" s="106"/>
      <c r="V5" s="106"/>
    </row>
    <row r="6" spans="1:22" x14ac:dyDescent="0.25">
      <c r="A6" s="186" t="s">
        <v>27</v>
      </c>
      <c r="B6" s="260" t="s">
        <v>20</v>
      </c>
      <c r="C6" s="267" t="s">
        <v>20</v>
      </c>
      <c r="D6" s="100" t="s">
        <v>20</v>
      </c>
      <c r="E6" s="256">
        <v>175</v>
      </c>
      <c r="F6" s="100">
        <v>175</v>
      </c>
      <c r="G6" s="100">
        <v>175</v>
      </c>
      <c r="H6" s="99" t="s">
        <v>20</v>
      </c>
      <c r="I6" s="100">
        <v>152</v>
      </c>
      <c r="J6" s="90"/>
      <c r="K6" s="99" t="s">
        <v>20</v>
      </c>
      <c r="L6" s="168" t="s">
        <v>20</v>
      </c>
      <c r="M6" s="99" t="s">
        <v>20</v>
      </c>
      <c r="N6" s="100">
        <v>175</v>
      </c>
      <c r="O6" s="106"/>
      <c r="P6" s="197">
        <f>F6</f>
        <v>175</v>
      </c>
      <c r="Q6" s="197">
        <f>G6</f>
        <v>175</v>
      </c>
      <c r="R6" s="197">
        <f t="shared" si="0"/>
        <v>170.4</v>
      </c>
      <c r="T6" s="166" t="e">
        <f t="shared" si="1"/>
        <v>#VALUE!</v>
      </c>
      <c r="U6" s="106"/>
      <c r="V6" s="106"/>
    </row>
    <row r="7" spans="1:22" x14ac:dyDescent="0.25">
      <c r="A7" s="173" t="s">
        <v>28</v>
      </c>
      <c r="B7" s="261" t="s">
        <v>29</v>
      </c>
      <c r="C7" s="266" t="s">
        <v>29</v>
      </c>
      <c r="D7" s="259" t="s">
        <v>29</v>
      </c>
      <c r="E7" s="256">
        <v>205</v>
      </c>
      <c r="F7" s="98">
        <v>205</v>
      </c>
      <c r="G7" s="90">
        <v>205</v>
      </c>
      <c r="H7" s="90">
        <v>205</v>
      </c>
      <c r="I7" s="90">
        <v>181</v>
      </c>
      <c r="J7" s="90"/>
      <c r="K7" s="98">
        <v>205</v>
      </c>
      <c r="L7" s="197">
        <v>187</v>
      </c>
      <c r="M7" s="90">
        <v>205</v>
      </c>
      <c r="N7" s="99" t="s">
        <v>20</v>
      </c>
      <c r="O7" s="106"/>
      <c r="P7" s="197">
        <f>F7</f>
        <v>205</v>
      </c>
      <c r="Q7" s="197">
        <f>M7</f>
        <v>205</v>
      </c>
      <c r="R7" s="197">
        <f t="shared" si="0"/>
        <v>199.75</v>
      </c>
      <c r="T7" s="166">
        <f t="shared" si="1"/>
        <v>0</v>
      </c>
      <c r="U7" s="106"/>
      <c r="V7" s="106"/>
    </row>
    <row r="8" spans="1:22" x14ac:dyDescent="0.25">
      <c r="A8" s="173" t="s">
        <v>30</v>
      </c>
      <c r="B8" s="261" t="s">
        <v>31</v>
      </c>
      <c r="C8" s="266" t="s">
        <v>31</v>
      </c>
      <c r="D8" s="259" t="s">
        <v>31</v>
      </c>
      <c r="E8" s="257" t="s">
        <v>20</v>
      </c>
      <c r="F8" s="100" t="s">
        <v>20</v>
      </c>
      <c r="G8" s="99" t="s">
        <v>20</v>
      </c>
      <c r="H8" s="99" t="s">
        <v>20</v>
      </c>
      <c r="I8" s="99" t="s">
        <v>20</v>
      </c>
      <c r="J8" s="90"/>
      <c r="K8" s="90">
        <v>210</v>
      </c>
      <c r="L8" s="197">
        <v>190</v>
      </c>
      <c r="M8" s="90">
        <v>210</v>
      </c>
      <c r="N8" s="90">
        <v>210</v>
      </c>
      <c r="O8" s="106"/>
      <c r="P8" s="197">
        <f>L8</f>
        <v>190</v>
      </c>
      <c r="Q8" s="197">
        <f>M8</f>
        <v>210</v>
      </c>
      <c r="R8" s="197">
        <f t="shared" si="0"/>
        <v>205</v>
      </c>
      <c r="T8" s="166">
        <f t="shared" si="1"/>
        <v>0.10526315789473695</v>
      </c>
      <c r="U8" s="106"/>
      <c r="V8" s="106"/>
    </row>
    <row r="9" spans="1:22" x14ac:dyDescent="0.25">
      <c r="A9" s="186" t="s">
        <v>32</v>
      </c>
      <c r="B9" s="260" t="s">
        <v>20</v>
      </c>
      <c r="C9" s="267" t="s">
        <v>20</v>
      </c>
      <c r="D9" s="259" t="s">
        <v>31</v>
      </c>
      <c r="E9" s="257">
        <v>210</v>
      </c>
      <c r="F9" s="100">
        <v>210</v>
      </c>
      <c r="G9" s="100">
        <v>210</v>
      </c>
      <c r="H9" s="100">
        <v>210</v>
      </c>
      <c r="I9" s="100">
        <v>189</v>
      </c>
      <c r="J9" s="90"/>
      <c r="K9" s="99" t="s">
        <v>20</v>
      </c>
      <c r="L9" s="168" t="s">
        <v>20</v>
      </c>
      <c r="M9" s="99" t="s">
        <v>20</v>
      </c>
      <c r="N9" s="90">
        <v>210</v>
      </c>
      <c r="O9" s="106"/>
      <c r="P9" s="197">
        <f>F9</f>
        <v>210</v>
      </c>
      <c r="Q9" s="197">
        <f>G9</f>
        <v>210</v>
      </c>
      <c r="R9" s="197">
        <f t="shared" si="0"/>
        <v>206.5</v>
      </c>
      <c r="T9" s="166" t="e">
        <f t="shared" si="1"/>
        <v>#VALUE!</v>
      </c>
      <c r="U9" s="106"/>
      <c r="V9" s="106"/>
    </row>
    <row r="10" spans="1:22" ht="15" customHeight="1" x14ac:dyDescent="0.25">
      <c r="A10" s="173" t="s">
        <v>33</v>
      </c>
      <c r="B10" s="261" t="s">
        <v>34</v>
      </c>
      <c r="C10" s="266" t="s">
        <v>34</v>
      </c>
      <c r="D10" s="259" t="s">
        <v>34</v>
      </c>
      <c r="E10" s="98">
        <v>260</v>
      </c>
      <c r="F10" s="100" t="s">
        <v>20</v>
      </c>
      <c r="G10" s="99" t="s">
        <v>20</v>
      </c>
      <c r="H10" s="99" t="s">
        <v>20</v>
      </c>
      <c r="I10" s="99" t="s">
        <v>20</v>
      </c>
      <c r="J10" s="90"/>
      <c r="K10" s="90">
        <v>260</v>
      </c>
      <c r="L10" s="197">
        <v>238</v>
      </c>
      <c r="M10" s="90">
        <v>260</v>
      </c>
      <c r="N10" s="90">
        <v>260</v>
      </c>
      <c r="O10" s="106"/>
      <c r="P10" s="197">
        <f>L10</f>
        <v>238</v>
      </c>
      <c r="Q10" s="197">
        <f>M10</f>
        <v>260</v>
      </c>
      <c r="R10" s="197">
        <f t="shared" si="0"/>
        <v>255.6</v>
      </c>
      <c r="T10" s="166">
        <f t="shared" si="1"/>
        <v>9.243697478991586E-2</v>
      </c>
      <c r="U10" s="106"/>
      <c r="V10" s="106"/>
    </row>
    <row r="11" spans="1:22" ht="15" customHeight="1" x14ac:dyDescent="0.25">
      <c r="A11" s="186" t="s">
        <v>35</v>
      </c>
      <c r="B11" s="260" t="s">
        <v>20</v>
      </c>
      <c r="C11" s="266" t="s">
        <v>34</v>
      </c>
      <c r="D11" s="100" t="s">
        <v>20</v>
      </c>
      <c r="E11" s="98">
        <v>260</v>
      </c>
      <c r="F11" s="100">
        <v>260</v>
      </c>
      <c r="G11" s="100">
        <v>260</v>
      </c>
      <c r="H11" s="100">
        <v>260</v>
      </c>
      <c r="I11" s="99" t="s">
        <v>20</v>
      </c>
      <c r="J11" s="90"/>
      <c r="K11" s="99" t="s">
        <v>20</v>
      </c>
      <c r="L11" s="168" t="s">
        <v>20</v>
      </c>
      <c r="M11" s="99" t="s">
        <v>20</v>
      </c>
      <c r="N11" s="99" t="s">
        <v>20</v>
      </c>
      <c r="O11" s="106"/>
      <c r="P11" s="197">
        <f>F11</f>
        <v>260</v>
      </c>
      <c r="Q11" s="197">
        <f>H11</f>
        <v>260</v>
      </c>
      <c r="R11" s="197">
        <f t="shared" si="0"/>
        <v>260</v>
      </c>
      <c r="T11" s="166" t="e">
        <f t="shared" si="1"/>
        <v>#VALUE!</v>
      </c>
      <c r="U11" s="106"/>
      <c r="V11" s="106"/>
    </row>
    <row r="12" spans="1:22" ht="15" customHeight="1" x14ac:dyDescent="0.25">
      <c r="A12" s="186" t="s">
        <v>36</v>
      </c>
      <c r="B12" s="260" t="s">
        <v>20</v>
      </c>
      <c r="C12" s="266" t="s">
        <v>37</v>
      </c>
      <c r="D12" s="259" t="s">
        <v>37</v>
      </c>
      <c r="E12" s="100" t="s">
        <v>20</v>
      </c>
      <c r="F12" s="100">
        <v>280</v>
      </c>
      <c r="G12" s="99" t="s">
        <v>20</v>
      </c>
      <c r="H12" s="100">
        <v>280</v>
      </c>
      <c r="I12" s="100">
        <v>254</v>
      </c>
      <c r="J12" s="90"/>
      <c r="K12" s="99" t="s">
        <v>20</v>
      </c>
      <c r="L12" s="168" t="s">
        <v>20</v>
      </c>
      <c r="M12" s="99" t="s">
        <v>20</v>
      </c>
      <c r="N12" s="99" t="s">
        <v>20</v>
      </c>
      <c r="O12" s="106"/>
      <c r="P12" s="197">
        <f>I12</f>
        <v>254</v>
      </c>
      <c r="Q12" s="197">
        <f>H12</f>
        <v>280</v>
      </c>
      <c r="R12" s="197">
        <f t="shared" si="0"/>
        <v>271.33333333333331</v>
      </c>
      <c r="T12" s="166" t="e">
        <f t="shared" si="1"/>
        <v>#VALUE!</v>
      </c>
      <c r="U12" s="106"/>
      <c r="V12" s="106"/>
    </row>
    <row r="13" spans="1:22" x14ac:dyDescent="0.25">
      <c r="A13" s="173" t="s">
        <v>38</v>
      </c>
      <c r="B13" s="261" t="s">
        <v>37</v>
      </c>
      <c r="C13" s="266" t="s">
        <v>37</v>
      </c>
      <c r="D13" s="259" t="s">
        <v>37</v>
      </c>
      <c r="E13" s="98">
        <v>280</v>
      </c>
      <c r="F13" s="100" t="s">
        <v>20</v>
      </c>
      <c r="G13" s="99" t="s">
        <v>20</v>
      </c>
      <c r="H13" s="99" t="s">
        <v>20</v>
      </c>
      <c r="I13" s="99" t="s">
        <v>20</v>
      </c>
      <c r="J13" s="90"/>
      <c r="K13" s="90">
        <v>280</v>
      </c>
      <c r="L13" s="197">
        <v>252</v>
      </c>
      <c r="M13" s="90">
        <v>280</v>
      </c>
      <c r="N13" s="99" t="s">
        <v>20</v>
      </c>
      <c r="O13" s="106"/>
      <c r="P13" s="197">
        <f>L13</f>
        <v>252</v>
      </c>
      <c r="Q13" s="197">
        <f>M13</f>
        <v>280</v>
      </c>
      <c r="R13" s="197">
        <f t="shared" si="0"/>
        <v>273</v>
      </c>
      <c r="T13" s="166">
        <f t="shared" si="1"/>
        <v>0.11111111111111116</v>
      </c>
      <c r="U13" s="106"/>
      <c r="V13" s="106"/>
    </row>
    <row r="14" spans="1:22" x14ac:dyDescent="0.25">
      <c r="N14" s="96"/>
      <c r="V14" s="106"/>
    </row>
    <row r="15" spans="1:22" s="1" customFormat="1" ht="25.5" customHeight="1" x14ac:dyDescent="0.25">
      <c r="A15" s="18" t="s">
        <v>39</v>
      </c>
      <c r="B15" s="47" t="s">
        <v>1</v>
      </c>
      <c r="C15" s="164" t="s">
        <v>2</v>
      </c>
      <c r="D15" s="160" t="s">
        <v>3</v>
      </c>
      <c r="E15" s="94" t="s">
        <v>4</v>
      </c>
      <c r="F15" s="94" t="s">
        <v>5</v>
      </c>
      <c r="G15" s="95" t="s">
        <v>6</v>
      </c>
      <c r="H15" s="95" t="s">
        <v>7</v>
      </c>
      <c r="I15" s="94" t="s">
        <v>8</v>
      </c>
      <c r="J15" s="94" t="s">
        <v>9</v>
      </c>
      <c r="K15" s="94" t="s">
        <v>10</v>
      </c>
      <c r="L15" s="102" t="s">
        <v>11</v>
      </c>
      <c r="M15" s="94" t="s">
        <v>12</v>
      </c>
      <c r="N15" s="86" t="s">
        <v>13</v>
      </c>
      <c r="P15" s="20" t="s">
        <v>14</v>
      </c>
      <c r="Q15" s="21" t="s">
        <v>15</v>
      </c>
      <c r="R15" s="22" t="s">
        <v>16</v>
      </c>
      <c r="S15" s="32"/>
      <c r="T15" s="92" t="s">
        <v>17</v>
      </c>
      <c r="V15" s="106"/>
    </row>
    <row r="16" spans="1:22" x14ac:dyDescent="0.25">
      <c r="A16" s="173" t="s">
        <v>40</v>
      </c>
      <c r="B16" s="265" t="s">
        <v>26</v>
      </c>
      <c r="C16" s="268" t="s">
        <v>26</v>
      </c>
      <c r="D16" s="269" t="s">
        <v>26</v>
      </c>
      <c r="E16" s="98">
        <v>175</v>
      </c>
      <c r="F16" s="90">
        <v>175</v>
      </c>
      <c r="G16" s="90">
        <v>175</v>
      </c>
      <c r="H16" s="90">
        <v>175</v>
      </c>
      <c r="I16" s="90">
        <v>160</v>
      </c>
      <c r="J16" s="90"/>
      <c r="K16" s="100">
        <v>175</v>
      </c>
      <c r="L16" s="197">
        <v>158</v>
      </c>
      <c r="M16" s="90">
        <v>160</v>
      </c>
      <c r="N16" s="90">
        <v>175</v>
      </c>
      <c r="O16" s="106"/>
      <c r="P16" s="197">
        <f>L16</f>
        <v>158</v>
      </c>
      <c r="Q16" s="197">
        <f>N16</f>
        <v>175</v>
      </c>
      <c r="R16" s="197">
        <f t="shared" ref="R16:R22" si="2">AVERAGE(B16:N16)</f>
        <v>169.77777777777777</v>
      </c>
      <c r="T16" s="166">
        <f t="shared" ref="T16:T22" si="3">B16/P16-1</f>
        <v>0.10759493670886067</v>
      </c>
      <c r="U16" s="106"/>
      <c r="V16" s="106"/>
    </row>
    <row r="17" spans="1:22" x14ac:dyDescent="0.25">
      <c r="A17" s="173" t="s">
        <v>41</v>
      </c>
      <c r="B17" s="265" t="s">
        <v>42</v>
      </c>
      <c r="C17" s="268" t="s">
        <v>23</v>
      </c>
      <c r="D17" s="269" t="s">
        <v>23</v>
      </c>
      <c r="E17" s="98">
        <v>200</v>
      </c>
      <c r="F17" s="99" t="s">
        <v>20</v>
      </c>
      <c r="G17" s="99" t="s">
        <v>20</v>
      </c>
      <c r="H17" s="90">
        <v>200</v>
      </c>
      <c r="I17" s="99" t="s">
        <v>20</v>
      </c>
      <c r="J17" s="90"/>
      <c r="K17" s="98">
        <v>200</v>
      </c>
      <c r="L17" s="197">
        <v>180</v>
      </c>
      <c r="M17" s="90">
        <v>200</v>
      </c>
      <c r="N17" s="90">
        <v>200</v>
      </c>
      <c r="O17" s="106"/>
      <c r="P17" s="197">
        <f>L17</f>
        <v>180</v>
      </c>
      <c r="Q17" s="197">
        <f>M17</f>
        <v>200</v>
      </c>
      <c r="R17" s="197">
        <f t="shared" si="2"/>
        <v>196.66666666666666</v>
      </c>
      <c r="T17" s="166">
        <f t="shared" si="3"/>
        <v>5.555555555555558E-2</v>
      </c>
      <c r="U17" s="106"/>
      <c r="V17" s="106"/>
    </row>
    <row r="18" spans="1:22" x14ac:dyDescent="0.25">
      <c r="A18" s="186" t="s">
        <v>43</v>
      </c>
      <c r="B18" s="194" t="s">
        <v>20</v>
      </c>
      <c r="C18" s="268" t="s">
        <v>23</v>
      </c>
      <c r="D18" s="257" t="s">
        <v>20</v>
      </c>
      <c r="E18" s="98">
        <v>200</v>
      </c>
      <c r="F18" s="100">
        <v>200</v>
      </c>
      <c r="G18" s="100">
        <v>200</v>
      </c>
      <c r="H18" s="99" t="s">
        <v>20</v>
      </c>
      <c r="I18" s="100">
        <v>181</v>
      </c>
      <c r="J18" s="90"/>
      <c r="K18" s="99" t="s">
        <v>20</v>
      </c>
      <c r="L18" s="168" t="s">
        <v>20</v>
      </c>
      <c r="M18" s="99" t="s">
        <v>20</v>
      </c>
      <c r="N18" s="99" t="s">
        <v>20</v>
      </c>
      <c r="O18" s="106"/>
      <c r="P18" s="197">
        <f>I18</f>
        <v>181</v>
      </c>
      <c r="Q18" s="197">
        <f>G18</f>
        <v>200</v>
      </c>
      <c r="R18" s="197">
        <f t="shared" si="2"/>
        <v>195.25</v>
      </c>
      <c r="T18" s="166" t="e">
        <f t="shared" si="3"/>
        <v>#VALUE!</v>
      </c>
      <c r="U18" s="106"/>
      <c r="V18" s="106"/>
    </row>
    <row r="19" spans="1:22" x14ac:dyDescent="0.25">
      <c r="A19" s="173" t="s">
        <v>44</v>
      </c>
      <c r="B19" s="265" t="s">
        <v>45</v>
      </c>
      <c r="C19" s="268" t="s">
        <v>45</v>
      </c>
      <c r="D19" s="269" t="s">
        <v>45</v>
      </c>
      <c r="E19" s="98" t="s">
        <v>20</v>
      </c>
      <c r="F19" s="99" t="s">
        <v>20</v>
      </c>
      <c r="G19" s="99" t="s">
        <v>20</v>
      </c>
      <c r="H19" s="99" t="s">
        <v>20</v>
      </c>
      <c r="I19" s="99" t="s">
        <v>20</v>
      </c>
      <c r="J19" s="90"/>
      <c r="K19" s="98">
        <v>235</v>
      </c>
      <c r="L19" s="197">
        <v>221</v>
      </c>
      <c r="M19" s="90">
        <v>235</v>
      </c>
      <c r="N19" s="90">
        <v>235</v>
      </c>
      <c r="O19" s="106"/>
      <c r="P19" s="197">
        <f>L19</f>
        <v>221</v>
      </c>
      <c r="Q19" s="197">
        <f>M19</f>
        <v>235</v>
      </c>
      <c r="R19" s="197">
        <f t="shared" si="2"/>
        <v>231.5</v>
      </c>
      <c r="T19" s="166">
        <f t="shared" si="3"/>
        <v>6.3348416289592757E-2</v>
      </c>
      <c r="U19" s="106"/>
      <c r="V19" s="106"/>
    </row>
    <row r="20" spans="1:22" x14ac:dyDescent="0.25">
      <c r="A20" s="186" t="s">
        <v>46</v>
      </c>
      <c r="B20" s="194" t="s">
        <v>20</v>
      </c>
      <c r="C20" s="268" t="s">
        <v>45</v>
      </c>
      <c r="D20" s="269" t="s">
        <v>45</v>
      </c>
      <c r="E20" s="98">
        <v>235</v>
      </c>
      <c r="F20" s="100">
        <v>235</v>
      </c>
      <c r="G20" s="100">
        <v>235</v>
      </c>
      <c r="H20" s="100">
        <v>235</v>
      </c>
      <c r="I20" s="100">
        <v>221</v>
      </c>
      <c r="J20" s="90"/>
      <c r="K20" s="99" t="s">
        <v>20</v>
      </c>
      <c r="L20" s="168" t="s">
        <v>20</v>
      </c>
      <c r="M20" s="99" t="s">
        <v>20</v>
      </c>
      <c r="N20" s="90">
        <v>235</v>
      </c>
      <c r="O20" s="106"/>
      <c r="P20" s="197">
        <f>I20</f>
        <v>221</v>
      </c>
      <c r="Q20" s="197">
        <f>G20</f>
        <v>235</v>
      </c>
      <c r="R20" s="197">
        <f t="shared" si="2"/>
        <v>232.66666666666666</v>
      </c>
      <c r="T20" s="166" t="e">
        <f t="shared" si="3"/>
        <v>#VALUE!</v>
      </c>
      <c r="U20" s="106"/>
      <c r="V20" s="106"/>
    </row>
    <row r="21" spans="1:22" x14ac:dyDescent="0.25">
      <c r="A21" s="173" t="s">
        <v>47</v>
      </c>
      <c r="B21" s="265" t="s">
        <v>48</v>
      </c>
      <c r="C21" s="268" t="s">
        <v>48</v>
      </c>
      <c r="D21" s="269" t="s">
        <v>48</v>
      </c>
      <c r="E21" s="98">
        <v>250</v>
      </c>
      <c r="F21" s="99" t="s">
        <v>20</v>
      </c>
      <c r="G21" s="100">
        <v>250</v>
      </c>
      <c r="H21" s="100">
        <v>250</v>
      </c>
      <c r="I21" s="99" t="s">
        <v>20</v>
      </c>
      <c r="J21" s="99"/>
      <c r="K21" s="98">
        <v>250</v>
      </c>
      <c r="L21" s="197">
        <v>230</v>
      </c>
      <c r="M21" s="90">
        <v>250</v>
      </c>
      <c r="N21" s="90">
        <v>250</v>
      </c>
      <c r="O21" s="106"/>
      <c r="P21" s="197">
        <f>L21</f>
        <v>230</v>
      </c>
      <c r="Q21" s="197">
        <f>M21</f>
        <v>250</v>
      </c>
      <c r="R21" s="197">
        <f t="shared" si="2"/>
        <v>247.14285714285714</v>
      </c>
      <c r="T21" s="166">
        <f t="shared" si="3"/>
        <v>8.6956521739130377E-2</v>
      </c>
      <c r="U21" s="106"/>
      <c r="V21" s="106"/>
    </row>
    <row r="22" spans="1:22" x14ac:dyDescent="0.25">
      <c r="A22" s="173" t="s">
        <v>49</v>
      </c>
      <c r="B22" s="265" t="s">
        <v>50</v>
      </c>
      <c r="C22" s="268" t="s">
        <v>51</v>
      </c>
      <c r="D22" s="269" t="s">
        <v>51</v>
      </c>
      <c r="E22" s="98">
        <v>315</v>
      </c>
      <c r="F22" s="99" t="s">
        <v>20</v>
      </c>
      <c r="G22" s="100">
        <v>315</v>
      </c>
      <c r="H22" s="99" t="s">
        <v>20</v>
      </c>
      <c r="I22" s="99" t="s">
        <v>20</v>
      </c>
      <c r="J22" s="99"/>
      <c r="K22" s="90">
        <v>315</v>
      </c>
      <c r="L22" s="168" t="s">
        <v>20</v>
      </c>
      <c r="M22" s="90">
        <v>294</v>
      </c>
      <c r="N22" s="90">
        <v>315</v>
      </c>
      <c r="O22" s="106"/>
      <c r="P22" s="197">
        <f>M22</f>
        <v>294</v>
      </c>
      <c r="Q22" s="197" t="str">
        <f>B22</f>
        <v>330</v>
      </c>
      <c r="R22" s="197">
        <f t="shared" si="2"/>
        <v>310.8</v>
      </c>
      <c r="T22" s="166">
        <f t="shared" si="3"/>
        <v>0.12244897959183665</v>
      </c>
      <c r="U22" s="106"/>
      <c r="V22" s="106"/>
    </row>
    <row r="23" spans="1:22" x14ac:dyDescent="0.25">
      <c r="I23" s="31"/>
    </row>
    <row r="24" spans="1:22" s="1" customFormat="1" ht="30" customHeight="1" x14ac:dyDescent="0.25">
      <c r="A24" s="19" t="s">
        <v>52</v>
      </c>
      <c r="B24" s="47" t="s">
        <v>1</v>
      </c>
      <c r="C24" s="3" t="s">
        <v>2</v>
      </c>
      <c r="D24" s="93" t="s">
        <v>3</v>
      </c>
      <c r="E24" s="102" t="s">
        <v>12</v>
      </c>
      <c r="F24" s="102" t="s">
        <v>10</v>
      </c>
      <c r="G24" s="94" t="s">
        <v>12</v>
      </c>
      <c r="H24" s="94" t="s">
        <v>13</v>
      </c>
      <c r="P24" s="20" t="s">
        <v>14</v>
      </c>
      <c r="Q24" s="21" t="s">
        <v>15</v>
      </c>
      <c r="R24" s="22" t="s">
        <v>16</v>
      </c>
      <c r="S24" s="106"/>
      <c r="T24" s="92" t="s">
        <v>17</v>
      </c>
    </row>
    <row r="25" spans="1:22" x14ac:dyDescent="0.25">
      <c r="A25" s="173" t="s">
        <v>53</v>
      </c>
      <c r="B25" s="264" t="s">
        <v>54</v>
      </c>
      <c r="C25" s="168" t="s">
        <v>20</v>
      </c>
      <c r="D25" s="270" t="s">
        <v>54</v>
      </c>
      <c r="E25" s="4">
        <v>240</v>
      </c>
      <c r="F25" s="4">
        <v>240</v>
      </c>
      <c r="G25" s="4">
        <v>240</v>
      </c>
      <c r="H25" s="4">
        <v>240</v>
      </c>
      <c r="P25" s="197" t="str">
        <f>B25</f>
        <v>240</v>
      </c>
      <c r="Q25" s="197">
        <f>E25</f>
        <v>240</v>
      </c>
      <c r="R25" s="197">
        <f>AVERAGE(B25:E25)</f>
        <v>240</v>
      </c>
      <c r="T25" s="166">
        <f>B25/P25-1</f>
        <v>0</v>
      </c>
    </row>
    <row r="26" spans="1:22" x14ac:dyDescent="0.25">
      <c r="A26" s="173" t="s">
        <v>55</v>
      </c>
      <c r="B26" s="264" t="s">
        <v>56</v>
      </c>
      <c r="C26" s="168" t="s">
        <v>20</v>
      </c>
      <c r="D26" s="270" t="s">
        <v>56</v>
      </c>
      <c r="E26" s="4">
        <v>290</v>
      </c>
      <c r="F26" s="4">
        <v>290</v>
      </c>
      <c r="G26" s="4">
        <v>290</v>
      </c>
      <c r="H26" s="4">
        <v>290</v>
      </c>
      <c r="P26" s="197" t="str">
        <f>B26</f>
        <v>290</v>
      </c>
      <c r="Q26" s="197">
        <f>E26</f>
        <v>290</v>
      </c>
      <c r="R26" s="197">
        <f>AVERAGE(B26:E26)</f>
        <v>290</v>
      </c>
      <c r="T26" s="166">
        <f>B26/P26-1</f>
        <v>0</v>
      </c>
    </row>
    <row r="27" spans="1:22" x14ac:dyDescent="0.25">
      <c r="B27" s="107"/>
      <c r="C27" s="108"/>
      <c r="D27" s="107"/>
      <c r="E27" s="111"/>
      <c r="F27" s="111"/>
      <c r="G27" s="108"/>
      <c r="H27" s="108"/>
      <c r="P27" s="107"/>
      <c r="Q27" s="107"/>
      <c r="R27" s="107"/>
      <c r="T27" s="106"/>
    </row>
    <row r="28" spans="1:22" ht="22.5" customHeight="1" x14ac:dyDescent="0.25">
      <c r="A28" s="105" t="s">
        <v>57</v>
      </c>
      <c r="B28" s="2" t="s">
        <v>1</v>
      </c>
      <c r="C28" s="3" t="s">
        <v>2</v>
      </c>
      <c r="D28" s="102" t="s">
        <v>10</v>
      </c>
      <c r="E28" s="111"/>
      <c r="F28" s="111"/>
      <c r="G28" s="108"/>
      <c r="H28" s="108"/>
      <c r="P28" s="20" t="s">
        <v>14</v>
      </c>
      <c r="Q28" s="21" t="s">
        <v>15</v>
      </c>
      <c r="R28" s="22" t="s">
        <v>16</v>
      </c>
      <c r="T28" s="92" t="s">
        <v>17</v>
      </c>
    </row>
    <row r="29" spans="1:22" x14ac:dyDescent="0.25">
      <c r="A29" s="173" t="s">
        <v>58</v>
      </c>
      <c r="B29" s="258" t="s">
        <v>19</v>
      </c>
      <c r="C29" s="267" t="s">
        <v>19</v>
      </c>
      <c r="D29" s="168" t="s">
        <v>20</v>
      </c>
      <c r="E29" s="111"/>
      <c r="P29" s="197" t="str">
        <f>B29</f>
        <v>165</v>
      </c>
      <c r="Q29" s="197" t="str">
        <f>B29</f>
        <v>165</v>
      </c>
      <c r="R29" s="197" t="e">
        <f>AVERAGE(B29:D29)</f>
        <v>#DIV/0!</v>
      </c>
      <c r="T29" s="166">
        <f>B29/P29-1</f>
        <v>0</v>
      </c>
    </row>
    <row r="30" spans="1:22" x14ac:dyDescent="0.25">
      <c r="A30" s="173" t="s">
        <v>59</v>
      </c>
      <c r="B30" s="263" t="s">
        <v>60</v>
      </c>
      <c r="C30" s="267" t="s">
        <v>60</v>
      </c>
      <c r="D30" s="4">
        <v>185</v>
      </c>
      <c r="E30" s="111"/>
      <c r="P30" s="197" t="str">
        <f>B30</f>
        <v>185</v>
      </c>
      <c r="Q30" s="197" t="str">
        <f>B30</f>
        <v>185</v>
      </c>
      <c r="R30" s="197">
        <f>AVERAGE(B30:D30)</f>
        <v>185</v>
      </c>
      <c r="T30" s="166">
        <f>B30/P30-1</f>
        <v>0</v>
      </c>
    </row>
    <row r="31" spans="1:22" x14ac:dyDescent="0.25">
      <c r="A31" s="173" t="s">
        <v>61</v>
      </c>
      <c r="B31" s="263" t="s">
        <v>29</v>
      </c>
      <c r="C31" s="257" t="s">
        <v>20</v>
      </c>
      <c r="D31" s="4">
        <v>195</v>
      </c>
      <c r="E31" s="111"/>
      <c r="P31" s="197">
        <f>D31</f>
        <v>195</v>
      </c>
      <c r="Q31" s="197">
        <f>D31</f>
        <v>195</v>
      </c>
      <c r="R31" s="197">
        <f>AVERAGE(B31:D31)</f>
        <v>195</v>
      </c>
      <c r="T31" s="166">
        <f>B31/P31-1</f>
        <v>5.1282051282051322E-2</v>
      </c>
    </row>
    <row r="32" spans="1:22" x14ac:dyDescent="0.25">
      <c r="A32" s="173" t="s">
        <v>62</v>
      </c>
      <c r="B32" s="263" t="s">
        <v>48</v>
      </c>
      <c r="C32" s="257" t="s">
        <v>20</v>
      </c>
      <c r="D32" s="100">
        <v>250</v>
      </c>
      <c r="E32" s="111"/>
      <c r="P32" s="197" t="str">
        <f>B32</f>
        <v>250</v>
      </c>
      <c r="Q32" s="197" t="str">
        <f>B32</f>
        <v>250</v>
      </c>
      <c r="R32" s="197">
        <f>AVERAGE(B32:D32)</f>
        <v>250</v>
      </c>
      <c r="T32" s="166">
        <f>B32/P32-1</f>
        <v>0</v>
      </c>
    </row>
    <row r="33" spans="1:20" x14ac:dyDescent="0.25">
      <c r="A33" s="173" t="s">
        <v>63</v>
      </c>
      <c r="B33" s="263" t="s">
        <v>64</v>
      </c>
      <c r="C33" s="267" t="s">
        <v>64</v>
      </c>
      <c r="D33" s="4">
        <v>265</v>
      </c>
      <c r="E33" s="111"/>
      <c r="P33" s="197" t="str">
        <f>B33</f>
        <v>265</v>
      </c>
      <c r="Q33" s="197" t="str">
        <f>B33</f>
        <v>265</v>
      </c>
      <c r="R33" s="197">
        <f>AVERAGE(B33:D33)</f>
        <v>265</v>
      </c>
      <c r="T33" s="166">
        <f>B33/P33-1</f>
        <v>0</v>
      </c>
    </row>
    <row r="34" spans="1:20" x14ac:dyDescent="0.25">
      <c r="A34" s="212" t="s">
        <v>65</v>
      </c>
      <c r="B34" s="107"/>
      <c r="C34" s="108"/>
      <c r="D34" s="107"/>
      <c r="E34" s="111"/>
      <c r="P34" s="107"/>
      <c r="Q34" s="107"/>
      <c r="R34" s="107"/>
      <c r="T34" s="106"/>
    </row>
    <row r="35" spans="1:20" x14ac:dyDescent="0.25">
      <c r="A35" s="189" t="s">
        <v>66</v>
      </c>
      <c r="B35" s="2" t="s">
        <v>1</v>
      </c>
      <c r="C35" s="3" t="s">
        <v>2</v>
      </c>
      <c r="D35" s="95" t="s">
        <v>7</v>
      </c>
      <c r="E35" s="111"/>
      <c r="P35" s="107"/>
      <c r="Q35" s="107"/>
      <c r="R35" s="107"/>
      <c r="T35" s="106"/>
    </row>
    <row r="36" spans="1:20" x14ac:dyDescent="0.25">
      <c r="A36" s="173" t="s">
        <v>67</v>
      </c>
      <c r="B36" s="262" t="s">
        <v>68</v>
      </c>
      <c r="C36" s="257" t="s">
        <v>20</v>
      </c>
      <c r="D36" s="257" t="s">
        <v>20</v>
      </c>
      <c r="E36" s="111"/>
      <c r="P36" s="107"/>
      <c r="Q36" s="107"/>
      <c r="R36" s="107"/>
      <c r="T36" s="106"/>
    </row>
    <row r="37" spans="1:20" s="207" customFormat="1" x14ac:dyDescent="0.25">
      <c r="A37" s="173" t="s">
        <v>505</v>
      </c>
      <c r="B37" s="262"/>
      <c r="C37" s="257"/>
      <c r="D37" s="257">
        <v>450</v>
      </c>
      <c r="E37" s="111"/>
      <c r="P37" s="107"/>
      <c r="Q37" s="107"/>
      <c r="R37" s="107"/>
      <c r="S37" s="106"/>
      <c r="T37" s="106"/>
    </row>
    <row r="38" spans="1:20" x14ac:dyDescent="0.25">
      <c r="A38" s="173" t="s">
        <v>69</v>
      </c>
      <c r="B38" s="262" t="s">
        <v>70</v>
      </c>
      <c r="C38" s="271" t="s">
        <v>70</v>
      </c>
      <c r="D38" s="271" t="s">
        <v>70</v>
      </c>
      <c r="E38" s="111"/>
      <c r="P38" s="107"/>
      <c r="Q38" s="107"/>
      <c r="R38" s="107"/>
      <c r="T38" s="106"/>
    </row>
    <row r="39" spans="1:20" x14ac:dyDescent="0.25">
      <c r="E39" s="111"/>
      <c r="F39" s="111"/>
      <c r="G39" s="108"/>
      <c r="H39" s="108"/>
      <c r="P39" s="107"/>
      <c r="Q39" s="107"/>
      <c r="R39" s="107"/>
      <c r="T39" s="106"/>
    </row>
    <row r="40" spans="1:20" s="207" customFormat="1" x14ac:dyDescent="0.25">
      <c r="A40" s="273" t="s">
        <v>504</v>
      </c>
      <c r="E40" s="111"/>
      <c r="F40" s="111"/>
      <c r="G40" s="108"/>
      <c r="H40" s="108"/>
      <c r="P40" s="107"/>
      <c r="Q40" s="107"/>
      <c r="R40" s="107"/>
      <c r="S40" s="106"/>
      <c r="T40" s="106"/>
    </row>
    <row r="41" spans="1:20" s="207" customFormat="1" x14ac:dyDescent="0.25">
      <c r="E41" s="111"/>
      <c r="F41" s="111"/>
      <c r="G41" s="108"/>
      <c r="H41" s="108"/>
      <c r="P41" s="107"/>
      <c r="Q41" s="107"/>
      <c r="R41" s="107"/>
      <c r="S41" s="106"/>
      <c r="T41" s="106"/>
    </row>
    <row r="42" spans="1:20" s="207" customFormat="1" x14ac:dyDescent="0.25">
      <c r="E42" s="111"/>
      <c r="F42" s="111"/>
      <c r="G42" s="108"/>
      <c r="H42" s="108"/>
      <c r="P42" s="107"/>
      <c r="Q42" s="107"/>
      <c r="R42" s="107"/>
      <c r="S42" s="106"/>
      <c r="T42" s="106"/>
    </row>
    <row r="43" spans="1:20" s="207" customFormat="1" x14ac:dyDescent="0.25">
      <c r="E43" s="111"/>
      <c r="F43" s="111"/>
      <c r="G43" s="108"/>
      <c r="H43" s="108"/>
      <c r="P43" s="107"/>
      <c r="Q43" s="107"/>
      <c r="R43" s="107"/>
      <c r="S43" s="106"/>
      <c r="T43" s="106"/>
    </row>
    <row r="44" spans="1:20" x14ac:dyDescent="0.25">
      <c r="B44" s="107"/>
      <c r="C44" s="108"/>
      <c r="D44" s="107"/>
      <c r="E44" s="111"/>
      <c r="F44" s="111"/>
      <c r="G44" s="108"/>
      <c r="H44" s="108"/>
      <c r="P44" s="107"/>
      <c r="Q44" s="107"/>
      <c r="R44" s="107"/>
      <c r="T44" s="106"/>
    </row>
    <row r="45" spans="1:20" x14ac:dyDescent="0.25">
      <c r="A45" s="6" t="s">
        <v>71</v>
      </c>
    </row>
    <row r="47" spans="1:20" x14ac:dyDescent="0.25">
      <c r="A47" s="1" t="s">
        <v>72</v>
      </c>
      <c r="D47" s="8"/>
      <c r="E47" s="8"/>
      <c r="F47" s="8"/>
      <c r="I47" s="23"/>
      <c r="R47" s="106"/>
    </row>
    <row r="48" spans="1:20" x14ac:dyDescent="0.25">
      <c r="A48" s="36" t="s">
        <v>73</v>
      </c>
      <c r="B48" s="37" t="s">
        <v>74</v>
      </c>
      <c r="C48" s="36"/>
      <c r="D48" s="36" t="s">
        <v>75</v>
      </c>
      <c r="E48" s="38">
        <v>2019</v>
      </c>
      <c r="F48" s="38" t="s">
        <v>76</v>
      </c>
      <c r="G48" s="38" t="s">
        <v>77</v>
      </c>
      <c r="H48" s="38" t="s">
        <v>78</v>
      </c>
      <c r="I48" s="38" t="s">
        <v>79</v>
      </c>
      <c r="J48" s="38" t="s">
        <v>80</v>
      </c>
      <c r="K48" s="38" t="s">
        <v>81</v>
      </c>
      <c r="L48" s="174">
        <v>44013</v>
      </c>
      <c r="M48" s="174">
        <v>44044</v>
      </c>
      <c r="Q48" s="106"/>
    </row>
    <row r="49" spans="1:18" x14ac:dyDescent="0.25">
      <c r="A49" s="43" t="s">
        <v>82</v>
      </c>
      <c r="B49" s="42" t="s">
        <v>83</v>
      </c>
      <c r="C49" s="42"/>
      <c r="D49" s="42" t="s">
        <v>84</v>
      </c>
      <c r="E49" s="97">
        <v>0</v>
      </c>
      <c r="F49" s="97">
        <v>0</v>
      </c>
      <c r="G49" s="97">
        <v>0</v>
      </c>
      <c r="H49" s="97">
        <v>0</v>
      </c>
      <c r="I49" s="97">
        <v>0</v>
      </c>
      <c r="J49" s="97"/>
      <c r="K49" s="97"/>
      <c r="L49" s="97"/>
      <c r="M49" s="97"/>
      <c r="Q49" s="106"/>
    </row>
    <row r="50" spans="1:18" x14ac:dyDescent="0.25">
      <c r="A50" s="42" t="s">
        <v>4</v>
      </c>
      <c r="B50" s="42" t="s">
        <v>85</v>
      </c>
      <c r="C50" s="42"/>
      <c r="D50" s="42" t="s">
        <v>84</v>
      </c>
      <c r="E50" s="97">
        <v>241</v>
      </c>
      <c r="F50" s="97">
        <v>20</v>
      </c>
      <c r="G50" s="97">
        <v>104</v>
      </c>
      <c r="H50" s="97">
        <v>11</v>
      </c>
      <c r="I50" s="97">
        <v>0</v>
      </c>
      <c r="J50" s="97"/>
      <c r="K50" s="97">
        <v>60</v>
      </c>
      <c r="L50" s="97">
        <v>51</v>
      </c>
      <c r="M50" s="97"/>
      <c r="Q50" s="106"/>
    </row>
    <row r="51" spans="1:18" x14ac:dyDescent="0.25">
      <c r="A51" s="42" t="s">
        <v>10</v>
      </c>
      <c r="B51" s="42" t="s">
        <v>86</v>
      </c>
      <c r="C51" s="42"/>
      <c r="D51" s="42" t="s">
        <v>84</v>
      </c>
      <c r="E51" s="41">
        <v>283</v>
      </c>
      <c r="F51" s="41">
        <v>10</v>
      </c>
      <c r="G51" s="41">
        <v>15</v>
      </c>
      <c r="H51" s="41">
        <v>11</v>
      </c>
      <c r="I51" s="41">
        <v>11</v>
      </c>
      <c r="J51" s="41">
        <v>5</v>
      </c>
      <c r="K51" s="41">
        <v>11</v>
      </c>
      <c r="L51" s="41"/>
      <c r="M51" s="41"/>
      <c r="Q51" s="106"/>
    </row>
    <row r="52" spans="1:18" x14ac:dyDescent="0.25">
      <c r="A52" s="42" t="s">
        <v>2</v>
      </c>
      <c r="B52" s="42" t="s">
        <v>87</v>
      </c>
      <c r="C52" s="42"/>
      <c r="D52" s="42" t="s">
        <v>84</v>
      </c>
      <c r="E52" s="41">
        <v>3098</v>
      </c>
      <c r="F52" s="41">
        <v>71</v>
      </c>
      <c r="G52" s="41">
        <v>4</v>
      </c>
      <c r="H52" s="41">
        <v>89</v>
      </c>
      <c r="I52" s="41">
        <v>140</v>
      </c>
      <c r="J52" s="41">
        <v>39</v>
      </c>
      <c r="K52" s="41">
        <v>224</v>
      </c>
      <c r="L52" s="41">
        <v>433</v>
      </c>
      <c r="M52" s="41">
        <v>56</v>
      </c>
      <c r="Q52" s="106"/>
    </row>
    <row r="53" spans="1:18" x14ac:dyDescent="0.25">
      <c r="A53" s="42" t="s">
        <v>5</v>
      </c>
      <c r="B53" s="42" t="s">
        <v>88</v>
      </c>
      <c r="C53" s="42"/>
      <c r="D53" s="42" t="s">
        <v>84</v>
      </c>
      <c r="E53" s="41">
        <v>25</v>
      </c>
      <c r="F53" s="41">
        <v>2</v>
      </c>
      <c r="G53" s="41"/>
      <c r="H53" s="41"/>
      <c r="I53" s="41"/>
      <c r="J53" s="41"/>
      <c r="K53" s="41"/>
      <c r="L53" s="41"/>
      <c r="M53" s="41"/>
      <c r="Q53" s="106"/>
    </row>
    <row r="54" spans="1:18" x14ac:dyDescent="0.25">
      <c r="A54" s="42" t="s">
        <v>8</v>
      </c>
      <c r="B54" s="42" t="s">
        <v>89</v>
      </c>
      <c r="C54" s="42"/>
      <c r="D54" s="42" t="s">
        <v>84</v>
      </c>
      <c r="E54" s="41">
        <v>3</v>
      </c>
      <c r="F54" s="41"/>
      <c r="G54" s="41"/>
      <c r="H54" s="41">
        <v>1</v>
      </c>
      <c r="I54" s="41"/>
      <c r="J54" s="41"/>
      <c r="K54" s="41">
        <v>1</v>
      </c>
      <c r="L54" s="41"/>
      <c r="M54" s="41"/>
      <c r="Q54" s="106"/>
    </row>
    <row r="55" spans="1:18" x14ac:dyDescent="0.25">
      <c r="A55" s="42" t="s">
        <v>9</v>
      </c>
      <c r="B55" s="42" t="s">
        <v>90</v>
      </c>
      <c r="C55" s="42"/>
      <c r="D55" s="42" t="s">
        <v>91</v>
      </c>
      <c r="E55" s="215" t="s">
        <v>20</v>
      </c>
      <c r="F55" s="215" t="s">
        <v>20</v>
      </c>
      <c r="G55" s="215" t="s">
        <v>20</v>
      </c>
      <c r="H55" s="215" t="s">
        <v>20</v>
      </c>
      <c r="I55" s="215" t="s">
        <v>20</v>
      </c>
      <c r="J55" s="215"/>
      <c r="K55" s="215"/>
      <c r="L55" s="215"/>
      <c r="M55" s="215"/>
      <c r="Q55" s="106"/>
    </row>
    <row r="56" spans="1:18" x14ac:dyDescent="0.25">
      <c r="A56" s="42" t="s">
        <v>11</v>
      </c>
      <c r="B56" s="42" t="s">
        <v>92</v>
      </c>
      <c r="C56" s="42"/>
      <c r="D56" s="42" t="s">
        <v>91</v>
      </c>
      <c r="E56" s="216"/>
      <c r="F56" s="216"/>
      <c r="G56" s="216"/>
      <c r="H56" s="216"/>
      <c r="I56" s="216"/>
      <c r="J56" s="216"/>
      <c r="K56" s="216"/>
      <c r="L56" s="216"/>
      <c r="M56" s="216"/>
      <c r="Q56" s="106"/>
    </row>
    <row r="57" spans="1:18" x14ac:dyDescent="0.25">
      <c r="A57" s="42" t="s">
        <v>6</v>
      </c>
      <c r="B57" s="42" t="s">
        <v>93</v>
      </c>
      <c r="C57" s="42"/>
      <c r="D57" s="42" t="s">
        <v>84</v>
      </c>
      <c r="E57" s="41">
        <v>70</v>
      </c>
      <c r="F57" s="41">
        <v>0</v>
      </c>
      <c r="G57" s="41">
        <v>20</v>
      </c>
      <c r="H57" s="41"/>
      <c r="I57" s="41"/>
      <c r="J57" s="41"/>
      <c r="K57" s="41"/>
      <c r="L57" s="41"/>
      <c r="M57" s="41"/>
      <c r="Q57" s="106"/>
    </row>
    <row r="58" spans="1:18" x14ac:dyDescent="0.25">
      <c r="A58" s="42" t="s">
        <v>12</v>
      </c>
      <c r="B58" s="42" t="s">
        <v>94</v>
      </c>
      <c r="C58" s="42"/>
      <c r="D58" s="42" t="s">
        <v>84</v>
      </c>
      <c r="E58" s="41">
        <v>2</v>
      </c>
      <c r="F58" s="41">
        <v>0</v>
      </c>
      <c r="G58" s="41"/>
      <c r="H58" s="41"/>
      <c r="I58" s="41"/>
      <c r="J58" s="41"/>
      <c r="K58" s="41"/>
      <c r="L58" s="41"/>
      <c r="M58" s="41"/>
      <c r="Q58" s="106"/>
    </row>
    <row r="59" spans="1:18" x14ac:dyDescent="0.25">
      <c r="A59" s="42" t="s">
        <v>95</v>
      </c>
      <c r="B59" s="42" t="s">
        <v>96</v>
      </c>
      <c r="C59" s="42"/>
      <c r="D59" s="42" t="s">
        <v>84</v>
      </c>
      <c r="E59" s="41">
        <v>45</v>
      </c>
      <c r="F59" s="41">
        <v>10</v>
      </c>
      <c r="G59" s="41">
        <v>4</v>
      </c>
      <c r="H59" s="41">
        <v>2</v>
      </c>
      <c r="I59" s="41">
        <v>7</v>
      </c>
      <c r="J59" s="41">
        <v>3</v>
      </c>
      <c r="K59" s="41"/>
      <c r="L59" s="41"/>
      <c r="M59" s="41"/>
      <c r="Q59" s="106"/>
    </row>
    <row r="60" spans="1:18" x14ac:dyDescent="0.25">
      <c r="A60" s="42" t="s">
        <v>97</v>
      </c>
      <c r="B60" s="42" t="s">
        <v>98</v>
      </c>
      <c r="C60" s="42"/>
      <c r="D60" s="42" t="s">
        <v>84</v>
      </c>
      <c r="E60" s="42">
        <v>5</v>
      </c>
      <c r="F60" s="42">
        <v>0</v>
      </c>
      <c r="G60" s="42"/>
      <c r="H60" s="42"/>
      <c r="I60" s="42"/>
      <c r="J60" s="42"/>
      <c r="K60" s="42"/>
      <c r="L60" s="42"/>
      <c r="M60" s="42"/>
      <c r="Q60" s="106"/>
    </row>
    <row r="61" spans="1:18" x14ac:dyDescent="0.25">
      <c r="A61" s="42" t="s">
        <v>13</v>
      </c>
      <c r="B61" s="42" t="s">
        <v>99</v>
      </c>
      <c r="C61" s="42"/>
      <c r="D61" s="42" t="s">
        <v>84</v>
      </c>
      <c r="E61" s="41">
        <v>77</v>
      </c>
      <c r="F61" s="41">
        <v>3</v>
      </c>
      <c r="G61" s="42">
        <v>1</v>
      </c>
      <c r="H61" s="42">
        <v>2</v>
      </c>
      <c r="I61" s="42">
        <v>2</v>
      </c>
      <c r="J61" s="42">
        <v>3</v>
      </c>
      <c r="K61" s="42"/>
      <c r="L61" s="42"/>
      <c r="M61" s="42">
        <v>2</v>
      </c>
      <c r="Q61" s="106"/>
    </row>
    <row r="62" spans="1:18" x14ac:dyDescent="0.25">
      <c r="A62" s="206" t="s">
        <v>7</v>
      </c>
      <c r="B62" s="206" t="s">
        <v>100</v>
      </c>
      <c r="D62" s="42" t="s">
        <v>91</v>
      </c>
      <c r="E62" s="44" t="s">
        <v>20</v>
      </c>
      <c r="F62" s="44" t="s">
        <v>20</v>
      </c>
      <c r="G62" s="44" t="s">
        <v>20</v>
      </c>
      <c r="H62" s="44" t="s">
        <v>20</v>
      </c>
      <c r="I62" s="44" t="s">
        <v>20</v>
      </c>
      <c r="J62" s="97">
        <v>1</v>
      </c>
      <c r="K62" s="44"/>
      <c r="L62" s="97">
        <v>3</v>
      </c>
      <c r="M62" s="44"/>
      <c r="Q62" s="106"/>
    </row>
    <row r="63" spans="1:18" x14ac:dyDescent="0.25">
      <c r="A63" s="206"/>
      <c r="D63" s="45" t="s">
        <v>101</v>
      </c>
      <c r="E63" s="45">
        <f t="shared" ref="E63:K63" si="4">SUM(E49:E61)</f>
        <v>3849</v>
      </c>
      <c r="F63" s="45">
        <f t="shared" si="4"/>
        <v>116</v>
      </c>
      <c r="G63" s="45">
        <f t="shared" si="4"/>
        <v>148</v>
      </c>
      <c r="H63" s="45">
        <f t="shared" si="4"/>
        <v>116</v>
      </c>
      <c r="I63" s="45">
        <f t="shared" si="4"/>
        <v>160</v>
      </c>
      <c r="J63" s="45">
        <f t="shared" si="4"/>
        <v>50</v>
      </c>
      <c r="K63" s="45">
        <f t="shared" si="4"/>
        <v>296</v>
      </c>
      <c r="L63" s="45">
        <f>SUM(L49:L62)</f>
        <v>487</v>
      </c>
      <c r="M63" s="45">
        <f>SUM(M49:M62)</f>
        <v>58</v>
      </c>
      <c r="Q63" s="106"/>
    </row>
    <row r="64" spans="1:18" x14ac:dyDescent="0.25">
      <c r="I64" s="10"/>
      <c r="R64" s="106"/>
    </row>
    <row r="65" spans="3:18" x14ac:dyDescent="0.25">
      <c r="R65" s="106"/>
    </row>
    <row r="76" spans="3:18" x14ac:dyDescent="0.25">
      <c r="C76" t="s">
        <v>65</v>
      </c>
    </row>
  </sheetData>
  <mergeCells count="9">
    <mergeCell ref="L55:L56"/>
    <mergeCell ref="M55:M56"/>
    <mergeCell ref="K55:K56"/>
    <mergeCell ref="J55:J56"/>
    <mergeCell ref="E55:E56"/>
    <mergeCell ref="F55:F56"/>
    <mergeCell ref="G55:G56"/>
    <mergeCell ref="H55:H56"/>
    <mergeCell ref="I55:I56"/>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zoomScale="110" zoomScaleNormal="110" workbookViewId="0">
      <selection activeCell="P41" sqref="P41"/>
    </sheetView>
  </sheetViews>
  <sheetFormatPr defaultRowHeight="15" x14ac:dyDescent="0.25"/>
  <cols>
    <col min="1" max="1" width="20.5703125" style="207" customWidth="1"/>
    <col min="3" max="3" width="11.140625" style="207" customWidth="1"/>
    <col min="4" max="4" width="11.5703125" style="207" customWidth="1"/>
    <col min="5" max="6" width="10.5703125" style="207" customWidth="1"/>
    <col min="7" max="7" width="12.5703125" style="207" customWidth="1"/>
    <col min="8" max="8" width="12.42578125" style="207" customWidth="1"/>
    <col min="9" max="9" width="18.5703125" style="207" customWidth="1"/>
    <col min="10" max="13" width="12.42578125" style="207" customWidth="1"/>
    <col min="14" max="14" width="10.5703125" style="96" customWidth="1"/>
    <col min="15" max="15" width="10.5703125" style="207" customWidth="1"/>
    <col min="16" max="16" width="11" style="207" customWidth="1"/>
    <col min="17" max="17" width="11.5703125" style="207" customWidth="1"/>
    <col min="18" max="18" width="11.85546875" style="207" customWidth="1"/>
    <col min="20" max="20" width="12.42578125" style="207" customWidth="1"/>
    <col min="21" max="21" width="11.42578125" style="207" customWidth="1"/>
    <col min="22" max="22" width="12" style="207" customWidth="1"/>
    <col min="23" max="23" width="6.5703125" style="207" customWidth="1"/>
    <col min="25" max="25" width="12.5703125" style="207" customWidth="1"/>
  </cols>
  <sheetData>
    <row r="1" spans="1:21" x14ac:dyDescent="0.25">
      <c r="I1" s="192" t="s">
        <v>102</v>
      </c>
    </row>
    <row r="2" spans="1:21" ht="33.75" customHeight="1" x14ac:dyDescent="0.25">
      <c r="A2" s="17" t="s">
        <v>0</v>
      </c>
      <c r="B2" s="2" t="s">
        <v>1</v>
      </c>
      <c r="C2" s="102" t="s">
        <v>103</v>
      </c>
      <c r="D2" s="104" t="s">
        <v>104</v>
      </c>
      <c r="E2" s="104" t="s">
        <v>105</v>
      </c>
      <c r="F2" s="104" t="s">
        <v>106</v>
      </c>
      <c r="G2" s="104" t="s">
        <v>107</v>
      </c>
      <c r="H2" s="104" t="s">
        <v>108</v>
      </c>
      <c r="I2" s="88" t="s">
        <v>109</v>
      </c>
      <c r="J2" s="104" t="s">
        <v>110</v>
      </c>
      <c r="K2" s="104" t="s">
        <v>111</v>
      </c>
      <c r="L2" s="104" t="s">
        <v>112</v>
      </c>
      <c r="M2" s="104" t="s">
        <v>113</v>
      </c>
      <c r="O2" s="20" t="s">
        <v>14</v>
      </c>
      <c r="P2" s="21" t="s">
        <v>15</v>
      </c>
      <c r="Q2" s="22" t="s">
        <v>16</v>
      </c>
      <c r="S2" s="92" t="s">
        <v>17</v>
      </c>
    </row>
    <row r="3" spans="1:21" x14ac:dyDescent="0.25">
      <c r="A3" s="173" t="s">
        <v>22</v>
      </c>
      <c r="B3" s="167" t="s">
        <v>20</v>
      </c>
      <c r="C3" s="168" t="s">
        <v>20</v>
      </c>
      <c r="D3" s="168" t="s">
        <v>20</v>
      </c>
      <c r="E3" s="197">
        <v>148.4</v>
      </c>
      <c r="F3" s="171" t="s">
        <v>20</v>
      </c>
      <c r="G3" s="91">
        <v>167.2</v>
      </c>
      <c r="H3" s="197">
        <v>134</v>
      </c>
      <c r="I3" s="197"/>
      <c r="J3" s="197">
        <v>152</v>
      </c>
      <c r="K3" s="168" t="s">
        <v>20</v>
      </c>
      <c r="L3" s="168" t="s">
        <v>20</v>
      </c>
      <c r="M3" s="168" t="s">
        <v>20</v>
      </c>
      <c r="O3" s="197">
        <f>H3</f>
        <v>134</v>
      </c>
      <c r="P3" s="197">
        <f>G3</f>
        <v>167.2</v>
      </c>
      <c r="Q3" s="197">
        <f t="shared" ref="Q3:Q13" si="0">AVERAGE(B3:M3)</f>
        <v>150.4</v>
      </c>
      <c r="S3" s="166" t="e">
        <f t="shared" ref="S3:S13" si="1">B3/O3-1</f>
        <v>#VALUE!</v>
      </c>
      <c r="T3" s="106"/>
      <c r="U3" s="107"/>
    </row>
    <row r="4" spans="1:21" x14ac:dyDescent="0.25">
      <c r="A4" s="186" t="s">
        <v>18</v>
      </c>
      <c r="B4" s="194">
        <v>165</v>
      </c>
      <c r="C4" s="4">
        <v>178</v>
      </c>
      <c r="D4" s="4">
        <v>152</v>
      </c>
      <c r="E4" s="168" t="s">
        <v>20</v>
      </c>
      <c r="F4" s="171" t="s">
        <v>20</v>
      </c>
      <c r="G4" s="169" t="s">
        <v>20</v>
      </c>
      <c r="H4" s="168" t="s">
        <v>20</v>
      </c>
      <c r="I4" s="197"/>
      <c r="J4" s="171" t="s">
        <v>20</v>
      </c>
      <c r="K4" s="168" t="s">
        <v>20</v>
      </c>
      <c r="L4" s="168" t="s">
        <v>20</v>
      </c>
      <c r="M4" s="197">
        <v>150.72</v>
      </c>
      <c r="O4" s="197">
        <f>M4</f>
        <v>150.72</v>
      </c>
      <c r="P4" s="197">
        <f>C4</f>
        <v>178</v>
      </c>
      <c r="Q4" s="197">
        <f t="shared" si="0"/>
        <v>161.43</v>
      </c>
      <c r="S4" s="166">
        <f t="shared" si="1"/>
        <v>9.4745222929936368E-2</v>
      </c>
      <c r="T4" s="106"/>
      <c r="U4" s="107"/>
    </row>
    <row r="5" spans="1:21" x14ac:dyDescent="0.25">
      <c r="A5" s="173" t="s">
        <v>27</v>
      </c>
      <c r="B5" s="167" t="s">
        <v>20</v>
      </c>
      <c r="C5" s="168" t="s">
        <v>20</v>
      </c>
      <c r="D5" s="170">
        <v>175</v>
      </c>
      <c r="E5" s="170">
        <v>178.1</v>
      </c>
      <c r="F5" s="171" t="s">
        <v>20</v>
      </c>
      <c r="G5" s="98">
        <v>172.7</v>
      </c>
      <c r="H5" s="197">
        <v>139</v>
      </c>
      <c r="I5" s="197"/>
      <c r="J5" s="197">
        <v>157</v>
      </c>
      <c r="K5" s="168" t="s">
        <v>20</v>
      </c>
      <c r="L5" s="168" t="s">
        <v>20</v>
      </c>
      <c r="M5" s="168" t="s">
        <v>20</v>
      </c>
      <c r="O5" s="197">
        <f>H5</f>
        <v>139</v>
      </c>
      <c r="P5" s="197">
        <f>E5</f>
        <v>178.1</v>
      </c>
      <c r="Q5" s="197">
        <f t="shared" si="0"/>
        <v>164.35999999999999</v>
      </c>
      <c r="S5" s="166" t="e">
        <f t="shared" si="1"/>
        <v>#VALUE!</v>
      </c>
      <c r="T5" s="106"/>
      <c r="U5" s="107"/>
    </row>
    <row r="6" spans="1:21" x14ac:dyDescent="0.25">
      <c r="A6" s="186" t="s">
        <v>24</v>
      </c>
      <c r="B6" s="167" t="s">
        <v>20</v>
      </c>
      <c r="C6" s="4">
        <v>182</v>
      </c>
      <c r="D6" s="168" t="s">
        <v>20</v>
      </c>
      <c r="E6" s="168" t="s">
        <v>20</v>
      </c>
      <c r="F6" s="171" t="s">
        <v>20</v>
      </c>
      <c r="G6" s="193" t="s">
        <v>20</v>
      </c>
      <c r="H6" s="168" t="s">
        <v>20</v>
      </c>
      <c r="I6" s="197"/>
      <c r="J6" s="171" t="s">
        <v>20</v>
      </c>
      <c r="K6" s="168" t="s">
        <v>20</v>
      </c>
      <c r="L6" s="168" t="s">
        <v>20</v>
      </c>
      <c r="M6" s="197">
        <v>157.56</v>
      </c>
      <c r="O6" s="197">
        <f>M6</f>
        <v>157.56</v>
      </c>
      <c r="P6" s="197">
        <f>C6</f>
        <v>182</v>
      </c>
      <c r="Q6" s="197">
        <f t="shared" si="0"/>
        <v>169.78</v>
      </c>
      <c r="S6" s="166" t="e">
        <f t="shared" si="1"/>
        <v>#VALUE!</v>
      </c>
      <c r="T6" s="106"/>
      <c r="U6" s="107"/>
    </row>
    <row r="7" spans="1:21" x14ac:dyDescent="0.25">
      <c r="A7" s="173" t="s">
        <v>28</v>
      </c>
      <c r="B7" s="163">
        <v>205</v>
      </c>
      <c r="C7" s="197">
        <v>217</v>
      </c>
      <c r="D7" s="170">
        <v>188</v>
      </c>
      <c r="E7" s="170">
        <v>204.8</v>
      </c>
      <c r="F7" s="197">
        <v>282.48</v>
      </c>
      <c r="G7" s="98">
        <v>209.91</v>
      </c>
      <c r="H7" s="197">
        <v>167</v>
      </c>
      <c r="I7" s="197"/>
      <c r="J7" s="171" t="s">
        <v>20</v>
      </c>
      <c r="K7" s="197">
        <v>218.7</v>
      </c>
      <c r="L7" s="197">
        <v>238.02</v>
      </c>
      <c r="M7" s="168" t="s">
        <v>20</v>
      </c>
      <c r="O7" s="197">
        <f>H7</f>
        <v>167</v>
      </c>
      <c r="P7" s="197">
        <f>F7</f>
        <v>282.48</v>
      </c>
      <c r="Q7" s="197">
        <f t="shared" si="0"/>
        <v>214.54555555555555</v>
      </c>
      <c r="S7" s="166">
        <f t="shared" si="1"/>
        <v>0.22754491017964074</v>
      </c>
      <c r="T7" s="106"/>
      <c r="U7" s="107"/>
    </row>
    <row r="8" spans="1:21" x14ac:dyDescent="0.25">
      <c r="A8" s="173" t="s">
        <v>32</v>
      </c>
      <c r="B8" s="167" t="s">
        <v>20</v>
      </c>
      <c r="C8" s="168" t="s">
        <v>20</v>
      </c>
      <c r="D8" s="170">
        <v>210</v>
      </c>
      <c r="E8" s="171" t="s">
        <v>20</v>
      </c>
      <c r="F8" s="197">
        <v>312.83999999999997</v>
      </c>
      <c r="G8" s="90">
        <v>232.43</v>
      </c>
      <c r="H8" s="197">
        <v>173</v>
      </c>
      <c r="I8" s="197"/>
      <c r="J8" s="197">
        <v>189</v>
      </c>
      <c r="K8" s="195" t="s">
        <v>20</v>
      </c>
      <c r="L8" s="197">
        <v>263.76</v>
      </c>
      <c r="M8" s="168" t="s">
        <v>20</v>
      </c>
      <c r="O8" s="197">
        <f>H8</f>
        <v>173</v>
      </c>
      <c r="P8" s="197">
        <f>F8</f>
        <v>312.83999999999997</v>
      </c>
      <c r="Q8" s="197">
        <f t="shared" si="0"/>
        <v>230.17166666666665</v>
      </c>
      <c r="S8" s="166" t="e">
        <f t="shared" si="1"/>
        <v>#VALUE!</v>
      </c>
      <c r="T8" s="106"/>
      <c r="U8" s="107"/>
    </row>
    <row r="9" spans="1:21" x14ac:dyDescent="0.25">
      <c r="A9" s="186" t="s">
        <v>30</v>
      </c>
      <c r="B9" s="194">
        <v>210</v>
      </c>
      <c r="C9" s="4">
        <v>216</v>
      </c>
      <c r="D9" s="168" t="s">
        <v>20</v>
      </c>
      <c r="E9" s="171" t="s">
        <v>20</v>
      </c>
      <c r="F9" s="197" t="s">
        <v>20</v>
      </c>
      <c r="G9" s="193" t="s">
        <v>20</v>
      </c>
      <c r="H9" s="168" t="s">
        <v>20</v>
      </c>
      <c r="I9" s="197"/>
      <c r="J9" s="171" t="s">
        <v>20</v>
      </c>
      <c r="K9" s="197">
        <v>240.08</v>
      </c>
      <c r="L9" s="168" t="s">
        <v>20</v>
      </c>
      <c r="M9" s="197">
        <v>204.52</v>
      </c>
      <c r="O9" s="197">
        <f>M9</f>
        <v>204.52</v>
      </c>
      <c r="P9" s="197">
        <f>K9</f>
        <v>240.08</v>
      </c>
      <c r="Q9" s="197">
        <f t="shared" si="0"/>
        <v>217.65</v>
      </c>
      <c r="S9" s="166">
        <f t="shared" si="1"/>
        <v>2.6794445530999411E-2</v>
      </c>
      <c r="T9" s="106"/>
      <c r="U9" s="107"/>
    </row>
    <row r="10" spans="1:21" x14ac:dyDescent="0.25">
      <c r="A10" s="173" t="s">
        <v>35</v>
      </c>
      <c r="B10" s="167" t="s">
        <v>20</v>
      </c>
      <c r="C10" s="168" t="s">
        <v>20</v>
      </c>
      <c r="D10" s="168" t="s">
        <v>20</v>
      </c>
      <c r="E10" s="171" t="s">
        <v>20</v>
      </c>
      <c r="F10" s="171" t="s">
        <v>20</v>
      </c>
      <c r="G10" s="99" t="s">
        <v>20</v>
      </c>
      <c r="H10" s="197">
        <v>210</v>
      </c>
      <c r="I10" s="197"/>
      <c r="J10" s="197">
        <v>238</v>
      </c>
      <c r="K10" s="168" t="s">
        <v>20</v>
      </c>
      <c r="L10" s="168" t="s">
        <v>20</v>
      </c>
      <c r="M10" s="168" t="s">
        <v>20</v>
      </c>
      <c r="O10" s="197">
        <f>H10</f>
        <v>210</v>
      </c>
      <c r="P10" s="197">
        <f>J10</f>
        <v>238</v>
      </c>
      <c r="Q10" s="197">
        <f t="shared" si="0"/>
        <v>224</v>
      </c>
      <c r="S10" s="166" t="e">
        <f t="shared" si="1"/>
        <v>#VALUE!</v>
      </c>
      <c r="T10" s="106"/>
      <c r="U10" s="107"/>
    </row>
    <row r="11" spans="1:21" x14ac:dyDescent="0.25">
      <c r="A11" s="186" t="s">
        <v>33</v>
      </c>
      <c r="B11" s="194">
        <v>260</v>
      </c>
      <c r="C11" s="168" t="s">
        <v>20</v>
      </c>
      <c r="D11" s="4">
        <v>238</v>
      </c>
      <c r="E11" s="171" t="s">
        <v>20</v>
      </c>
      <c r="F11" s="171" t="s">
        <v>20</v>
      </c>
      <c r="G11" s="100">
        <v>254.66</v>
      </c>
      <c r="H11" s="168" t="s">
        <v>20</v>
      </c>
      <c r="I11" s="197"/>
      <c r="J11" s="171" t="s">
        <v>20</v>
      </c>
      <c r="K11" s="197">
        <v>294.14</v>
      </c>
      <c r="L11" s="168" t="s">
        <v>20</v>
      </c>
      <c r="M11" s="197">
        <v>235.47</v>
      </c>
      <c r="O11" s="197">
        <f>M11</f>
        <v>235.47</v>
      </c>
      <c r="P11" s="197">
        <f>K11</f>
        <v>294.14</v>
      </c>
      <c r="Q11" s="197">
        <f t="shared" si="0"/>
        <v>256.45400000000001</v>
      </c>
      <c r="S11" s="166">
        <f t="shared" si="1"/>
        <v>0.1041746294644752</v>
      </c>
      <c r="T11" s="106"/>
      <c r="U11" s="107"/>
    </row>
    <row r="12" spans="1:21" x14ac:dyDescent="0.25">
      <c r="A12" s="186" t="s">
        <v>38</v>
      </c>
      <c r="B12" s="194">
        <v>280</v>
      </c>
      <c r="C12" s="4">
        <v>285</v>
      </c>
      <c r="D12" s="168" t="s">
        <v>20</v>
      </c>
      <c r="E12" s="171" t="s">
        <v>20</v>
      </c>
      <c r="F12" s="171" t="s">
        <v>20</v>
      </c>
      <c r="G12" s="100">
        <v>254</v>
      </c>
      <c r="H12" s="168" t="s">
        <v>20</v>
      </c>
      <c r="I12" s="197"/>
      <c r="J12" s="197">
        <v>254</v>
      </c>
      <c r="K12" s="197">
        <v>323.13</v>
      </c>
      <c r="L12" s="168" t="s">
        <v>20</v>
      </c>
      <c r="M12" s="197">
        <v>269.13</v>
      </c>
      <c r="O12" s="197">
        <f>J12</f>
        <v>254</v>
      </c>
      <c r="P12" s="197">
        <f>K12</f>
        <v>323.13</v>
      </c>
      <c r="Q12" s="197">
        <f t="shared" si="0"/>
        <v>277.54333333333335</v>
      </c>
      <c r="S12" s="166">
        <f t="shared" si="1"/>
        <v>0.10236220472440949</v>
      </c>
      <c r="T12" s="106"/>
      <c r="U12" s="107"/>
    </row>
    <row r="13" spans="1:21" x14ac:dyDescent="0.25">
      <c r="A13" s="173" t="s">
        <v>36</v>
      </c>
      <c r="B13" s="167" t="s">
        <v>20</v>
      </c>
      <c r="C13" s="168" t="s">
        <v>20</v>
      </c>
      <c r="D13" s="170">
        <v>280</v>
      </c>
      <c r="E13" s="168" t="s">
        <v>20</v>
      </c>
      <c r="F13" s="161">
        <v>420.42</v>
      </c>
      <c r="G13" s="90">
        <v>312.85000000000002</v>
      </c>
      <c r="H13" s="168" t="s">
        <v>20</v>
      </c>
      <c r="I13" s="168"/>
      <c r="J13" s="168" t="s">
        <v>20</v>
      </c>
      <c r="K13" s="168" t="s">
        <v>20</v>
      </c>
      <c r="L13" s="168" t="s">
        <v>20</v>
      </c>
      <c r="M13" s="168" t="s">
        <v>20</v>
      </c>
      <c r="O13" s="197">
        <f>D13</f>
        <v>280</v>
      </c>
      <c r="P13" s="197">
        <f>F13</f>
        <v>420.42</v>
      </c>
      <c r="Q13" s="197">
        <f t="shared" si="0"/>
        <v>337.75666666666672</v>
      </c>
      <c r="S13" s="166" t="e">
        <f t="shared" si="1"/>
        <v>#VALUE!</v>
      </c>
      <c r="T13" s="106"/>
      <c r="U13" s="107"/>
    </row>
    <row r="14" spans="1:21" x14ac:dyDescent="0.25">
      <c r="B14" s="107"/>
      <c r="D14" s="87"/>
      <c r="E14" s="87"/>
      <c r="F14" s="87"/>
      <c r="G14" s="87"/>
      <c r="H14" s="87"/>
      <c r="I14" s="87"/>
      <c r="J14" s="87"/>
      <c r="K14" s="87"/>
      <c r="L14" s="87"/>
      <c r="M14" s="87"/>
      <c r="S14" s="106"/>
      <c r="T14" s="106"/>
      <c r="U14" s="107"/>
    </row>
    <row r="15" spans="1:21" ht="33.75" customHeight="1" x14ac:dyDescent="0.25">
      <c r="A15" s="18" t="s">
        <v>39</v>
      </c>
      <c r="B15" s="2" t="s">
        <v>1</v>
      </c>
      <c r="C15" s="102" t="s">
        <v>103</v>
      </c>
      <c r="D15" s="86" t="s">
        <v>104</v>
      </c>
      <c r="E15" s="86" t="s">
        <v>106</v>
      </c>
      <c r="F15" s="86" t="s">
        <v>107</v>
      </c>
      <c r="G15" s="86" t="s">
        <v>108</v>
      </c>
      <c r="H15" s="86" t="s">
        <v>110</v>
      </c>
      <c r="I15" s="86" t="s">
        <v>113</v>
      </c>
      <c r="O15" s="20" t="s">
        <v>14</v>
      </c>
      <c r="P15" s="21" t="s">
        <v>15</v>
      </c>
      <c r="Q15" s="22" t="s">
        <v>16</v>
      </c>
      <c r="S15" s="92" t="s">
        <v>17</v>
      </c>
      <c r="T15" s="106"/>
      <c r="U15" s="107"/>
    </row>
    <row r="16" spans="1:21" x14ac:dyDescent="0.25">
      <c r="A16" s="173" t="s">
        <v>40</v>
      </c>
      <c r="B16" s="163">
        <v>175</v>
      </c>
      <c r="C16" s="197">
        <v>187</v>
      </c>
      <c r="D16" s="168" t="s">
        <v>20</v>
      </c>
      <c r="E16" s="171" t="s">
        <v>20</v>
      </c>
      <c r="F16" s="91">
        <v>160</v>
      </c>
      <c r="G16" s="91">
        <v>142</v>
      </c>
      <c r="H16" s="169" t="s">
        <v>20</v>
      </c>
      <c r="I16" s="169" t="s">
        <v>20</v>
      </c>
      <c r="O16" s="171">
        <f>G16</f>
        <v>142</v>
      </c>
      <c r="P16" s="171">
        <f>C16</f>
        <v>187</v>
      </c>
      <c r="Q16" s="171">
        <f t="shared" ref="Q16:Q22" si="2">AVERAGE(B16:I16)</f>
        <v>166</v>
      </c>
      <c r="S16" s="166">
        <f t="shared" ref="S16:S22" si="3">B16/O16-1</f>
        <v>0.23239436619718301</v>
      </c>
      <c r="T16" s="106"/>
      <c r="U16" s="107"/>
    </row>
    <row r="17" spans="1:21" x14ac:dyDescent="0.25">
      <c r="A17" s="173" t="s">
        <v>43</v>
      </c>
      <c r="B17" s="167" t="s">
        <v>20</v>
      </c>
      <c r="C17" s="168" t="s">
        <v>20</v>
      </c>
      <c r="D17" s="168" t="s">
        <v>20</v>
      </c>
      <c r="E17" s="171" t="s">
        <v>20</v>
      </c>
      <c r="F17" s="91">
        <v>207.59</v>
      </c>
      <c r="G17" s="91">
        <v>160</v>
      </c>
      <c r="H17" s="91">
        <v>181</v>
      </c>
      <c r="I17" s="169" t="s">
        <v>20</v>
      </c>
      <c r="O17" s="171">
        <f>G17</f>
        <v>160</v>
      </c>
      <c r="P17" s="171">
        <f>F17</f>
        <v>207.59</v>
      </c>
      <c r="Q17" s="171">
        <f t="shared" si="2"/>
        <v>182.86333333333334</v>
      </c>
      <c r="S17" s="166" t="e">
        <f t="shared" si="3"/>
        <v>#VALUE!</v>
      </c>
      <c r="T17" s="106"/>
      <c r="U17" s="107"/>
    </row>
    <row r="18" spans="1:21" x14ac:dyDescent="0.25">
      <c r="A18" s="186" t="s">
        <v>41</v>
      </c>
      <c r="B18" s="194">
        <v>200</v>
      </c>
      <c r="C18" s="4">
        <v>209</v>
      </c>
      <c r="D18" s="168" t="s">
        <v>20</v>
      </c>
      <c r="E18" s="171" t="s">
        <v>20</v>
      </c>
      <c r="F18" s="169" t="s">
        <v>20</v>
      </c>
      <c r="G18" s="169" t="s">
        <v>20</v>
      </c>
      <c r="H18" s="169" t="s">
        <v>20</v>
      </c>
      <c r="I18" s="196">
        <v>183.51</v>
      </c>
      <c r="O18" s="171">
        <f>I18</f>
        <v>183.51</v>
      </c>
      <c r="P18" s="171">
        <f>C18</f>
        <v>209</v>
      </c>
      <c r="Q18" s="171">
        <f t="shared" si="2"/>
        <v>197.50333333333333</v>
      </c>
      <c r="S18" s="166">
        <f t="shared" si="3"/>
        <v>8.9858863277205714E-2</v>
      </c>
      <c r="T18" s="106"/>
      <c r="U18" s="107"/>
    </row>
    <row r="19" spans="1:21" x14ac:dyDescent="0.25">
      <c r="A19" s="173" t="s">
        <v>46</v>
      </c>
      <c r="B19" s="167" t="s">
        <v>20</v>
      </c>
      <c r="C19" s="168" t="s">
        <v>20</v>
      </c>
      <c r="D19" s="168" t="s">
        <v>20</v>
      </c>
      <c r="E19" s="171" t="s">
        <v>20</v>
      </c>
      <c r="F19" s="169" t="s">
        <v>20</v>
      </c>
      <c r="G19" s="91">
        <v>196</v>
      </c>
      <c r="H19" s="91">
        <v>215</v>
      </c>
      <c r="I19" s="169" t="s">
        <v>20</v>
      </c>
      <c r="O19" s="171">
        <f>G19</f>
        <v>196</v>
      </c>
      <c r="P19" s="171">
        <f>H19</f>
        <v>215</v>
      </c>
      <c r="Q19" s="171">
        <f t="shared" si="2"/>
        <v>205.5</v>
      </c>
      <c r="S19" s="166" t="e">
        <f t="shared" si="3"/>
        <v>#VALUE!</v>
      </c>
      <c r="T19" s="106"/>
      <c r="U19" s="107"/>
    </row>
    <row r="20" spans="1:21" x14ac:dyDescent="0.25">
      <c r="A20" s="186" t="s">
        <v>44</v>
      </c>
      <c r="B20" s="194">
        <v>235</v>
      </c>
      <c r="C20" s="4">
        <v>253</v>
      </c>
      <c r="D20" s="168" t="s">
        <v>20</v>
      </c>
      <c r="E20" s="171" t="s">
        <v>20</v>
      </c>
      <c r="F20" s="91">
        <v>230</v>
      </c>
      <c r="G20" s="169" t="s">
        <v>20</v>
      </c>
      <c r="H20" s="169" t="s">
        <v>20</v>
      </c>
      <c r="I20" s="169" t="s">
        <v>20</v>
      </c>
      <c r="O20" s="171">
        <f>F20</f>
        <v>230</v>
      </c>
      <c r="P20" s="171">
        <f>C20</f>
        <v>253</v>
      </c>
      <c r="Q20" s="171">
        <f t="shared" si="2"/>
        <v>239.33333333333334</v>
      </c>
      <c r="S20" s="166">
        <f t="shared" si="3"/>
        <v>2.1739130434782705E-2</v>
      </c>
      <c r="T20" s="106"/>
      <c r="U20" s="107"/>
    </row>
    <row r="21" spans="1:21" x14ac:dyDescent="0.25">
      <c r="A21" s="173" t="s">
        <v>47</v>
      </c>
      <c r="B21" s="163">
        <v>250</v>
      </c>
      <c r="C21" s="197">
        <v>262</v>
      </c>
      <c r="D21" s="170">
        <v>250</v>
      </c>
      <c r="E21" s="171" t="s">
        <v>20</v>
      </c>
      <c r="F21" s="91">
        <v>253</v>
      </c>
      <c r="G21" s="171" t="s">
        <v>20</v>
      </c>
      <c r="H21" s="170">
        <v>225</v>
      </c>
      <c r="I21" s="197">
        <v>218.69</v>
      </c>
      <c r="J21" s="109"/>
      <c r="K21" s="109"/>
      <c r="L21" s="109"/>
      <c r="M21" s="109"/>
      <c r="O21" s="171">
        <f>I21</f>
        <v>218.69</v>
      </c>
      <c r="P21" s="171">
        <f>C21</f>
        <v>262</v>
      </c>
      <c r="Q21" s="171">
        <f t="shared" si="2"/>
        <v>243.11500000000001</v>
      </c>
      <c r="R21" s="106"/>
      <c r="S21" s="166">
        <f t="shared" si="3"/>
        <v>0.14317069824866246</v>
      </c>
      <c r="T21" s="106"/>
      <c r="U21" s="107"/>
    </row>
    <row r="22" spans="1:21" x14ac:dyDescent="0.25">
      <c r="A22" s="173" t="s">
        <v>49</v>
      </c>
      <c r="B22" s="163">
        <v>315</v>
      </c>
      <c r="C22" s="197">
        <v>329</v>
      </c>
      <c r="D22" s="170">
        <v>293</v>
      </c>
      <c r="E22" s="171" t="s">
        <v>20</v>
      </c>
      <c r="F22" s="101">
        <v>322.3</v>
      </c>
      <c r="G22" s="171" t="s">
        <v>20</v>
      </c>
      <c r="H22" s="171" t="s">
        <v>20</v>
      </c>
      <c r="I22" s="171" t="s">
        <v>20</v>
      </c>
      <c r="J22" s="109"/>
      <c r="K22" s="109"/>
      <c r="L22" s="109"/>
      <c r="M22" s="109"/>
      <c r="O22" s="171">
        <f>D22</f>
        <v>293</v>
      </c>
      <c r="P22" s="171">
        <f>C22</f>
        <v>329</v>
      </c>
      <c r="Q22" s="171">
        <f t="shared" si="2"/>
        <v>314.82499999999999</v>
      </c>
      <c r="R22" s="106"/>
      <c r="S22" s="166">
        <f t="shared" si="3"/>
        <v>7.5085324232081918E-2</v>
      </c>
      <c r="T22" s="106"/>
      <c r="U22" s="107"/>
    </row>
    <row r="24" spans="1:21" s="1" customFormat="1" ht="33.75" customHeight="1" x14ac:dyDescent="0.25">
      <c r="A24" s="19" t="s">
        <v>52</v>
      </c>
      <c r="B24" s="47" t="s">
        <v>1</v>
      </c>
      <c r="C24" s="86" t="s">
        <v>107</v>
      </c>
      <c r="D24" s="86" t="s">
        <v>104</v>
      </c>
      <c r="E24" s="96"/>
      <c r="F24" s="96"/>
      <c r="G24" s="96"/>
      <c r="H24" s="96"/>
      <c r="I24" s="96"/>
      <c r="J24" s="96"/>
      <c r="K24" s="96"/>
      <c r="L24" s="96"/>
      <c r="M24" s="96"/>
      <c r="O24" s="20" t="s">
        <v>14</v>
      </c>
      <c r="P24" s="21" t="s">
        <v>15</v>
      </c>
      <c r="Q24" s="22" t="s">
        <v>16</v>
      </c>
      <c r="S24" s="92" t="s">
        <v>17</v>
      </c>
      <c r="T24" s="106"/>
    </row>
    <row r="25" spans="1:21" x14ac:dyDescent="0.25">
      <c r="A25" s="173" t="s">
        <v>53</v>
      </c>
      <c r="B25" s="170">
        <v>240</v>
      </c>
      <c r="C25" s="100">
        <v>240.9</v>
      </c>
      <c r="D25" s="98">
        <v>219</v>
      </c>
      <c r="E25" s="96"/>
      <c r="F25" s="96"/>
      <c r="G25" s="96"/>
      <c r="H25" s="96"/>
      <c r="I25" s="96"/>
      <c r="J25" s="96"/>
      <c r="K25" s="96"/>
      <c r="L25" s="96"/>
      <c r="M25" s="96"/>
      <c r="O25" s="171">
        <f>D25</f>
        <v>219</v>
      </c>
      <c r="P25" s="171">
        <f>C25</f>
        <v>240.9</v>
      </c>
      <c r="Q25" s="171">
        <f>AVERAGE(B25:N25)</f>
        <v>233.29999999999998</v>
      </c>
      <c r="S25" s="166">
        <f>B25/O25-1</f>
        <v>9.5890410958904049E-2</v>
      </c>
      <c r="T25" s="106"/>
    </row>
    <row r="26" spans="1:21" x14ac:dyDescent="0.25">
      <c r="A26" s="173" t="s">
        <v>55</v>
      </c>
      <c r="B26" s="170">
        <v>290</v>
      </c>
      <c r="C26" s="100">
        <v>291.5</v>
      </c>
      <c r="D26" s="98">
        <v>265</v>
      </c>
      <c r="E26" s="96"/>
      <c r="F26" s="96"/>
      <c r="G26" s="96"/>
      <c r="H26" s="96"/>
      <c r="I26" s="96"/>
      <c r="J26" s="96"/>
      <c r="K26" s="96"/>
      <c r="L26" s="96"/>
      <c r="M26" s="96"/>
      <c r="O26" s="171">
        <f>D26</f>
        <v>265</v>
      </c>
      <c r="P26" s="171">
        <f>C26</f>
        <v>291.5</v>
      </c>
      <c r="Q26" s="171">
        <f>AVERAGE(B26:N26)</f>
        <v>282.16666666666669</v>
      </c>
      <c r="S26" s="166">
        <f>B26/O26-1</f>
        <v>9.4339622641509413E-2</v>
      </c>
      <c r="T26" s="106"/>
    </row>
    <row r="27" spans="1:21" x14ac:dyDescent="0.25">
      <c r="B27" s="110"/>
      <c r="C27" s="111"/>
      <c r="D27" s="110"/>
      <c r="E27" s="96"/>
      <c r="F27" s="96"/>
      <c r="G27" s="96"/>
      <c r="H27" s="96"/>
      <c r="I27" s="96"/>
      <c r="J27" s="96"/>
      <c r="K27" s="96"/>
      <c r="L27" s="96"/>
      <c r="M27" s="96"/>
      <c r="O27" s="109"/>
      <c r="P27" s="109"/>
      <c r="Q27" s="109"/>
      <c r="S27" s="106"/>
      <c r="T27" s="106"/>
    </row>
    <row r="28" spans="1:21" x14ac:dyDescent="0.25">
      <c r="A28" s="105" t="s">
        <v>57</v>
      </c>
      <c r="B28" s="2" t="s">
        <v>1</v>
      </c>
      <c r="C28" s="86" t="s">
        <v>104</v>
      </c>
      <c r="D28" s="110"/>
      <c r="E28" s="96"/>
      <c r="F28" s="96"/>
      <c r="G28" s="96"/>
      <c r="H28" s="96"/>
      <c r="I28" s="96"/>
      <c r="J28" s="96"/>
      <c r="K28" s="96"/>
      <c r="L28" s="96"/>
      <c r="M28" s="96"/>
      <c r="O28" s="109"/>
      <c r="P28" s="109"/>
      <c r="Q28" s="109"/>
      <c r="S28" s="106"/>
      <c r="T28" s="106"/>
    </row>
    <row r="29" spans="1:21" x14ac:dyDescent="0.25">
      <c r="A29" s="173" t="s">
        <v>58</v>
      </c>
      <c r="B29" s="46">
        <v>165</v>
      </c>
      <c r="C29" s="171" t="s">
        <v>20</v>
      </c>
      <c r="D29" s="110"/>
      <c r="E29" s="96"/>
      <c r="F29" s="96"/>
      <c r="G29" s="96"/>
      <c r="H29" s="96"/>
      <c r="I29" s="96"/>
      <c r="J29" s="96"/>
      <c r="K29" s="96"/>
      <c r="L29" s="96"/>
      <c r="M29" s="96"/>
      <c r="O29" s="109"/>
      <c r="P29" s="109"/>
      <c r="Q29" s="109"/>
      <c r="S29" s="106"/>
      <c r="T29" s="106"/>
    </row>
    <row r="30" spans="1:21" x14ac:dyDescent="0.25">
      <c r="A30" s="173" t="s">
        <v>59</v>
      </c>
      <c r="B30" s="46">
        <v>185</v>
      </c>
      <c r="C30" s="171" t="s">
        <v>20</v>
      </c>
      <c r="D30" s="110"/>
      <c r="E30" s="96"/>
      <c r="F30" s="96"/>
      <c r="G30" s="96"/>
      <c r="H30" s="96"/>
      <c r="I30" s="96"/>
      <c r="J30" s="96"/>
      <c r="K30" s="96"/>
      <c r="L30" s="96"/>
      <c r="M30" s="96"/>
      <c r="O30" s="109"/>
      <c r="P30" s="109"/>
      <c r="Q30" s="109"/>
      <c r="S30" s="106"/>
      <c r="T30" s="106"/>
    </row>
    <row r="31" spans="1:21" x14ac:dyDescent="0.25">
      <c r="A31" s="173" t="s">
        <v>61</v>
      </c>
      <c r="B31" s="46">
        <v>205</v>
      </c>
      <c r="C31" s="98">
        <v>205</v>
      </c>
      <c r="D31" s="110"/>
      <c r="E31" s="96"/>
      <c r="F31" s="96"/>
      <c r="G31" s="96"/>
      <c r="H31" s="96"/>
      <c r="I31" s="96"/>
      <c r="J31" s="96"/>
      <c r="K31" s="96"/>
      <c r="L31" s="96"/>
      <c r="M31" s="96"/>
      <c r="O31" s="109"/>
      <c r="P31" s="109"/>
      <c r="Q31" s="109"/>
      <c r="S31" s="106"/>
      <c r="T31" s="106"/>
    </row>
    <row r="32" spans="1:21" x14ac:dyDescent="0.25">
      <c r="A32" s="186" t="s">
        <v>62</v>
      </c>
      <c r="B32" s="46">
        <v>250</v>
      </c>
      <c r="C32" s="99" t="s">
        <v>20</v>
      </c>
      <c r="D32" s="110"/>
      <c r="E32" s="96"/>
      <c r="F32" s="96"/>
      <c r="G32" s="96"/>
      <c r="H32" s="96"/>
      <c r="I32" s="96"/>
      <c r="J32" s="96"/>
      <c r="K32" s="96"/>
      <c r="L32" s="96"/>
      <c r="M32" s="96"/>
      <c r="O32" s="109"/>
      <c r="P32" s="109"/>
      <c r="Q32" s="109"/>
      <c r="S32" s="106"/>
      <c r="T32" s="106"/>
    </row>
    <row r="33" spans="1:20" x14ac:dyDescent="0.25">
      <c r="A33" s="173" t="s">
        <v>63</v>
      </c>
      <c r="B33" s="46">
        <v>265</v>
      </c>
      <c r="C33" s="171" t="s">
        <v>20</v>
      </c>
      <c r="D33" s="110"/>
      <c r="E33" s="96"/>
      <c r="F33" s="96"/>
      <c r="G33" s="96"/>
      <c r="H33" s="96"/>
      <c r="I33" s="96"/>
      <c r="J33" s="96"/>
      <c r="K33" s="96"/>
      <c r="L33" s="96"/>
      <c r="M33" s="96"/>
      <c r="O33" s="109"/>
      <c r="P33" s="109"/>
      <c r="Q33" s="109"/>
      <c r="S33" s="106"/>
      <c r="T33" s="106"/>
    </row>
    <row r="34" spans="1:20" x14ac:dyDescent="0.25">
      <c r="B34" s="110"/>
      <c r="C34" s="111"/>
      <c r="D34" s="110"/>
      <c r="E34" s="96"/>
      <c r="F34" s="96"/>
      <c r="G34" s="96"/>
      <c r="H34" s="96"/>
      <c r="I34" s="96"/>
      <c r="J34" s="96"/>
      <c r="K34" s="96"/>
      <c r="L34" s="96"/>
      <c r="M34" s="96"/>
      <c r="O34" s="109"/>
      <c r="P34" s="109"/>
      <c r="Q34" s="109"/>
      <c r="S34" s="106"/>
      <c r="T34" s="106"/>
    </row>
    <row r="35" spans="1:20" ht="33.75" customHeight="1" x14ac:dyDescent="0.25">
      <c r="A35" s="189" t="s">
        <v>66</v>
      </c>
      <c r="B35" s="2" t="s">
        <v>1</v>
      </c>
      <c r="C35" s="102" t="s">
        <v>103</v>
      </c>
      <c r="D35" s="86" t="s">
        <v>107</v>
      </c>
      <c r="E35" s="96"/>
      <c r="F35" s="96"/>
      <c r="G35" s="96"/>
      <c r="H35" s="96"/>
      <c r="I35" s="96"/>
      <c r="J35" s="96"/>
      <c r="K35" s="96"/>
      <c r="L35" s="96"/>
      <c r="M35" s="96"/>
      <c r="O35" s="20" t="s">
        <v>14</v>
      </c>
      <c r="P35" s="21" t="s">
        <v>15</v>
      </c>
      <c r="Q35" s="22" t="s">
        <v>16</v>
      </c>
      <c r="R35" s="1"/>
      <c r="S35" s="92" t="s">
        <v>17</v>
      </c>
      <c r="T35" s="106"/>
    </row>
    <row r="36" spans="1:20" x14ac:dyDescent="0.25">
      <c r="A36" s="173" t="s">
        <v>67</v>
      </c>
      <c r="B36" s="163">
        <v>345</v>
      </c>
      <c r="C36" s="168" t="s">
        <v>20</v>
      </c>
      <c r="D36" s="168" t="s">
        <v>20</v>
      </c>
      <c r="E36" s="96"/>
      <c r="F36" s="96"/>
      <c r="G36" s="96"/>
      <c r="H36" s="96"/>
      <c r="I36" s="96"/>
      <c r="J36" s="96"/>
      <c r="K36" s="96"/>
      <c r="L36" s="96"/>
      <c r="M36" s="96"/>
      <c r="O36" s="171">
        <f>B36</f>
        <v>345</v>
      </c>
      <c r="P36" s="171" t="s">
        <v>20</v>
      </c>
      <c r="Q36" s="171">
        <f>AVERAGE(B36:N36)</f>
        <v>345</v>
      </c>
      <c r="S36" s="166">
        <f>B36/O36-1</f>
        <v>0</v>
      </c>
      <c r="T36" s="106"/>
    </row>
    <row r="37" spans="1:20" x14ac:dyDescent="0.25">
      <c r="A37" s="173" t="s">
        <v>69</v>
      </c>
      <c r="B37" s="163">
        <v>450</v>
      </c>
      <c r="C37" s="4">
        <v>444</v>
      </c>
      <c r="D37" s="4">
        <v>429.45</v>
      </c>
      <c r="E37" s="96"/>
      <c r="F37" s="96"/>
      <c r="G37" s="96"/>
      <c r="H37" s="96"/>
      <c r="I37" s="96"/>
      <c r="J37" s="96"/>
      <c r="K37" s="96"/>
      <c r="L37" s="96"/>
      <c r="M37" s="96"/>
      <c r="O37" s="171">
        <f>D37</f>
        <v>429.45</v>
      </c>
      <c r="P37" s="171">
        <f>C37</f>
        <v>444</v>
      </c>
      <c r="Q37" s="171">
        <f>AVERAGE(B37:N37)</f>
        <v>441.15000000000003</v>
      </c>
      <c r="S37" s="166">
        <f>B37/O37-1</f>
        <v>4.7851903597624812E-2</v>
      </c>
      <c r="T37" s="106"/>
    </row>
    <row r="38" spans="1:20" x14ac:dyDescent="0.25">
      <c r="E38" s="96"/>
      <c r="F38" s="96"/>
      <c r="G38" s="96"/>
      <c r="H38" s="96"/>
      <c r="I38" s="96"/>
      <c r="J38" s="96"/>
      <c r="K38" s="96"/>
      <c r="L38" s="96"/>
      <c r="M38" s="96"/>
      <c r="O38" s="109"/>
      <c r="P38" s="109"/>
      <c r="Q38" s="109"/>
      <c r="S38" s="106"/>
      <c r="T38" s="106"/>
    </row>
    <row r="39" spans="1:20" ht="33.75" customHeight="1" x14ac:dyDescent="0.25">
      <c r="A39" s="190" t="s">
        <v>114</v>
      </c>
      <c r="B39" s="2" t="s">
        <v>1</v>
      </c>
      <c r="C39" s="3" t="s">
        <v>107</v>
      </c>
      <c r="D39" s="86" t="s">
        <v>113</v>
      </c>
      <c r="E39" s="96"/>
      <c r="F39" s="96"/>
      <c r="G39" s="96"/>
      <c r="H39" s="96"/>
      <c r="I39" s="96"/>
      <c r="J39" s="96"/>
      <c r="K39" s="96"/>
      <c r="L39" s="96"/>
      <c r="M39" s="96"/>
      <c r="O39" s="20" t="s">
        <v>14</v>
      </c>
      <c r="P39" s="21" t="s">
        <v>15</v>
      </c>
      <c r="Q39" s="22" t="s">
        <v>16</v>
      </c>
      <c r="R39" s="1"/>
      <c r="S39" s="92" t="s">
        <v>17</v>
      </c>
      <c r="T39" s="106"/>
    </row>
    <row r="40" spans="1:20" x14ac:dyDescent="0.25">
      <c r="A40" s="173" t="s">
        <v>115</v>
      </c>
      <c r="B40" s="163">
        <v>240</v>
      </c>
      <c r="C40" s="168" t="s">
        <v>20</v>
      </c>
      <c r="D40" s="168">
        <v>221.97</v>
      </c>
      <c r="E40" s="96"/>
      <c r="F40" s="96"/>
      <c r="G40" s="96"/>
      <c r="H40" s="96"/>
      <c r="I40" s="96"/>
      <c r="J40" s="96"/>
      <c r="K40" s="96"/>
      <c r="L40" s="96"/>
      <c r="M40" s="96"/>
      <c r="O40" s="171">
        <f>D40</f>
        <v>221.97</v>
      </c>
      <c r="P40" s="171">
        <f>D40</f>
        <v>221.97</v>
      </c>
      <c r="Q40" s="171">
        <f>AVERAGE(B40:N40)</f>
        <v>230.98500000000001</v>
      </c>
      <c r="S40" s="166">
        <f>B40/O40-1</f>
        <v>8.1227192863900566E-2</v>
      </c>
      <c r="T40" s="106"/>
    </row>
    <row r="41" spans="1:20" x14ac:dyDescent="0.25">
      <c r="A41" s="173" t="s">
        <v>116</v>
      </c>
      <c r="B41" s="163">
        <v>290</v>
      </c>
      <c r="C41" s="4">
        <v>291.5</v>
      </c>
      <c r="D41" s="168" t="s">
        <v>20</v>
      </c>
      <c r="E41" s="96"/>
      <c r="F41" s="96"/>
      <c r="G41" s="96"/>
      <c r="H41" s="96"/>
      <c r="I41" s="96"/>
      <c r="J41" s="96"/>
      <c r="K41" s="96"/>
      <c r="L41" s="96"/>
      <c r="M41" s="96"/>
      <c r="O41" s="171">
        <f>B41</f>
        <v>290</v>
      </c>
      <c r="P41" s="171">
        <f>C41</f>
        <v>291.5</v>
      </c>
      <c r="Q41" s="171">
        <f>AVERAGE(B41:N41)</f>
        <v>290.75</v>
      </c>
      <c r="S41" s="166">
        <f>B41/O41-1</f>
        <v>0</v>
      </c>
      <c r="T41" s="106"/>
    </row>
    <row r="42" spans="1:20" x14ac:dyDescent="0.25">
      <c r="B42" s="110"/>
      <c r="C42" s="111"/>
      <c r="D42" s="110"/>
      <c r="E42" s="96"/>
      <c r="F42" s="96"/>
      <c r="G42" s="96"/>
      <c r="H42" s="96"/>
      <c r="I42" s="96"/>
      <c r="J42" s="96"/>
      <c r="K42" s="96"/>
      <c r="L42" s="96"/>
      <c r="M42" s="96"/>
      <c r="O42" s="109"/>
      <c r="P42" s="109"/>
      <c r="Q42" s="109"/>
      <c r="S42" s="106"/>
      <c r="T42" s="106"/>
    </row>
    <row r="43" spans="1:20" x14ac:dyDescent="0.25">
      <c r="A43" s="6" t="s">
        <v>71</v>
      </c>
    </row>
    <row r="44" spans="1:20" x14ac:dyDescent="0.25">
      <c r="R44" t="s">
        <v>65</v>
      </c>
    </row>
    <row r="45" spans="1:20" x14ac:dyDescent="0.25">
      <c r="A45" s="1" t="s">
        <v>72</v>
      </c>
    </row>
    <row r="46" spans="1:20" x14ac:dyDescent="0.25">
      <c r="A46" s="36" t="s">
        <v>73</v>
      </c>
      <c r="B46" s="37" t="s">
        <v>74</v>
      </c>
      <c r="C46" s="36"/>
      <c r="D46" s="36" t="s">
        <v>75</v>
      </c>
      <c r="E46" s="38">
        <v>2019</v>
      </c>
      <c r="F46" s="38" t="s">
        <v>76</v>
      </c>
      <c r="G46" s="38" t="s">
        <v>77</v>
      </c>
      <c r="H46" s="38" t="s">
        <v>78</v>
      </c>
      <c r="I46" s="38"/>
      <c r="J46" s="38"/>
      <c r="K46" s="38"/>
      <c r="L46" s="38"/>
      <c r="M46" s="38"/>
      <c r="N46" s="38" t="s">
        <v>79</v>
      </c>
      <c r="O46" s="38" t="s">
        <v>80</v>
      </c>
      <c r="P46" s="38" t="s">
        <v>81</v>
      </c>
      <c r="Q46" s="174">
        <v>44013</v>
      </c>
      <c r="R46" s="174">
        <v>44044</v>
      </c>
    </row>
    <row r="47" spans="1:20" x14ac:dyDescent="0.25">
      <c r="A47" s="42" t="s">
        <v>103</v>
      </c>
      <c r="B47" s="42" t="s">
        <v>117</v>
      </c>
      <c r="C47" s="42"/>
      <c r="D47" s="41" t="s">
        <v>84</v>
      </c>
      <c r="E47" s="42">
        <v>1</v>
      </c>
      <c r="F47" s="42"/>
      <c r="G47" s="42"/>
      <c r="H47" s="42"/>
      <c r="I47" s="42"/>
      <c r="J47" s="42"/>
      <c r="K47" s="42"/>
      <c r="L47" s="42"/>
      <c r="M47" s="42"/>
      <c r="N47" s="42"/>
      <c r="O47" s="42"/>
      <c r="P47" s="42"/>
      <c r="Q47" s="42"/>
      <c r="R47" s="42"/>
    </row>
    <row r="48" spans="1:20" x14ac:dyDescent="0.25">
      <c r="A48" s="42" t="s">
        <v>107</v>
      </c>
      <c r="B48" s="42" t="s">
        <v>118</v>
      </c>
      <c r="C48" s="42"/>
      <c r="D48" s="41" t="s">
        <v>84</v>
      </c>
      <c r="E48" s="205" t="s">
        <v>20</v>
      </c>
      <c r="F48" s="205"/>
      <c r="G48" s="205"/>
      <c r="H48" s="205"/>
      <c r="I48" s="205"/>
      <c r="J48" s="205"/>
      <c r="K48" s="205"/>
      <c r="L48" s="205"/>
      <c r="M48" s="205"/>
      <c r="N48" s="205"/>
      <c r="O48" s="205"/>
      <c r="P48" s="205"/>
      <c r="Q48" s="205"/>
      <c r="R48" s="205"/>
    </row>
    <row r="49" spans="1:18" x14ac:dyDescent="0.25">
      <c r="A49" s="42" t="s">
        <v>104</v>
      </c>
      <c r="B49" s="42" t="s">
        <v>119</v>
      </c>
      <c r="C49" s="42"/>
      <c r="D49" s="41" t="s">
        <v>84</v>
      </c>
      <c r="E49" s="42">
        <v>150</v>
      </c>
      <c r="F49" s="42">
        <v>7</v>
      </c>
      <c r="G49" s="42">
        <v>14</v>
      </c>
      <c r="H49" s="42">
        <v>5</v>
      </c>
      <c r="I49" s="42"/>
      <c r="J49" s="42"/>
      <c r="K49" s="42"/>
      <c r="L49" s="42"/>
      <c r="M49" s="42"/>
      <c r="N49" s="42">
        <v>12</v>
      </c>
      <c r="O49" s="42">
        <v>14</v>
      </c>
      <c r="P49" s="42">
        <v>19</v>
      </c>
      <c r="Q49" s="42"/>
      <c r="R49" s="42"/>
    </row>
    <row r="50" spans="1:18" x14ac:dyDescent="0.25">
      <c r="A50" s="42" t="s">
        <v>106</v>
      </c>
      <c r="B50" s="42" t="s">
        <v>120</v>
      </c>
      <c r="C50" s="42"/>
      <c r="D50" s="42" t="s">
        <v>91</v>
      </c>
      <c r="E50" s="205" t="s">
        <v>20</v>
      </c>
      <c r="F50" s="205"/>
      <c r="G50" s="205"/>
      <c r="H50" s="205"/>
      <c r="I50" s="205"/>
      <c r="J50" s="205"/>
      <c r="K50" s="205"/>
      <c r="L50" s="205"/>
      <c r="M50" s="205"/>
      <c r="N50" s="205"/>
      <c r="O50" s="205"/>
      <c r="P50" s="205"/>
      <c r="Q50" s="205"/>
      <c r="R50" s="205"/>
    </row>
    <row r="51" spans="1:18" x14ac:dyDescent="0.25">
      <c r="A51" s="42" t="s">
        <v>108</v>
      </c>
      <c r="B51" s="42" t="s">
        <v>121</v>
      </c>
      <c r="C51" s="42"/>
      <c r="D51" s="41" t="s">
        <v>84</v>
      </c>
      <c r="E51" s="42">
        <v>1</v>
      </c>
      <c r="F51" s="42"/>
      <c r="G51" s="42"/>
      <c r="H51" s="42"/>
      <c r="I51" s="42"/>
      <c r="J51" s="42"/>
      <c r="K51" s="42"/>
      <c r="L51" s="42"/>
      <c r="M51" s="42"/>
      <c r="N51" s="42"/>
      <c r="O51" s="42"/>
      <c r="P51" s="42"/>
      <c r="Q51" s="42"/>
      <c r="R51" s="42"/>
    </row>
    <row r="52" spans="1:18" x14ac:dyDescent="0.25">
      <c r="A52" s="42" t="s">
        <v>122</v>
      </c>
      <c r="B52" s="42" t="s">
        <v>123</v>
      </c>
      <c r="C52" s="42"/>
      <c r="D52" s="41" t="s">
        <v>84</v>
      </c>
      <c r="E52" s="42">
        <v>9</v>
      </c>
      <c r="F52" s="42"/>
      <c r="G52" s="42"/>
      <c r="H52" s="42"/>
      <c r="I52" s="42"/>
      <c r="J52" s="42"/>
      <c r="K52" s="42"/>
      <c r="L52" s="42"/>
      <c r="M52" s="42"/>
      <c r="N52" s="42"/>
      <c r="O52" s="42"/>
      <c r="P52" s="42"/>
      <c r="Q52" s="42"/>
      <c r="R52" s="42"/>
    </row>
    <row r="53" spans="1:18" x14ac:dyDescent="0.25">
      <c r="D53" s="45" t="s">
        <v>101</v>
      </c>
      <c r="E53" s="45">
        <f>SUM(E47:E51)</f>
        <v>152</v>
      </c>
      <c r="F53" s="45">
        <f>SUM(F47:F51)</f>
        <v>7</v>
      </c>
      <c r="G53" s="45">
        <f>SUM(G47:G51)</f>
        <v>14</v>
      </c>
      <c r="H53" s="45">
        <f>SUM(H47:H51)</f>
        <v>5</v>
      </c>
      <c r="I53" s="45"/>
      <c r="J53" s="45"/>
      <c r="K53" s="45"/>
      <c r="L53" s="45"/>
      <c r="M53" s="45"/>
      <c r="N53" s="45">
        <f>SUM(N47:N51)</f>
        <v>12</v>
      </c>
      <c r="O53" s="45">
        <f>SUM(O47:O51)</f>
        <v>14</v>
      </c>
      <c r="P53" s="45">
        <f>SUM(P47:P51)</f>
        <v>19</v>
      </c>
      <c r="Q53" s="45">
        <f>SUM(Q47:Q51)</f>
        <v>0</v>
      </c>
      <c r="R53" s="45">
        <f>SUM(R47:R51)</f>
        <v>0</v>
      </c>
    </row>
    <row r="54" spans="1:18" x14ac:dyDescent="0.25">
      <c r="F54" s="96"/>
    </row>
    <row r="55" spans="1:18" x14ac:dyDescent="0.25">
      <c r="F55" s="96"/>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9"/>
  <sheetViews>
    <sheetView zoomScale="110" zoomScaleNormal="110" workbookViewId="0">
      <selection activeCell="L36" sqref="L36"/>
    </sheetView>
  </sheetViews>
  <sheetFormatPr defaultRowHeight="15" x14ac:dyDescent="0.25"/>
  <cols>
    <col min="1" max="1" width="21.5703125" style="207" customWidth="1"/>
    <col min="3" max="3" width="11.28515625" style="207" customWidth="1"/>
    <col min="4" max="4" width="12.42578125" style="207" customWidth="1"/>
    <col min="5" max="5" width="19" style="207" customWidth="1"/>
    <col min="6" max="6" width="12.5703125" style="207" customWidth="1"/>
    <col min="7" max="9" width="11.5703125" style="207" customWidth="1"/>
    <col min="13" max="13" width="11.42578125" style="207" customWidth="1"/>
    <col min="14" max="14" width="12.42578125" style="207" customWidth="1"/>
    <col min="15" max="15" width="14.42578125" style="207" customWidth="1"/>
  </cols>
  <sheetData>
    <row r="2" spans="1:17" ht="22.5" customHeight="1" x14ac:dyDescent="0.25">
      <c r="A2" s="17" t="s">
        <v>0</v>
      </c>
      <c r="B2" s="2" t="s">
        <v>1</v>
      </c>
      <c r="C2" s="102" t="s">
        <v>124</v>
      </c>
      <c r="D2" s="104" t="s">
        <v>125</v>
      </c>
      <c r="E2" s="104" t="s">
        <v>126</v>
      </c>
      <c r="F2" s="104" t="s">
        <v>127</v>
      </c>
      <c r="G2" s="104" t="s">
        <v>128</v>
      </c>
      <c r="K2" s="20" t="s">
        <v>14</v>
      </c>
      <c r="L2" s="21" t="s">
        <v>15</v>
      </c>
      <c r="M2" s="22" t="s">
        <v>16</v>
      </c>
      <c r="O2" s="92" t="s">
        <v>17</v>
      </c>
    </row>
    <row r="3" spans="1:17" x14ac:dyDescent="0.25">
      <c r="A3" s="173" t="s">
        <v>22</v>
      </c>
      <c r="B3" s="167" t="s">
        <v>20</v>
      </c>
      <c r="C3" s="168" t="s">
        <v>20</v>
      </c>
      <c r="D3" s="170">
        <v>134</v>
      </c>
      <c r="E3" s="171" t="s">
        <v>20</v>
      </c>
      <c r="F3" s="171" t="s">
        <v>20</v>
      </c>
      <c r="G3" s="171" t="s">
        <v>20</v>
      </c>
      <c r="K3" s="197">
        <f>D3</f>
        <v>134</v>
      </c>
      <c r="L3" s="197">
        <f>D3</f>
        <v>134</v>
      </c>
      <c r="M3" s="197">
        <f t="shared" ref="M3:M13" si="0">AVERAGE(B3:G3)</f>
        <v>134</v>
      </c>
      <c r="O3" s="165" t="e">
        <f t="shared" ref="O3:O13" si="1">B3/K3-1</f>
        <v>#VALUE!</v>
      </c>
      <c r="Q3" s="106"/>
    </row>
    <row r="4" spans="1:17" x14ac:dyDescent="0.25">
      <c r="A4" s="186" t="s">
        <v>18</v>
      </c>
      <c r="B4" s="194">
        <v>165</v>
      </c>
      <c r="C4" s="4">
        <v>165</v>
      </c>
      <c r="D4" s="168" t="s">
        <v>20</v>
      </c>
      <c r="E4" s="170">
        <v>178.2</v>
      </c>
      <c r="F4" s="171" t="s">
        <v>20</v>
      </c>
      <c r="G4" s="170">
        <v>165</v>
      </c>
      <c r="K4" s="197">
        <f>B4</f>
        <v>165</v>
      </c>
      <c r="L4" s="197">
        <f>E4</f>
        <v>178.2</v>
      </c>
      <c r="M4" s="197">
        <f t="shared" si="0"/>
        <v>168.3</v>
      </c>
      <c r="O4" s="165">
        <f t="shared" si="1"/>
        <v>0</v>
      </c>
      <c r="Q4" s="106"/>
    </row>
    <row r="5" spans="1:17" x14ac:dyDescent="0.25">
      <c r="A5" s="173" t="s">
        <v>27</v>
      </c>
      <c r="B5" s="167" t="s">
        <v>20</v>
      </c>
      <c r="C5" s="197">
        <v>175</v>
      </c>
      <c r="D5" s="170">
        <v>175</v>
      </c>
      <c r="E5" s="171" t="s">
        <v>20</v>
      </c>
      <c r="F5" s="171" t="s">
        <v>20</v>
      </c>
      <c r="G5" s="170">
        <v>175</v>
      </c>
      <c r="K5" s="197">
        <f>D5</f>
        <v>175</v>
      </c>
      <c r="L5" s="197">
        <f>D5</f>
        <v>175</v>
      </c>
      <c r="M5" s="197">
        <f t="shared" si="0"/>
        <v>175</v>
      </c>
      <c r="O5" s="165" t="e">
        <f t="shared" si="1"/>
        <v>#VALUE!</v>
      </c>
      <c r="Q5" s="106"/>
    </row>
    <row r="6" spans="1:17" x14ac:dyDescent="0.25">
      <c r="A6" s="186" t="s">
        <v>24</v>
      </c>
      <c r="B6" s="167" t="s">
        <v>20</v>
      </c>
      <c r="C6" s="168" t="s">
        <v>20</v>
      </c>
      <c r="D6" s="168" t="s">
        <v>20</v>
      </c>
      <c r="E6" s="170">
        <v>189</v>
      </c>
      <c r="F6" s="171" t="s">
        <v>20</v>
      </c>
      <c r="G6" s="171" t="s">
        <v>20</v>
      </c>
      <c r="K6" s="197">
        <f>E6</f>
        <v>189</v>
      </c>
      <c r="L6" s="197">
        <f>E6</f>
        <v>189</v>
      </c>
      <c r="M6" s="197">
        <f t="shared" si="0"/>
        <v>189</v>
      </c>
      <c r="O6" s="165" t="e">
        <f t="shared" si="1"/>
        <v>#VALUE!</v>
      </c>
      <c r="Q6" s="106"/>
    </row>
    <row r="7" spans="1:17" x14ac:dyDescent="0.25">
      <c r="A7" s="173" t="s">
        <v>28</v>
      </c>
      <c r="B7" s="163">
        <v>205</v>
      </c>
      <c r="C7" s="171" t="s">
        <v>20</v>
      </c>
      <c r="D7" s="170">
        <v>205.26</v>
      </c>
      <c r="E7" s="171" t="s">
        <v>20</v>
      </c>
      <c r="F7" s="171" t="s">
        <v>20</v>
      </c>
      <c r="G7" s="171" t="s">
        <v>20</v>
      </c>
      <c r="K7" s="197">
        <f>D7</f>
        <v>205.26</v>
      </c>
      <c r="L7" s="197">
        <f>D7</f>
        <v>205.26</v>
      </c>
      <c r="M7" s="197">
        <f t="shared" si="0"/>
        <v>205.13</v>
      </c>
      <c r="O7" s="165">
        <f t="shared" si="1"/>
        <v>-1.2666861541459351E-3</v>
      </c>
      <c r="Q7" s="106"/>
    </row>
    <row r="8" spans="1:17" x14ac:dyDescent="0.25">
      <c r="A8" s="173" t="s">
        <v>32</v>
      </c>
      <c r="B8" s="167" t="s">
        <v>20</v>
      </c>
      <c r="C8" s="4">
        <v>210</v>
      </c>
      <c r="D8" s="170">
        <v>210</v>
      </c>
      <c r="E8" s="171" t="s">
        <v>20</v>
      </c>
      <c r="F8" s="5">
        <v>217</v>
      </c>
      <c r="G8" s="170">
        <v>210</v>
      </c>
      <c r="K8" s="197">
        <f>C8</f>
        <v>210</v>
      </c>
      <c r="L8" s="197">
        <f>F8</f>
        <v>217</v>
      </c>
      <c r="M8" s="197">
        <f t="shared" si="0"/>
        <v>211.75</v>
      </c>
      <c r="O8" s="165" t="e">
        <f t="shared" si="1"/>
        <v>#VALUE!</v>
      </c>
      <c r="Q8" s="106"/>
    </row>
    <row r="9" spans="1:17" x14ac:dyDescent="0.25">
      <c r="A9" s="186" t="s">
        <v>30</v>
      </c>
      <c r="B9" s="194">
        <v>210</v>
      </c>
      <c r="C9" s="4" t="s">
        <v>20</v>
      </c>
      <c r="D9" s="168" t="s">
        <v>20</v>
      </c>
      <c r="E9" s="170">
        <v>226.8</v>
      </c>
      <c r="F9" s="172" t="s">
        <v>20</v>
      </c>
      <c r="G9" s="171" t="s">
        <v>20</v>
      </c>
      <c r="K9" s="197">
        <f>E9</f>
        <v>226.8</v>
      </c>
      <c r="L9" s="197">
        <f>E9</f>
        <v>226.8</v>
      </c>
      <c r="M9" s="197">
        <f t="shared" si="0"/>
        <v>218.4</v>
      </c>
      <c r="O9" s="165">
        <f t="shared" si="1"/>
        <v>-7.407407407407407E-2</v>
      </c>
      <c r="Q9" s="106"/>
    </row>
    <row r="10" spans="1:17" x14ac:dyDescent="0.25">
      <c r="A10" s="173" t="s">
        <v>35</v>
      </c>
      <c r="B10" s="167" t="s">
        <v>20</v>
      </c>
      <c r="C10" s="168" t="s">
        <v>20</v>
      </c>
      <c r="D10" s="168" t="s">
        <v>20</v>
      </c>
      <c r="E10" s="171" t="s">
        <v>20</v>
      </c>
      <c r="F10" s="171" t="s">
        <v>20</v>
      </c>
      <c r="G10" s="171" t="s">
        <v>20</v>
      </c>
      <c r="K10" s="168" t="str">
        <f>B10</f>
        <v>-</v>
      </c>
      <c r="L10" s="168" t="str">
        <f>C10</f>
        <v>-</v>
      </c>
      <c r="M10" s="197" t="e">
        <f t="shared" si="0"/>
        <v>#DIV/0!</v>
      </c>
      <c r="O10" s="165" t="e">
        <f t="shared" si="1"/>
        <v>#VALUE!</v>
      </c>
      <c r="Q10" s="106"/>
    </row>
    <row r="11" spans="1:17" x14ac:dyDescent="0.25">
      <c r="A11" s="186" t="s">
        <v>33</v>
      </c>
      <c r="B11" s="194">
        <v>260</v>
      </c>
      <c r="C11" s="4">
        <v>260</v>
      </c>
      <c r="D11" s="168" t="s">
        <v>20</v>
      </c>
      <c r="E11" s="170">
        <v>269.10000000000002</v>
      </c>
      <c r="F11" s="171" t="s">
        <v>20</v>
      </c>
      <c r="G11" s="171" t="s">
        <v>20</v>
      </c>
      <c r="K11" s="168">
        <f>C11</f>
        <v>260</v>
      </c>
      <c r="L11" s="168">
        <f>E11</f>
        <v>269.10000000000002</v>
      </c>
      <c r="M11" s="197">
        <f t="shared" si="0"/>
        <v>263.03333333333336</v>
      </c>
      <c r="O11" s="165">
        <f t="shared" si="1"/>
        <v>0</v>
      </c>
      <c r="Q11" s="106"/>
    </row>
    <row r="12" spans="1:17" x14ac:dyDescent="0.25">
      <c r="A12" s="186" t="s">
        <v>38</v>
      </c>
      <c r="B12" s="194">
        <v>280</v>
      </c>
      <c r="C12" s="4">
        <v>280</v>
      </c>
      <c r="D12" s="168" t="s">
        <v>20</v>
      </c>
      <c r="E12" s="170">
        <v>295.60000000000002</v>
      </c>
      <c r="F12" s="171" t="s">
        <v>20</v>
      </c>
      <c r="G12" s="171" t="s">
        <v>20</v>
      </c>
      <c r="K12" s="168">
        <f>C12</f>
        <v>280</v>
      </c>
      <c r="L12" s="168">
        <f>E12</f>
        <v>295.60000000000002</v>
      </c>
      <c r="M12" s="197">
        <f t="shared" si="0"/>
        <v>285.2</v>
      </c>
      <c r="O12" s="165">
        <f t="shared" si="1"/>
        <v>0</v>
      </c>
      <c r="Q12" s="106"/>
    </row>
    <row r="13" spans="1:17" x14ac:dyDescent="0.25">
      <c r="A13" s="173" t="s">
        <v>36</v>
      </c>
      <c r="B13" s="167" t="s">
        <v>20</v>
      </c>
      <c r="C13" s="168" t="s">
        <v>20</v>
      </c>
      <c r="D13" s="170">
        <v>303.56</v>
      </c>
      <c r="E13" s="171" t="s">
        <v>20</v>
      </c>
      <c r="F13" s="172" t="s">
        <v>20</v>
      </c>
      <c r="G13" s="171" t="s">
        <v>20</v>
      </c>
      <c r="K13" s="197">
        <f>D13</f>
        <v>303.56</v>
      </c>
      <c r="L13" s="197">
        <f>D13</f>
        <v>303.56</v>
      </c>
      <c r="M13" s="197">
        <f t="shared" si="0"/>
        <v>303.56</v>
      </c>
      <c r="O13" s="165" t="e">
        <f t="shared" si="1"/>
        <v>#VALUE!</v>
      </c>
      <c r="Q13" s="106"/>
    </row>
    <row r="14" spans="1:17" x14ac:dyDescent="0.25">
      <c r="B14" s="107"/>
      <c r="O14" s="106"/>
    </row>
    <row r="15" spans="1:17" ht="22.5" customHeight="1" x14ac:dyDescent="0.25">
      <c r="A15" s="18" t="s">
        <v>39</v>
      </c>
      <c r="B15" s="2" t="s">
        <v>1</v>
      </c>
      <c r="C15" s="102" t="s">
        <v>124</v>
      </c>
      <c r="D15" s="104" t="s">
        <v>125</v>
      </c>
      <c r="E15" s="104" t="s">
        <v>126</v>
      </c>
      <c r="F15" s="104" t="s">
        <v>129</v>
      </c>
      <c r="H15" s="191"/>
      <c r="I15" s="191"/>
      <c r="K15" s="20" t="s">
        <v>14</v>
      </c>
      <c r="L15" s="21" t="s">
        <v>15</v>
      </c>
      <c r="M15" s="22" t="s">
        <v>16</v>
      </c>
      <c r="O15" s="92" t="s">
        <v>17</v>
      </c>
    </row>
    <row r="16" spans="1:17" x14ac:dyDescent="0.25">
      <c r="A16" s="173" t="s">
        <v>40</v>
      </c>
      <c r="B16" s="163">
        <v>175</v>
      </c>
      <c r="C16" s="171" t="s">
        <v>20</v>
      </c>
      <c r="D16" s="170">
        <v>139</v>
      </c>
      <c r="E16" s="171" t="s">
        <v>20</v>
      </c>
      <c r="F16" s="173">
        <v>141.27000000000001</v>
      </c>
      <c r="K16" s="197">
        <f>D16</f>
        <v>139</v>
      </c>
      <c r="L16" s="197">
        <f>F16</f>
        <v>141.27000000000001</v>
      </c>
      <c r="M16" s="197">
        <f t="shared" ref="M16:M22" si="2">AVERAGE(B16:F16)</f>
        <v>151.75666666666666</v>
      </c>
      <c r="O16" s="166">
        <f t="shared" ref="O16:O22" si="3">B16/K16-1</f>
        <v>0.25899280575539563</v>
      </c>
    </row>
    <row r="17" spans="1:15" x14ac:dyDescent="0.25">
      <c r="A17" s="173" t="s">
        <v>43</v>
      </c>
      <c r="B17" s="167" t="s">
        <v>20</v>
      </c>
      <c r="C17" s="197">
        <v>200</v>
      </c>
      <c r="D17" s="170">
        <v>181</v>
      </c>
      <c r="E17" s="170">
        <v>235.2</v>
      </c>
      <c r="F17" s="171" t="s">
        <v>20</v>
      </c>
      <c r="H17" s="109"/>
      <c r="I17" s="109"/>
      <c r="K17" s="197">
        <f>D17</f>
        <v>181</v>
      </c>
      <c r="L17" s="197">
        <f>E17</f>
        <v>235.2</v>
      </c>
      <c r="M17" s="197">
        <f t="shared" si="2"/>
        <v>205.4</v>
      </c>
      <c r="O17" s="166" t="e">
        <f t="shared" si="3"/>
        <v>#VALUE!</v>
      </c>
    </row>
    <row r="18" spans="1:15" x14ac:dyDescent="0.25">
      <c r="A18" s="186" t="s">
        <v>41</v>
      </c>
      <c r="B18" s="194">
        <v>200</v>
      </c>
      <c r="C18" s="168" t="s">
        <v>20</v>
      </c>
      <c r="D18" s="168" t="s">
        <v>20</v>
      </c>
      <c r="E18" s="170">
        <v>216</v>
      </c>
      <c r="F18" s="171" t="s">
        <v>20</v>
      </c>
      <c r="H18" s="109"/>
      <c r="I18" s="109"/>
      <c r="K18" s="197">
        <f>E18</f>
        <v>216</v>
      </c>
      <c r="L18" s="197">
        <f>E18</f>
        <v>216</v>
      </c>
      <c r="M18" s="197">
        <f t="shared" si="2"/>
        <v>208</v>
      </c>
      <c r="O18" s="166">
        <f t="shared" si="3"/>
        <v>-7.407407407407407E-2</v>
      </c>
    </row>
    <row r="19" spans="1:15" x14ac:dyDescent="0.25">
      <c r="A19" s="173" t="s">
        <v>46</v>
      </c>
      <c r="B19" s="167" t="s">
        <v>20</v>
      </c>
      <c r="C19" s="171" t="s">
        <v>20</v>
      </c>
      <c r="D19" s="170">
        <v>204</v>
      </c>
      <c r="E19" s="171" t="s">
        <v>20</v>
      </c>
      <c r="F19" s="171" t="s">
        <v>20</v>
      </c>
      <c r="H19" s="109"/>
      <c r="I19" s="109"/>
      <c r="K19" s="197">
        <f>D19</f>
        <v>204</v>
      </c>
      <c r="L19" s="197">
        <f>D19</f>
        <v>204</v>
      </c>
      <c r="M19" s="197">
        <f t="shared" si="2"/>
        <v>204</v>
      </c>
      <c r="O19" s="166" t="e">
        <f t="shared" si="3"/>
        <v>#VALUE!</v>
      </c>
    </row>
    <row r="20" spans="1:15" x14ac:dyDescent="0.25">
      <c r="A20" s="186" t="s">
        <v>44</v>
      </c>
      <c r="B20" s="194">
        <v>235</v>
      </c>
      <c r="C20" s="171" t="s">
        <v>20</v>
      </c>
      <c r="D20" s="168" t="s">
        <v>20</v>
      </c>
      <c r="E20" s="171" t="s">
        <v>20</v>
      </c>
      <c r="F20" s="171" t="s">
        <v>20</v>
      </c>
      <c r="H20" s="109"/>
      <c r="I20" s="109"/>
      <c r="K20" s="197">
        <f>B20</f>
        <v>235</v>
      </c>
      <c r="L20" s="168" t="s">
        <v>20</v>
      </c>
      <c r="M20" s="197">
        <f t="shared" si="2"/>
        <v>235</v>
      </c>
      <c r="O20" s="166">
        <f t="shared" si="3"/>
        <v>0</v>
      </c>
    </row>
    <row r="21" spans="1:15" x14ac:dyDescent="0.25">
      <c r="A21" s="173" t="s">
        <v>47</v>
      </c>
      <c r="B21" s="163">
        <v>250</v>
      </c>
      <c r="C21" s="170">
        <v>250</v>
      </c>
      <c r="D21" s="171" t="s">
        <v>20</v>
      </c>
      <c r="E21" s="173">
        <v>259.20999999999998</v>
      </c>
      <c r="F21" s="171" t="s">
        <v>20</v>
      </c>
      <c r="H21" s="109"/>
      <c r="I21" s="109"/>
      <c r="K21" s="197">
        <f>C21</f>
        <v>250</v>
      </c>
      <c r="L21" s="197">
        <f>E21</f>
        <v>259.20999999999998</v>
      </c>
      <c r="M21" s="197">
        <f t="shared" si="2"/>
        <v>253.07000000000002</v>
      </c>
      <c r="O21" s="166">
        <f t="shared" si="3"/>
        <v>0</v>
      </c>
    </row>
    <row r="22" spans="1:15" x14ac:dyDescent="0.25">
      <c r="A22" s="173" t="s">
        <v>49</v>
      </c>
      <c r="B22" s="163">
        <v>315</v>
      </c>
      <c r="C22" s="168" t="s">
        <v>20</v>
      </c>
      <c r="D22" s="171" t="s">
        <v>20</v>
      </c>
      <c r="E22" s="171" t="s">
        <v>20</v>
      </c>
      <c r="F22" s="171" t="s">
        <v>20</v>
      </c>
      <c r="H22" s="109"/>
      <c r="I22" s="109"/>
      <c r="K22" s="197">
        <f>B22</f>
        <v>315</v>
      </c>
      <c r="L22" s="168" t="s">
        <v>20</v>
      </c>
      <c r="M22" s="197">
        <f t="shared" si="2"/>
        <v>315</v>
      </c>
      <c r="O22" s="166">
        <f t="shared" si="3"/>
        <v>0</v>
      </c>
    </row>
    <row r="23" spans="1:15" x14ac:dyDescent="0.25">
      <c r="A23" s="6"/>
    </row>
    <row r="24" spans="1:15" ht="30" customHeight="1" x14ac:dyDescent="0.25">
      <c r="A24" s="19" t="s">
        <v>52</v>
      </c>
      <c r="B24" s="47" t="s">
        <v>1</v>
      </c>
    </row>
    <row r="25" spans="1:15" x14ac:dyDescent="0.25">
      <c r="A25" s="173" t="s">
        <v>53</v>
      </c>
      <c r="B25" s="170">
        <v>240</v>
      </c>
    </row>
    <row r="26" spans="1:15" x14ac:dyDescent="0.25">
      <c r="A26" s="173" t="s">
        <v>55</v>
      </c>
      <c r="B26" s="170">
        <v>290</v>
      </c>
    </row>
    <row r="27" spans="1:15" x14ac:dyDescent="0.25">
      <c r="B27" s="110"/>
      <c r="C27" s="111"/>
      <c r="D27" s="110"/>
    </row>
    <row r="28" spans="1:15" x14ac:dyDescent="0.25">
      <c r="A28" s="105" t="s">
        <v>57</v>
      </c>
      <c r="B28" s="2" t="s">
        <v>1</v>
      </c>
      <c r="D28" s="110"/>
    </row>
    <row r="29" spans="1:15" x14ac:dyDescent="0.25">
      <c r="A29" s="173" t="s">
        <v>58</v>
      </c>
      <c r="B29" s="46">
        <v>165</v>
      </c>
      <c r="D29" s="110"/>
    </row>
    <row r="30" spans="1:15" x14ac:dyDescent="0.25">
      <c r="A30" s="173" t="s">
        <v>59</v>
      </c>
      <c r="B30" s="46">
        <v>185</v>
      </c>
      <c r="D30" s="110"/>
    </row>
    <row r="31" spans="1:15" x14ac:dyDescent="0.25">
      <c r="A31" s="173" t="s">
        <v>61</v>
      </c>
      <c r="B31" s="46">
        <v>205</v>
      </c>
      <c r="D31" s="110"/>
    </row>
    <row r="32" spans="1:15" x14ac:dyDescent="0.25">
      <c r="A32" s="186" t="s">
        <v>62</v>
      </c>
      <c r="B32" s="46">
        <v>250</v>
      </c>
      <c r="D32" s="110"/>
    </row>
    <row r="33" spans="1:16" x14ac:dyDescent="0.25">
      <c r="A33" s="173" t="s">
        <v>63</v>
      </c>
      <c r="B33" s="46">
        <v>265</v>
      </c>
      <c r="D33" s="110"/>
    </row>
    <row r="34" spans="1:16" x14ac:dyDescent="0.25">
      <c r="B34" s="110"/>
      <c r="C34" s="111"/>
      <c r="D34" s="110"/>
    </row>
    <row r="35" spans="1:16" ht="22.5" customHeight="1" x14ac:dyDescent="0.25">
      <c r="A35" s="189" t="s">
        <v>66</v>
      </c>
      <c r="B35" s="2" t="s">
        <v>1</v>
      </c>
      <c r="C35" s="3" t="s">
        <v>124</v>
      </c>
      <c r="D35" s="102" t="s">
        <v>126</v>
      </c>
      <c r="E35" s="102" t="s">
        <v>130</v>
      </c>
      <c r="K35" s="20" t="s">
        <v>14</v>
      </c>
      <c r="L35" s="21" t="s">
        <v>15</v>
      </c>
      <c r="M35" s="22" t="s">
        <v>16</v>
      </c>
      <c r="O35" s="92" t="s">
        <v>17</v>
      </c>
    </row>
    <row r="36" spans="1:16" x14ac:dyDescent="0.25">
      <c r="A36" s="173" t="s">
        <v>67</v>
      </c>
      <c r="B36" s="163">
        <v>345</v>
      </c>
      <c r="C36" s="168" t="s">
        <v>20</v>
      </c>
      <c r="D36" s="168" t="s">
        <v>20</v>
      </c>
      <c r="E36" s="168" t="s">
        <v>20</v>
      </c>
      <c r="K36" s="197">
        <f>B36</f>
        <v>345</v>
      </c>
      <c r="L36" s="168" t="s">
        <v>20</v>
      </c>
      <c r="M36" s="197">
        <f>AVERAGE(B36:E36)</f>
        <v>345</v>
      </c>
      <c r="O36" s="166">
        <f>B36/K36-1</f>
        <v>0</v>
      </c>
    </row>
    <row r="37" spans="1:16" x14ac:dyDescent="0.25">
      <c r="A37" s="173" t="s">
        <v>69</v>
      </c>
      <c r="B37" s="163">
        <v>450</v>
      </c>
      <c r="C37" s="168">
        <v>450</v>
      </c>
      <c r="D37" s="168">
        <v>461.11</v>
      </c>
      <c r="E37" s="168">
        <v>482.65</v>
      </c>
      <c r="K37" s="197">
        <f>B37</f>
        <v>450</v>
      </c>
      <c r="L37" s="197">
        <f>E37</f>
        <v>482.65</v>
      </c>
      <c r="M37" s="197">
        <f>AVERAGE(B37:E37)</f>
        <v>460.94000000000005</v>
      </c>
      <c r="O37" s="166">
        <f>B37/K37-1</f>
        <v>0</v>
      </c>
    </row>
    <row r="39" spans="1:16" x14ac:dyDescent="0.25">
      <c r="A39" s="190" t="s">
        <v>114</v>
      </c>
      <c r="B39" s="2" t="s">
        <v>1</v>
      </c>
    </row>
    <row r="40" spans="1:16" x14ac:dyDescent="0.25">
      <c r="A40" s="173" t="s">
        <v>115</v>
      </c>
      <c r="B40" s="163">
        <v>240</v>
      </c>
    </row>
    <row r="41" spans="1:16" x14ac:dyDescent="0.25">
      <c r="A41" s="173" t="s">
        <v>116</v>
      </c>
      <c r="B41" s="163">
        <v>290</v>
      </c>
    </row>
    <row r="42" spans="1:16" x14ac:dyDescent="0.25">
      <c r="A42" s="6"/>
    </row>
    <row r="43" spans="1:16" x14ac:dyDescent="0.25">
      <c r="A43" s="6" t="s">
        <v>71</v>
      </c>
    </row>
    <row r="44" spans="1:16" x14ac:dyDescent="0.25">
      <c r="A44" s="1" t="s">
        <v>72</v>
      </c>
    </row>
    <row r="45" spans="1:16" x14ac:dyDescent="0.25">
      <c r="A45" s="36" t="s">
        <v>73</v>
      </c>
      <c r="B45" s="37" t="s">
        <v>74</v>
      </c>
      <c r="C45" s="36"/>
      <c r="D45" s="36"/>
      <c r="E45" s="36" t="s">
        <v>75</v>
      </c>
      <c r="F45" s="38">
        <v>2019</v>
      </c>
      <c r="G45" s="38" t="s">
        <v>76</v>
      </c>
      <c r="H45" s="38"/>
      <c r="I45" s="38"/>
      <c r="J45" s="38" t="s">
        <v>77</v>
      </c>
      <c r="K45" s="38" t="s">
        <v>78</v>
      </c>
      <c r="L45" s="38" t="s">
        <v>79</v>
      </c>
      <c r="M45" s="38" t="s">
        <v>80</v>
      </c>
      <c r="N45" s="38" t="s">
        <v>81</v>
      </c>
      <c r="O45" s="174">
        <v>44013</v>
      </c>
      <c r="P45" s="174">
        <v>44044</v>
      </c>
    </row>
    <row r="46" spans="1:16" x14ac:dyDescent="0.25">
      <c r="A46" s="42" t="s">
        <v>124</v>
      </c>
      <c r="B46" s="42" t="s">
        <v>131</v>
      </c>
      <c r="C46" s="42"/>
      <c r="D46" s="42"/>
      <c r="E46" s="39" t="s">
        <v>84</v>
      </c>
      <c r="F46" s="45">
        <v>41</v>
      </c>
      <c r="G46" s="45">
        <v>4</v>
      </c>
      <c r="H46" s="45"/>
      <c r="I46" s="45"/>
      <c r="J46" s="45">
        <v>4</v>
      </c>
      <c r="K46" s="45">
        <v>6</v>
      </c>
      <c r="L46" s="45">
        <v>6</v>
      </c>
      <c r="M46" s="45">
        <v>7</v>
      </c>
      <c r="N46" s="45">
        <v>8</v>
      </c>
      <c r="O46" s="45">
        <v>11</v>
      </c>
      <c r="P46" s="45">
        <v>6</v>
      </c>
    </row>
    <row r="47" spans="1:16" x14ac:dyDescent="0.25">
      <c r="A47" s="42" t="s">
        <v>132</v>
      </c>
      <c r="B47" s="42" t="s">
        <v>133</v>
      </c>
      <c r="C47" s="42"/>
      <c r="D47" s="42"/>
      <c r="E47" s="39" t="s">
        <v>84</v>
      </c>
      <c r="F47" s="45">
        <v>1</v>
      </c>
      <c r="G47" s="45"/>
      <c r="H47" s="45"/>
      <c r="I47" s="45"/>
      <c r="J47" s="45"/>
      <c r="K47" s="45"/>
      <c r="L47" s="45"/>
      <c r="M47" s="45"/>
      <c r="N47" s="45"/>
      <c r="O47" s="45"/>
      <c r="P47" s="45"/>
    </row>
    <row r="48" spans="1:16" x14ac:dyDescent="0.25">
      <c r="A48" s="42" t="s">
        <v>126</v>
      </c>
      <c r="B48" s="42" t="s">
        <v>134</v>
      </c>
      <c r="C48" s="42"/>
      <c r="D48" s="42"/>
      <c r="E48" s="40" t="s">
        <v>20</v>
      </c>
      <c r="F48" s="217" t="s">
        <v>20</v>
      </c>
      <c r="G48" s="217" t="s">
        <v>20</v>
      </c>
      <c r="H48" s="198"/>
      <c r="I48" s="198"/>
      <c r="J48" s="217" t="s">
        <v>20</v>
      </c>
      <c r="K48" s="217"/>
      <c r="L48" s="217"/>
      <c r="M48" s="217"/>
      <c r="N48" s="217"/>
      <c r="O48" s="217"/>
      <c r="P48" s="217"/>
    </row>
    <row r="49" spans="1:16" x14ac:dyDescent="0.25">
      <c r="A49" s="42" t="s">
        <v>135</v>
      </c>
      <c r="B49" s="42" t="s">
        <v>136</v>
      </c>
      <c r="C49" s="42"/>
      <c r="D49" s="42"/>
      <c r="E49" s="42" t="s">
        <v>137</v>
      </c>
      <c r="F49" s="218"/>
      <c r="G49" s="218"/>
      <c r="H49" s="199"/>
      <c r="I49" s="199"/>
      <c r="J49" s="218"/>
      <c r="K49" s="218"/>
      <c r="L49" s="218"/>
      <c r="M49" s="218"/>
      <c r="N49" s="218"/>
      <c r="O49" s="218"/>
      <c r="P49" s="218"/>
    </row>
    <row r="50" spans="1:16" x14ac:dyDescent="0.25">
      <c r="A50" s="42" t="s">
        <v>125</v>
      </c>
      <c r="B50" s="42" t="s">
        <v>138</v>
      </c>
      <c r="C50" s="42"/>
      <c r="D50" s="42"/>
      <c r="E50" s="42" t="s">
        <v>139</v>
      </c>
      <c r="F50" s="218"/>
      <c r="G50" s="218"/>
      <c r="H50" s="199"/>
      <c r="I50" s="199"/>
      <c r="J50" s="218"/>
      <c r="K50" s="218"/>
      <c r="L50" s="218"/>
      <c r="M50" s="218"/>
      <c r="N50" s="218"/>
      <c r="O50" s="218"/>
      <c r="P50" s="218"/>
    </row>
    <row r="51" spans="1:16" x14ac:dyDescent="0.25">
      <c r="A51" s="219" t="s">
        <v>140</v>
      </c>
      <c r="B51" s="219" t="s">
        <v>141</v>
      </c>
      <c r="C51" s="220"/>
      <c r="D51" s="221"/>
      <c r="E51" s="41" t="s">
        <v>142</v>
      </c>
      <c r="F51" s="218"/>
      <c r="G51" s="218"/>
      <c r="H51" s="199"/>
      <c r="I51" s="199"/>
      <c r="J51" s="218"/>
      <c r="K51" s="218"/>
      <c r="L51" s="218"/>
      <c r="M51" s="218"/>
      <c r="N51" s="218"/>
      <c r="O51" s="218"/>
      <c r="P51" s="218"/>
    </row>
    <row r="52" spans="1:16" x14ac:dyDescent="0.25">
      <c r="A52" s="218"/>
      <c r="B52" s="222"/>
      <c r="C52" s="223"/>
      <c r="D52" s="224"/>
      <c r="E52" s="41" t="s">
        <v>143</v>
      </c>
      <c r="F52" s="218"/>
      <c r="G52" s="218"/>
      <c r="H52" s="199"/>
      <c r="I52" s="199"/>
      <c r="J52" s="218"/>
      <c r="K52" s="218"/>
      <c r="L52" s="218"/>
      <c r="M52" s="218"/>
      <c r="N52" s="218"/>
      <c r="O52" s="218"/>
      <c r="P52" s="218"/>
    </row>
    <row r="53" spans="1:16" x14ac:dyDescent="0.25">
      <c r="A53" s="218"/>
      <c r="B53" s="222"/>
      <c r="C53" s="223"/>
      <c r="D53" s="224"/>
      <c r="E53" s="41" t="s">
        <v>144</v>
      </c>
      <c r="F53" s="218"/>
      <c r="G53" s="218"/>
      <c r="H53" s="199"/>
      <c r="I53" s="199"/>
      <c r="J53" s="218"/>
      <c r="K53" s="218"/>
      <c r="L53" s="218"/>
      <c r="M53" s="218"/>
      <c r="N53" s="218"/>
      <c r="O53" s="218"/>
      <c r="P53" s="218"/>
    </row>
    <row r="54" spans="1:16" x14ac:dyDescent="0.25">
      <c r="A54" s="216"/>
      <c r="B54" s="225"/>
      <c r="C54" s="226"/>
      <c r="D54" s="227"/>
      <c r="E54" s="41" t="s">
        <v>145</v>
      </c>
      <c r="F54" s="216"/>
      <c r="G54" s="216"/>
      <c r="H54" s="200"/>
      <c r="I54" s="200"/>
      <c r="J54" s="216"/>
      <c r="K54" s="216"/>
      <c r="L54" s="216"/>
      <c r="M54" s="216"/>
      <c r="N54" s="216"/>
      <c r="O54" s="216"/>
      <c r="P54" s="216"/>
    </row>
    <row r="55" spans="1:16" x14ac:dyDescent="0.25">
      <c r="A55" s="42" t="s">
        <v>127</v>
      </c>
      <c r="B55" s="42" t="s">
        <v>146</v>
      </c>
      <c r="C55" s="42"/>
      <c r="D55" s="42"/>
      <c r="E55" s="39" t="s">
        <v>84</v>
      </c>
      <c r="F55" s="45">
        <v>434</v>
      </c>
      <c r="G55" s="45"/>
      <c r="H55" s="45"/>
      <c r="I55" s="45"/>
      <c r="J55" s="45"/>
      <c r="K55" s="45"/>
      <c r="L55" s="45">
        <v>2</v>
      </c>
      <c r="M55" s="45"/>
      <c r="N55" s="45">
        <v>10</v>
      </c>
      <c r="O55" s="45">
        <v>10</v>
      </c>
      <c r="P55" s="45">
        <v>29</v>
      </c>
    </row>
    <row r="56" spans="1:16" x14ac:dyDescent="0.25">
      <c r="A56" s="42" t="s">
        <v>128</v>
      </c>
      <c r="B56" s="42" t="s">
        <v>147</v>
      </c>
      <c r="C56" s="42"/>
      <c r="D56" s="42"/>
      <c r="E56" s="39" t="s">
        <v>84</v>
      </c>
      <c r="F56" s="45">
        <v>5</v>
      </c>
      <c r="G56" s="45"/>
      <c r="H56" s="45"/>
      <c r="I56" s="45"/>
      <c r="J56" s="45"/>
      <c r="K56" s="45"/>
      <c r="L56" s="45"/>
      <c r="M56" s="45"/>
      <c r="N56" s="45"/>
      <c r="O56" s="45"/>
      <c r="P56" s="45"/>
    </row>
    <row r="57" spans="1:16" x14ac:dyDescent="0.25">
      <c r="E57" s="39" t="s">
        <v>101</v>
      </c>
      <c r="F57" s="45">
        <f>SUM(F46:F56)</f>
        <v>481</v>
      </c>
      <c r="G57" s="45">
        <f>SUM(G46:G56)</f>
        <v>4</v>
      </c>
      <c r="H57" s="45"/>
      <c r="I57" s="45"/>
      <c r="J57" s="45">
        <f t="shared" ref="J57:P57" si="4">SUM(J46:J56)</f>
        <v>4</v>
      </c>
      <c r="K57" s="45">
        <f t="shared" si="4"/>
        <v>6</v>
      </c>
      <c r="L57" s="45">
        <f t="shared" si="4"/>
        <v>8</v>
      </c>
      <c r="M57" s="45">
        <f t="shared" si="4"/>
        <v>7</v>
      </c>
      <c r="N57" s="45">
        <f t="shared" si="4"/>
        <v>18</v>
      </c>
      <c r="O57" s="45">
        <f t="shared" si="4"/>
        <v>21</v>
      </c>
      <c r="P57" s="45">
        <f t="shared" si="4"/>
        <v>35</v>
      </c>
    </row>
    <row r="59" spans="1:16" x14ac:dyDescent="0.25">
      <c r="A59" t="s">
        <v>129</v>
      </c>
      <c r="B59" t="s">
        <v>148</v>
      </c>
      <c r="E59" s="96" t="s">
        <v>149</v>
      </c>
    </row>
  </sheetData>
  <mergeCells count="11">
    <mergeCell ref="O48:O54"/>
    <mergeCell ref="P48:P54"/>
    <mergeCell ref="A51:A54"/>
    <mergeCell ref="B51:D54"/>
    <mergeCell ref="F48:F54"/>
    <mergeCell ref="G48:G54"/>
    <mergeCell ref="N48:N54"/>
    <mergeCell ref="M48:M54"/>
    <mergeCell ref="L48:L54"/>
    <mergeCell ref="K48:K54"/>
    <mergeCell ref="J48:J54"/>
  </mergeCells>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pane ySplit="1" topLeftCell="A2" activePane="bottomLeft" state="frozen"/>
      <selection pane="bottomLeft" activeCell="C101" sqref="C101"/>
    </sheetView>
  </sheetViews>
  <sheetFormatPr defaultRowHeight="15" x14ac:dyDescent="0.25"/>
  <cols>
    <col min="1" max="1" width="22" style="1" customWidth="1"/>
    <col min="2" max="2" width="36.42578125" style="207" customWidth="1"/>
    <col min="3" max="4" width="31.5703125" style="207" customWidth="1"/>
  </cols>
  <sheetData>
    <row r="1" spans="1:4" ht="15.75" customHeight="1" thickBot="1" x14ac:dyDescent="0.3">
      <c r="A1" s="48" t="s">
        <v>150</v>
      </c>
      <c r="B1" s="49" t="s">
        <v>151</v>
      </c>
      <c r="C1" s="49" t="s">
        <v>152</v>
      </c>
      <c r="D1" s="49" t="s">
        <v>153</v>
      </c>
    </row>
    <row r="2" spans="1:4" ht="15.75" customHeight="1" thickBot="1" x14ac:dyDescent="0.3">
      <c r="A2" s="62" t="s">
        <v>103</v>
      </c>
      <c r="B2" s="63">
        <v>1</v>
      </c>
      <c r="C2" s="63"/>
      <c r="D2" s="64"/>
    </row>
    <row r="3" spans="1:4" ht="15.75" customHeight="1" thickBot="1" x14ac:dyDescent="0.3">
      <c r="A3" s="71" t="s">
        <v>154</v>
      </c>
      <c r="B3" s="23" t="s">
        <v>155</v>
      </c>
      <c r="C3" s="80"/>
      <c r="D3" s="81"/>
    </row>
    <row r="4" spans="1:4" ht="15.75" customHeight="1" thickBot="1" x14ac:dyDescent="0.3">
      <c r="A4" s="62" t="s">
        <v>5</v>
      </c>
      <c r="B4" s="63">
        <v>6</v>
      </c>
      <c r="C4" s="63"/>
      <c r="D4" s="64"/>
    </row>
    <row r="5" spans="1:4" x14ac:dyDescent="0.25">
      <c r="A5" s="228" t="s">
        <v>156</v>
      </c>
      <c r="B5" s="60" t="s">
        <v>157</v>
      </c>
      <c r="C5" s="50"/>
      <c r="D5" s="50"/>
    </row>
    <row r="6" spans="1:4" ht="15.75" customHeight="1" thickBot="1" x14ac:dyDescent="0.3">
      <c r="A6" s="229"/>
      <c r="B6" s="65" t="s">
        <v>158</v>
      </c>
      <c r="C6" s="59"/>
      <c r="D6" s="59"/>
    </row>
    <row r="7" spans="1:4" ht="15.75" customHeight="1" thickBot="1" x14ac:dyDescent="0.3">
      <c r="A7" s="187"/>
      <c r="B7" s="75" t="s">
        <v>159</v>
      </c>
      <c r="C7" s="76"/>
      <c r="D7" s="188"/>
    </row>
    <row r="8" spans="1:4" ht="15.75" customHeight="1" thickBot="1" x14ac:dyDescent="0.3">
      <c r="A8" s="187"/>
      <c r="B8" s="51" t="s">
        <v>160</v>
      </c>
      <c r="C8" s="76"/>
      <c r="D8" s="188"/>
    </row>
    <row r="9" spans="1:4" ht="21.75" customHeight="1" thickBot="1" x14ac:dyDescent="0.3">
      <c r="A9" s="187" t="s">
        <v>161</v>
      </c>
      <c r="B9" s="51" t="s">
        <v>162</v>
      </c>
      <c r="C9" s="76"/>
      <c r="D9" s="188"/>
    </row>
    <row r="10" spans="1:4" x14ac:dyDescent="0.25">
      <c r="A10" s="71" t="s">
        <v>163</v>
      </c>
      <c r="B10" s="51" t="s">
        <v>164</v>
      </c>
      <c r="C10" s="51"/>
      <c r="D10" s="52"/>
    </row>
    <row r="11" spans="1:4" ht="15.75" customHeight="1" thickBot="1" x14ac:dyDescent="0.3">
      <c r="A11" s="72" t="s">
        <v>165</v>
      </c>
      <c r="B11" s="73">
        <v>9</v>
      </c>
      <c r="C11" s="73">
        <v>3</v>
      </c>
      <c r="D11" s="74">
        <v>8</v>
      </c>
    </row>
    <row r="12" spans="1:4" x14ac:dyDescent="0.25">
      <c r="A12" s="228" t="s">
        <v>166</v>
      </c>
      <c r="B12" s="68" t="s">
        <v>167</v>
      </c>
      <c r="C12" s="51" t="s">
        <v>168</v>
      </c>
      <c r="D12" s="52" t="s">
        <v>169</v>
      </c>
    </row>
    <row r="13" spans="1:4" x14ac:dyDescent="0.25">
      <c r="A13" s="231"/>
      <c r="B13" s="69" t="s">
        <v>170</v>
      </c>
      <c r="C13" s="7" t="s">
        <v>171</v>
      </c>
      <c r="D13" s="53" t="s">
        <v>172</v>
      </c>
    </row>
    <row r="14" spans="1:4" ht="21" customHeight="1" x14ac:dyDescent="0.25">
      <c r="A14" s="231"/>
      <c r="B14" s="69" t="s">
        <v>173</v>
      </c>
      <c r="C14" s="7"/>
      <c r="D14" s="53" t="s">
        <v>174</v>
      </c>
    </row>
    <row r="15" spans="1:4" x14ac:dyDescent="0.25">
      <c r="A15" s="231"/>
      <c r="B15" s="69" t="s">
        <v>175</v>
      </c>
      <c r="C15" s="7"/>
      <c r="D15" s="53" t="s">
        <v>176</v>
      </c>
    </row>
    <row r="16" spans="1:4" x14ac:dyDescent="0.25">
      <c r="A16" s="231"/>
      <c r="B16" s="83"/>
      <c r="C16" s="59"/>
      <c r="D16" s="77" t="s">
        <v>177</v>
      </c>
    </row>
    <row r="17" spans="1:4" ht="15.75" customHeight="1" thickBot="1" x14ac:dyDescent="0.3">
      <c r="A17" s="229"/>
      <c r="B17" s="70" t="s">
        <v>178</v>
      </c>
      <c r="C17" s="54"/>
      <c r="D17" s="55" t="s">
        <v>179</v>
      </c>
    </row>
    <row r="18" spans="1:4" x14ac:dyDescent="0.25">
      <c r="A18" s="233" t="s">
        <v>180</v>
      </c>
      <c r="B18" s="56" t="s">
        <v>181</v>
      </c>
      <c r="C18" s="51" t="s">
        <v>182</v>
      </c>
      <c r="D18" s="52" t="s">
        <v>183</v>
      </c>
    </row>
    <row r="19" spans="1:4" x14ac:dyDescent="0.25">
      <c r="A19" s="231"/>
      <c r="B19" s="57" t="s">
        <v>184</v>
      </c>
      <c r="C19" s="7"/>
      <c r="D19" s="53"/>
    </row>
    <row r="20" spans="1:4" x14ac:dyDescent="0.25">
      <c r="A20" s="231"/>
      <c r="B20" s="57" t="s">
        <v>185</v>
      </c>
      <c r="C20" s="7"/>
      <c r="D20" s="53"/>
    </row>
    <row r="21" spans="1:4" ht="15.75" customHeight="1" thickBot="1" x14ac:dyDescent="0.3">
      <c r="A21" s="234"/>
      <c r="B21" s="58" t="s">
        <v>186</v>
      </c>
      <c r="C21" s="54"/>
      <c r="D21" s="55" t="s">
        <v>187</v>
      </c>
    </row>
    <row r="22" spans="1:4" ht="15.75" customHeight="1" thickBot="1" x14ac:dyDescent="0.3">
      <c r="A22" s="62" t="s">
        <v>188</v>
      </c>
      <c r="B22" s="66">
        <v>75</v>
      </c>
      <c r="C22" s="66">
        <v>14</v>
      </c>
      <c r="D22" s="67">
        <v>22</v>
      </c>
    </row>
    <row r="23" spans="1:4" ht="21" customHeight="1" x14ac:dyDescent="0.25">
      <c r="A23" s="228" t="s">
        <v>189</v>
      </c>
      <c r="B23" s="68" t="s">
        <v>190</v>
      </c>
      <c r="C23" s="51" t="s">
        <v>191</v>
      </c>
      <c r="D23" s="52" t="s">
        <v>192</v>
      </c>
    </row>
    <row r="24" spans="1:4" x14ac:dyDescent="0.25">
      <c r="A24" s="231"/>
      <c r="B24" s="69" t="s">
        <v>193</v>
      </c>
      <c r="C24" s="7" t="s">
        <v>194</v>
      </c>
      <c r="D24" s="61" t="s">
        <v>195</v>
      </c>
    </row>
    <row r="25" spans="1:4" x14ac:dyDescent="0.25">
      <c r="A25" s="231"/>
      <c r="B25" s="69" t="s">
        <v>196</v>
      </c>
      <c r="C25" s="7"/>
      <c r="D25" s="61"/>
    </row>
    <row r="26" spans="1:4" x14ac:dyDescent="0.25">
      <c r="A26" s="231"/>
      <c r="B26" s="69" t="s">
        <v>197</v>
      </c>
      <c r="C26" s="7"/>
      <c r="D26" s="53"/>
    </row>
    <row r="27" spans="1:4" ht="21" customHeight="1" x14ac:dyDescent="0.25">
      <c r="A27" s="231"/>
      <c r="B27" s="69" t="s">
        <v>198</v>
      </c>
      <c r="C27" s="7"/>
      <c r="D27" s="53"/>
    </row>
    <row r="28" spans="1:4" x14ac:dyDescent="0.25">
      <c r="A28" s="231"/>
      <c r="B28" s="69" t="s">
        <v>199</v>
      </c>
      <c r="C28" s="7"/>
      <c r="D28" s="53"/>
    </row>
    <row r="29" spans="1:4" x14ac:dyDescent="0.25">
      <c r="A29" s="231"/>
      <c r="B29" s="83" t="s">
        <v>200</v>
      </c>
      <c r="C29" s="59"/>
      <c r="D29" s="77"/>
    </row>
    <row r="30" spans="1:4" ht="15.75" customHeight="1" thickBot="1" x14ac:dyDescent="0.3">
      <c r="A30" s="229"/>
      <c r="B30" s="70" t="s">
        <v>201</v>
      </c>
      <c r="C30" s="54"/>
      <c r="D30" s="55"/>
    </row>
    <row r="31" spans="1:4" ht="21" customHeight="1" x14ac:dyDescent="0.25">
      <c r="A31" s="235" t="s">
        <v>202</v>
      </c>
      <c r="B31" s="60" t="s">
        <v>203</v>
      </c>
      <c r="C31" s="50" t="s">
        <v>204</v>
      </c>
      <c r="D31" s="61" t="s">
        <v>205</v>
      </c>
    </row>
    <row r="32" spans="1:4" ht="21" customHeight="1" x14ac:dyDescent="0.25">
      <c r="A32" s="231"/>
      <c r="B32" s="57" t="s">
        <v>206</v>
      </c>
      <c r="C32" s="7" t="s">
        <v>207</v>
      </c>
      <c r="D32" s="53" t="s">
        <v>208</v>
      </c>
    </row>
    <row r="33" spans="1:4" ht="14.85" customHeight="1" x14ac:dyDescent="0.25">
      <c r="A33" s="231"/>
      <c r="B33" s="57" t="s">
        <v>209</v>
      </c>
      <c r="C33" s="7" t="s">
        <v>210</v>
      </c>
      <c r="D33" s="53" t="s">
        <v>211</v>
      </c>
    </row>
    <row r="34" spans="1:4" ht="21" customHeight="1" x14ac:dyDescent="0.25">
      <c r="A34" s="231"/>
      <c r="B34" s="57" t="s">
        <v>212</v>
      </c>
      <c r="C34" s="7" t="s">
        <v>213</v>
      </c>
      <c r="D34" s="53" t="s">
        <v>214</v>
      </c>
    </row>
    <row r="35" spans="1:4" ht="21" customHeight="1" x14ac:dyDescent="0.25">
      <c r="A35" s="231"/>
      <c r="B35" s="57" t="s">
        <v>215</v>
      </c>
      <c r="C35" s="7" t="s">
        <v>216</v>
      </c>
      <c r="D35" s="53" t="s">
        <v>217</v>
      </c>
    </row>
    <row r="36" spans="1:4" x14ac:dyDescent="0.25">
      <c r="A36" s="231"/>
      <c r="B36" s="57" t="s">
        <v>218</v>
      </c>
      <c r="C36" s="7"/>
      <c r="D36" s="53" t="s">
        <v>219</v>
      </c>
    </row>
    <row r="37" spans="1:4" x14ac:dyDescent="0.25">
      <c r="A37" s="231"/>
      <c r="B37" s="57" t="s">
        <v>220</v>
      </c>
      <c r="C37" s="7"/>
      <c r="D37" s="53"/>
    </row>
    <row r="38" spans="1:4" x14ac:dyDescent="0.25">
      <c r="A38" s="231"/>
      <c r="B38" s="57" t="s">
        <v>221</v>
      </c>
      <c r="C38" s="7"/>
      <c r="D38" s="53"/>
    </row>
    <row r="39" spans="1:4" x14ac:dyDescent="0.25">
      <c r="A39" s="231"/>
      <c r="B39" s="57" t="s">
        <v>222</v>
      </c>
      <c r="C39" s="7"/>
      <c r="D39" s="53"/>
    </row>
    <row r="40" spans="1:4" x14ac:dyDescent="0.25">
      <c r="A40" s="231"/>
      <c r="B40" s="57" t="s">
        <v>223</v>
      </c>
      <c r="C40" s="7"/>
      <c r="D40" s="53"/>
    </row>
    <row r="41" spans="1:4" x14ac:dyDescent="0.25">
      <c r="A41" s="231"/>
      <c r="B41" s="57" t="s">
        <v>224</v>
      </c>
      <c r="C41" s="7"/>
      <c r="D41" s="53"/>
    </row>
    <row r="42" spans="1:4" ht="21" customHeight="1" x14ac:dyDescent="0.25">
      <c r="A42" s="231"/>
      <c r="B42" s="57" t="s">
        <v>225</v>
      </c>
      <c r="C42" s="7"/>
      <c r="D42" s="53"/>
    </row>
    <row r="43" spans="1:4" x14ac:dyDescent="0.25">
      <c r="A43" s="231"/>
      <c r="B43" s="57" t="s">
        <v>226</v>
      </c>
      <c r="C43" s="7"/>
      <c r="D43" s="53"/>
    </row>
    <row r="44" spans="1:4" ht="21" customHeight="1" x14ac:dyDescent="0.25">
      <c r="A44" s="231"/>
      <c r="B44" s="57" t="s">
        <v>227</v>
      </c>
      <c r="C44" s="7"/>
      <c r="D44" s="53"/>
    </row>
    <row r="45" spans="1:4" x14ac:dyDescent="0.25">
      <c r="A45" s="231"/>
      <c r="B45" s="57" t="s">
        <v>228</v>
      </c>
      <c r="C45" s="7"/>
      <c r="D45" s="53"/>
    </row>
    <row r="46" spans="1:4" x14ac:dyDescent="0.25">
      <c r="A46" s="231"/>
      <c r="B46" s="57" t="s">
        <v>229</v>
      </c>
      <c r="C46" s="7"/>
      <c r="D46" s="53"/>
    </row>
    <row r="47" spans="1:4" ht="14.1" customHeight="1" thickBot="1" x14ac:dyDescent="0.3">
      <c r="A47" s="231"/>
      <c r="B47" s="57" t="s">
        <v>230</v>
      </c>
      <c r="C47" s="7"/>
      <c r="D47" s="53"/>
    </row>
    <row r="48" spans="1:4" ht="13.5" customHeight="1" x14ac:dyDescent="0.25">
      <c r="A48" s="232" t="s">
        <v>231</v>
      </c>
      <c r="B48" s="68" t="s">
        <v>232</v>
      </c>
      <c r="C48" s="51"/>
      <c r="D48" s="52"/>
    </row>
    <row r="49" spans="1:4" ht="13.5" customHeight="1" x14ac:dyDescent="0.25">
      <c r="A49" s="231"/>
      <c r="B49" s="69" t="s">
        <v>233</v>
      </c>
      <c r="C49" s="7"/>
      <c r="D49" s="53"/>
    </row>
    <row r="50" spans="1:4" x14ac:dyDescent="0.25">
      <c r="A50" s="231"/>
      <c r="B50" s="69" t="s">
        <v>234</v>
      </c>
      <c r="C50" s="7"/>
      <c r="D50" s="53"/>
    </row>
    <row r="51" spans="1:4" ht="15.75" customHeight="1" thickBot="1" x14ac:dyDescent="0.3">
      <c r="A51" s="231"/>
      <c r="B51" s="83" t="s">
        <v>235</v>
      </c>
      <c r="C51" s="59"/>
      <c r="D51" s="77"/>
    </row>
    <row r="52" spans="1:4" x14ac:dyDescent="0.25">
      <c r="A52" s="228" t="s">
        <v>236</v>
      </c>
      <c r="B52" s="68" t="s">
        <v>237</v>
      </c>
      <c r="C52" s="51"/>
      <c r="D52" s="52"/>
    </row>
    <row r="53" spans="1:4" ht="21" customHeight="1" x14ac:dyDescent="0.25">
      <c r="A53" s="231"/>
      <c r="B53" s="69" t="s">
        <v>238</v>
      </c>
      <c r="C53" s="7"/>
      <c r="D53" s="53"/>
    </row>
    <row r="54" spans="1:4" ht="21" customHeight="1" x14ac:dyDescent="0.25">
      <c r="A54" s="231"/>
      <c r="B54" s="69" t="s">
        <v>239</v>
      </c>
      <c r="C54" s="7"/>
      <c r="D54" s="53"/>
    </row>
    <row r="55" spans="1:4" x14ac:dyDescent="0.25">
      <c r="A55" s="231"/>
      <c r="B55" s="69" t="s">
        <v>240</v>
      </c>
      <c r="C55" s="7"/>
      <c r="D55" s="53"/>
    </row>
    <row r="56" spans="1:4" ht="21.75" customHeight="1" thickBot="1" x14ac:dyDescent="0.3">
      <c r="A56" s="229"/>
      <c r="B56" s="70" t="s">
        <v>241</v>
      </c>
      <c r="C56" s="54" t="s">
        <v>242</v>
      </c>
      <c r="D56" s="55" t="s">
        <v>65</v>
      </c>
    </row>
    <row r="57" spans="1:4" ht="15.75" customHeight="1" thickBot="1" x14ac:dyDescent="0.3">
      <c r="A57" s="209" t="s">
        <v>243</v>
      </c>
      <c r="B57" s="84" t="s">
        <v>244</v>
      </c>
      <c r="C57" s="84"/>
      <c r="D57" s="82"/>
    </row>
    <row r="58" spans="1:4" ht="21" customHeight="1" x14ac:dyDescent="0.25">
      <c r="A58" s="230" t="s">
        <v>245</v>
      </c>
      <c r="B58" s="50" t="s">
        <v>246</v>
      </c>
      <c r="C58" s="50"/>
      <c r="D58" s="61" t="s">
        <v>247</v>
      </c>
    </row>
    <row r="59" spans="1:4" ht="21" customHeight="1" x14ac:dyDescent="0.25">
      <c r="A59" s="231"/>
      <c r="B59" s="7" t="s">
        <v>248</v>
      </c>
      <c r="C59" s="7"/>
      <c r="D59" s="53" t="s">
        <v>249</v>
      </c>
    </row>
    <row r="60" spans="1:4" ht="21" customHeight="1" x14ac:dyDescent="0.25">
      <c r="A60" s="231"/>
      <c r="B60" s="7" t="s">
        <v>250</v>
      </c>
      <c r="C60" s="7"/>
      <c r="D60" s="53" t="s">
        <v>251</v>
      </c>
    </row>
    <row r="61" spans="1:4" x14ac:dyDescent="0.25">
      <c r="A61" s="231"/>
      <c r="B61" s="7" t="s">
        <v>252</v>
      </c>
      <c r="C61" s="7"/>
      <c r="D61" s="53"/>
    </row>
    <row r="62" spans="1:4" ht="21" customHeight="1" x14ac:dyDescent="0.25">
      <c r="A62" s="231"/>
      <c r="B62" s="7" t="s">
        <v>253</v>
      </c>
      <c r="C62" s="7"/>
      <c r="D62" s="53"/>
    </row>
    <row r="63" spans="1:4" ht="15.75" customHeight="1" thickBot="1" x14ac:dyDescent="0.3">
      <c r="A63" s="229"/>
      <c r="B63" s="54" t="s">
        <v>254</v>
      </c>
      <c r="C63" s="54"/>
      <c r="D63" s="55"/>
    </row>
    <row r="64" spans="1:4" ht="21.75" customHeight="1" thickBot="1" x14ac:dyDescent="0.3">
      <c r="A64" s="208" t="s">
        <v>255</v>
      </c>
      <c r="B64" s="75" t="s">
        <v>256</v>
      </c>
      <c r="C64" s="76"/>
      <c r="D64" s="78"/>
    </row>
    <row r="65" spans="1:4" x14ac:dyDescent="0.25">
      <c r="A65" s="228" t="s">
        <v>257</v>
      </c>
      <c r="B65" s="68" t="s">
        <v>258</v>
      </c>
      <c r="C65" s="51"/>
      <c r="D65" s="52"/>
    </row>
    <row r="66" spans="1:4" ht="15.75" customHeight="1" thickBot="1" x14ac:dyDescent="0.3">
      <c r="A66" s="229"/>
      <c r="B66" s="70" t="s">
        <v>259</v>
      </c>
      <c r="C66" s="54"/>
      <c r="D66" s="55"/>
    </row>
    <row r="67" spans="1:4" ht="21" customHeight="1" x14ac:dyDescent="0.25">
      <c r="A67" s="233" t="s">
        <v>260</v>
      </c>
      <c r="B67" s="51" t="s">
        <v>261</v>
      </c>
      <c r="C67" s="51" t="s">
        <v>262</v>
      </c>
      <c r="D67" s="52" t="s">
        <v>263</v>
      </c>
    </row>
    <row r="68" spans="1:4" x14ac:dyDescent="0.25">
      <c r="A68" s="231"/>
      <c r="B68" s="50" t="s">
        <v>264</v>
      </c>
      <c r="C68" s="7" t="s">
        <v>265</v>
      </c>
      <c r="D68" s="61"/>
    </row>
    <row r="69" spans="1:4" x14ac:dyDescent="0.25">
      <c r="A69" s="231"/>
      <c r="B69" s="7" t="s">
        <v>266</v>
      </c>
      <c r="C69" s="7" t="s">
        <v>267</v>
      </c>
      <c r="D69" s="53" t="s">
        <v>268</v>
      </c>
    </row>
    <row r="70" spans="1:4" x14ac:dyDescent="0.25">
      <c r="A70" s="231"/>
      <c r="B70" s="50" t="s">
        <v>269</v>
      </c>
      <c r="C70" s="7"/>
      <c r="D70" s="53" t="s">
        <v>270</v>
      </c>
    </row>
    <row r="71" spans="1:4" ht="21" customHeight="1" x14ac:dyDescent="0.25">
      <c r="A71" s="231"/>
      <c r="B71" s="7" t="s">
        <v>271</v>
      </c>
      <c r="C71" s="7"/>
      <c r="D71" s="53" t="s">
        <v>272</v>
      </c>
    </row>
    <row r="72" spans="1:4" ht="21" customHeight="1" x14ac:dyDescent="0.25">
      <c r="A72" s="231"/>
      <c r="B72" s="7" t="s">
        <v>273</v>
      </c>
      <c r="C72" s="7"/>
      <c r="D72" s="61" t="s">
        <v>274</v>
      </c>
    </row>
    <row r="73" spans="1:4" ht="21.75" customHeight="1" thickBot="1" x14ac:dyDescent="0.3">
      <c r="A73" s="234"/>
      <c r="B73" s="54" t="s">
        <v>275</v>
      </c>
      <c r="C73" s="54"/>
      <c r="D73" s="82"/>
    </row>
    <row r="74" spans="1:4" ht="21.75" customHeight="1" thickBot="1" x14ac:dyDescent="0.3">
      <c r="A74" s="210" t="s">
        <v>276</v>
      </c>
      <c r="B74" s="79" t="s">
        <v>277</v>
      </c>
      <c r="C74" s="80"/>
      <c r="D74" s="81"/>
    </row>
    <row r="75" spans="1:4" x14ac:dyDescent="0.25">
      <c r="A75" s="228" t="s">
        <v>278</v>
      </c>
      <c r="B75" s="68" t="s">
        <v>279</v>
      </c>
      <c r="C75" s="51" t="s">
        <v>280</v>
      </c>
      <c r="D75" s="52" t="s">
        <v>281</v>
      </c>
    </row>
    <row r="76" spans="1:4" ht="21" customHeight="1" x14ac:dyDescent="0.25">
      <c r="A76" s="231"/>
      <c r="B76" s="69" t="s">
        <v>282</v>
      </c>
      <c r="C76" s="7"/>
      <c r="D76" s="53" t="s">
        <v>283</v>
      </c>
    </row>
    <row r="77" spans="1:4" x14ac:dyDescent="0.25">
      <c r="A77" s="231"/>
      <c r="B77" s="69" t="s">
        <v>284</v>
      </c>
      <c r="C77" s="7"/>
      <c r="D77" s="53" t="s">
        <v>285</v>
      </c>
    </row>
    <row r="78" spans="1:4" x14ac:dyDescent="0.25">
      <c r="A78" s="231"/>
      <c r="B78" s="69" t="s">
        <v>286</v>
      </c>
      <c r="C78" s="7"/>
      <c r="D78" s="53" t="s">
        <v>287</v>
      </c>
    </row>
    <row r="79" spans="1:4" ht="21" customHeight="1" x14ac:dyDescent="0.25">
      <c r="A79" s="231"/>
      <c r="B79" s="69" t="s">
        <v>288</v>
      </c>
      <c r="C79" s="7"/>
      <c r="D79" s="53" t="s">
        <v>289</v>
      </c>
    </row>
    <row r="80" spans="1:4" x14ac:dyDescent="0.25">
      <c r="A80" s="231"/>
      <c r="B80" s="69" t="s">
        <v>290</v>
      </c>
      <c r="C80" s="7"/>
      <c r="D80" s="53"/>
    </row>
    <row r="81" spans="1:4" ht="21" customHeight="1" x14ac:dyDescent="0.25">
      <c r="A81" s="231"/>
      <c r="B81" s="69" t="s">
        <v>291</v>
      </c>
      <c r="C81" s="7"/>
      <c r="D81" s="53"/>
    </row>
    <row r="82" spans="1:4" ht="21" customHeight="1" x14ac:dyDescent="0.25">
      <c r="A82" s="231"/>
      <c r="B82" s="69" t="s">
        <v>292</v>
      </c>
      <c r="C82" s="7"/>
      <c r="D82" s="53"/>
    </row>
    <row r="83" spans="1:4" x14ac:dyDescent="0.25">
      <c r="A83" s="231"/>
      <c r="B83" s="69" t="s">
        <v>293</v>
      </c>
      <c r="C83" s="7"/>
      <c r="D83" s="53"/>
    </row>
    <row r="84" spans="1:4" x14ac:dyDescent="0.25">
      <c r="A84" s="231"/>
      <c r="B84" s="69" t="s">
        <v>294</v>
      </c>
      <c r="C84" s="7"/>
      <c r="D84" s="53"/>
    </row>
    <row r="85" spans="1:4" x14ac:dyDescent="0.25">
      <c r="A85" s="231"/>
      <c r="B85" s="69" t="s">
        <v>295</v>
      </c>
      <c r="C85" s="7"/>
      <c r="D85" s="53"/>
    </row>
    <row r="86" spans="1:4" x14ac:dyDescent="0.25">
      <c r="A86" s="231"/>
      <c r="B86" s="69" t="s">
        <v>296</v>
      </c>
      <c r="C86" s="7"/>
      <c r="D86" s="53"/>
    </row>
    <row r="87" spans="1:4" x14ac:dyDescent="0.25">
      <c r="A87" s="231"/>
      <c r="B87" s="69" t="s">
        <v>297</v>
      </c>
      <c r="C87" s="7"/>
      <c r="D87" s="53"/>
    </row>
    <row r="88" spans="1:4" x14ac:dyDescent="0.25">
      <c r="A88" s="231"/>
      <c r="B88" s="69" t="s">
        <v>298</v>
      </c>
      <c r="C88" s="7"/>
      <c r="D88" s="53"/>
    </row>
    <row r="89" spans="1:4" x14ac:dyDescent="0.25">
      <c r="A89" s="231"/>
      <c r="B89" s="69" t="s">
        <v>299</v>
      </c>
      <c r="C89" s="7"/>
      <c r="D89" s="53"/>
    </row>
    <row r="90" spans="1:4" x14ac:dyDescent="0.25">
      <c r="A90" s="231"/>
      <c r="B90" s="69" t="s">
        <v>300</v>
      </c>
      <c r="C90" s="7"/>
      <c r="D90" s="53"/>
    </row>
    <row r="91" spans="1:4" x14ac:dyDescent="0.25">
      <c r="A91" s="231"/>
      <c r="B91" s="69" t="s">
        <v>301</v>
      </c>
      <c r="C91" s="7"/>
      <c r="D91" s="53"/>
    </row>
    <row r="92" spans="1:4" x14ac:dyDescent="0.25">
      <c r="A92" s="231"/>
      <c r="B92" s="69" t="s">
        <v>302</v>
      </c>
      <c r="C92" s="7"/>
      <c r="D92" s="53"/>
    </row>
    <row r="93" spans="1:4" x14ac:dyDescent="0.25">
      <c r="A93" s="231"/>
      <c r="B93" s="69" t="s">
        <v>303</v>
      </c>
      <c r="C93" s="7"/>
      <c r="D93" s="53"/>
    </row>
    <row r="94" spans="1:4" x14ac:dyDescent="0.25">
      <c r="A94" s="231"/>
      <c r="B94" s="69" t="s">
        <v>304</v>
      </c>
      <c r="C94" s="7"/>
      <c r="D94" s="53"/>
    </row>
    <row r="95" spans="1:4" x14ac:dyDescent="0.25">
      <c r="A95" s="231"/>
      <c r="B95" s="69" t="s">
        <v>305</v>
      </c>
      <c r="C95" s="7"/>
      <c r="D95" s="53"/>
    </row>
    <row r="96" spans="1:4" ht="15.75" customHeight="1" thickBot="1" x14ac:dyDescent="0.3">
      <c r="A96" s="229"/>
      <c r="B96" s="70" t="s">
        <v>306</v>
      </c>
      <c r="C96" s="54"/>
      <c r="D96" s="55"/>
    </row>
    <row r="97" spans="1:4" x14ac:dyDescent="0.25">
      <c r="A97" s="35" t="s">
        <v>307</v>
      </c>
      <c r="B97" s="7"/>
      <c r="C97" s="7" t="s">
        <v>308</v>
      </c>
      <c r="D97" s="7"/>
    </row>
    <row r="98" spans="1:4" x14ac:dyDescent="0.25">
      <c r="A98" s="35" t="s">
        <v>309</v>
      </c>
      <c r="B98" s="7" t="s">
        <v>310</v>
      </c>
      <c r="C98" s="7" t="s">
        <v>308</v>
      </c>
      <c r="D98" s="7"/>
    </row>
    <row r="99" spans="1:4" x14ac:dyDescent="0.25">
      <c r="A99" s="15">
        <f>B99+C99+D99</f>
        <v>138</v>
      </c>
      <c r="B99" s="85">
        <f>B22+B11+B4+B2</f>
        <v>91</v>
      </c>
      <c r="C99" s="85">
        <f>C22+C11+C4+C2</f>
        <v>17</v>
      </c>
      <c r="D99" s="85">
        <f>D22+D11+D4+D2</f>
        <v>30</v>
      </c>
    </row>
    <row r="100" spans="1:4" x14ac:dyDescent="0.25">
      <c r="B100" s="16">
        <f>B99/$A$99</f>
        <v>0.65942028985507251</v>
      </c>
      <c r="C100" s="16">
        <f>C99/$A$99</f>
        <v>0.12318840579710146</v>
      </c>
      <c r="D100" s="16">
        <f>D99/$A$99</f>
        <v>0.21739130434782608</v>
      </c>
    </row>
    <row r="103" spans="1:4" x14ac:dyDescent="0.25">
      <c r="A103" s="11" t="s">
        <v>311</v>
      </c>
    </row>
    <row r="104" spans="1:4" x14ac:dyDescent="0.25">
      <c r="A104" s="11"/>
    </row>
    <row r="105" spans="1:4" x14ac:dyDescent="0.25">
      <c r="A105" s="14"/>
      <c r="B105" s="14" t="s">
        <v>312</v>
      </c>
    </row>
    <row r="106" spans="1:4" x14ac:dyDescent="0.25">
      <c r="A106" s="12" t="s">
        <v>313</v>
      </c>
      <c r="B106" s="13" t="s">
        <v>314</v>
      </c>
    </row>
    <row r="107" spans="1:4" x14ac:dyDescent="0.25">
      <c r="A107" s="12" t="s">
        <v>315</v>
      </c>
      <c r="B107" s="13" t="s">
        <v>316</v>
      </c>
    </row>
    <row r="108" spans="1:4" x14ac:dyDescent="0.25">
      <c r="A108" s="12" t="s">
        <v>317</v>
      </c>
      <c r="B108" s="13" t="s">
        <v>318</v>
      </c>
    </row>
    <row r="109" spans="1:4" x14ac:dyDescent="0.25">
      <c r="A109" s="12" t="s">
        <v>319</v>
      </c>
      <c r="B109" s="13" t="s">
        <v>320</v>
      </c>
    </row>
    <row r="111" spans="1:4" x14ac:dyDescent="0.25">
      <c r="A111" t="s">
        <v>321</v>
      </c>
    </row>
  </sheetData>
  <mergeCells count="11">
    <mergeCell ref="A75:A96"/>
    <mergeCell ref="A52:A56"/>
    <mergeCell ref="A18:A21"/>
    <mergeCell ref="A12:A17"/>
    <mergeCell ref="A31:A47"/>
    <mergeCell ref="A5:A6"/>
    <mergeCell ref="A58:A63"/>
    <mergeCell ref="A23:A30"/>
    <mergeCell ref="A48:A51"/>
    <mergeCell ref="A67:A73"/>
    <mergeCell ref="A65:A6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H40"/>
  <sheetViews>
    <sheetView topLeftCell="A29" zoomScale="80" zoomScaleNormal="80" workbookViewId="0">
      <selection activeCell="A40" sqref="A40"/>
    </sheetView>
  </sheetViews>
  <sheetFormatPr defaultRowHeight="15" x14ac:dyDescent="0.25"/>
  <cols>
    <col min="1" max="1" width="21.5703125" style="207" customWidth="1"/>
    <col min="2" max="2" width="27" style="207" customWidth="1"/>
    <col min="3" max="3" width="30.5703125" style="207" customWidth="1"/>
    <col min="4" max="4" width="35.5703125" style="207" customWidth="1"/>
    <col min="5" max="5" width="21.42578125" style="207" customWidth="1"/>
    <col min="6" max="6" width="30.42578125" style="207" customWidth="1"/>
  </cols>
  <sheetData>
    <row r="1" spans="1:8" ht="27" customHeight="1" x14ac:dyDescent="0.25">
      <c r="A1" s="24" t="s">
        <v>322</v>
      </c>
      <c r="B1" s="9"/>
    </row>
    <row r="2" spans="1:8" x14ac:dyDescent="0.25">
      <c r="A2" s="25" t="s">
        <v>323</v>
      </c>
      <c r="B2" s="25" t="s">
        <v>324</v>
      </c>
      <c r="C2" s="25" t="s">
        <v>325</v>
      </c>
      <c r="D2" s="26" t="s">
        <v>326</v>
      </c>
      <c r="E2" s="25" t="s">
        <v>327</v>
      </c>
    </row>
    <row r="3" spans="1:8" ht="54.75" customHeight="1" x14ac:dyDescent="0.25">
      <c r="A3" s="211" t="s">
        <v>328</v>
      </c>
      <c r="B3" s="211" t="s">
        <v>329</v>
      </c>
      <c r="C3" s="213" t="s">
        <v>330</v>
      </c>
      <c r="D3" s="202" t="s">
        <v>331</v>
      </c>
      <c r="E3" s="211" t="s">
        <v>332</v>
      </c>
      <c r="H3" t="s">
        <v>65</v>
      </c>
    </row>
    <row r="4" spans="1:8" x14ac:dyDescent="0.25">
      <c r="A4" s="239" t="s">
        <v>333</v>
      </c>
      <c r="B4" s="242" t="s">
        <v>334</v>
      </c>
      <c r="C4" s="243" t="s">
        <v>335</v>
      </c>
      <c r="D4" s="27" t="s">
        <v>336</v>
      </c>
      <c r="E4" s="236" t="s">
        <v>337</v>
      </c>
    </row>
    <row r="5" spans="1:8" x14ac:dyDescent="0.25">
      <c r="A5" s="240"/>
      <c r="B5" s="240"/>
      <c r="C5" s="244"/>
      <c r="D5" s="28" t="s">
        <v>338</v>
      </c>
      <c r="E5" s="237"/>
    </row>
    <row r="6" spans="1:8" x14ac:dyDescent="0.25">
      <c r="A6" s="240"/>
      <c r="B6" s="240"/>
      <c r="C6" s="244"/>
      <c r="D6" s="28" t="s">
        <v>339</v>
      </c>
      <c r="E6" s="237"/>
    </row>
    <row r="7" spans="1:8" x14ac:dyDescent="0.25">
      <c r="A7" s="240"/>
      <c r="B7" s="240"/>
      <c r="C7" s="244"/>
      <c r="D7" s="28" t="s">
        <v>340</v>
      </c>
      <c r="E7" s="237"/>
    </row>
    <row r="8" spans="1:8" x14ac:dyDescent="0.25">
      <c r="A8" s="240"/>
      <c r="B8" s="240"/>
      <c r="C8" s="244"/>
      <c r="D8" s="28" t="s">
        <v>341</v>
      </c>
      <c r="E8" s="237"/>
    </row>
    <row r="9" spans="1:8" x14ac:dyDescent="0.25">
      <c r="A9" s="240"/>
      <c r="B9" s="240"/>
      <c r="C9" s="244"/>
      <c r="D9" s="28" t="s">
        <v>342</v>
      </c>
      <c r="E9" s="237"/>
    </row>
    <row r="10" spans="1:8" x14ac:dyDescent="0.25">
      <c r="A10" s="240"/>
      <c r="B10" s="240"/>
      <c r="C10" s="244"/>
      <c r="D10" s="28"/>
      <c r="E10" s="237"/>
    </row>
    <row r="11" spans="1:8" x14ac:dyDescent="0.25">
      <c r="A11" s="240"/>
      <c r="B11" s="240"/>
      <c r="C11" s="244"/>
      <c r="D11" s="28"/>
      <c r="E11" s="237"/>
    </row>
    <row r="12" spans="1:8" x14ac:dyDescent="0.25">
      <c r="A12" s="241"/>
      <c r="B12" s="241"/>
      <c r="C12" s="245"/>
      <c r="D12" s="29"/>
      <c r="E12" s="238"/>
    </row>
    <row r="13" spans="1:8" ht="48.75" customHeight="1" x14ac:dyDescent="0.25">
      <c r="A13" s="211" t="s">
        <v>343</v>
      </c>
      <c r="B13" s="211" t="s">
        <v>344</v>
      </c>
      <c r="C13" s="211" t="s">
        <v>345</v>
      </c>
      <c r="D13" s="213" t="s">
        <v>346</v>
      </c>
      <c r="E13" s="213" t="s">
        <v>347</v>
      </c>
    </row>
    <row r="14" spans="1:8" ht="25.5" customHeight="1" x14ac:dyDescent="0.25">
      <c r="A14" s="211" t="s">
        <v>348</v>
      </c>
      <c r="B14" s="211" t="s">
        <v>349</v>
      </c>
      <c r="C14" s="213" t="s">
        <v>350</v>
      </c>
      <c r="D14" s="213" t="s">
        <v>351</v>
      </c>
      <c r="E14" s="213" t="s">
        <v>347</v>
      </c>
    </row>
    <row r="15" spans="1:8" ht="25.5" customHeight="1" x14ac:dyDescent="0.25">
      <c r="A15" s="178" t="s">
        <v>109</v>
      </c>
      <c r="B15" s="178" t="s">
        <v>352</v>
      </c>
      <c r="C15" s="179" t="s">
        <v>353</v>
      </c>
      <c r="D15" s="178" t="s">
        <v>354</v>
      </c>
      <c r="E15" s="179" t="s">
        <v>347</v>
      </c>
      <c r="F15" s="177" t="s">
        <v>355</v>
      </c>
    </row>
    <row r="16" spans="1:8" ht="25.5" customHeight="1" x14ac:dyDescent="0.25">
      <c r="A16" s="211" t="s">
        <v>356</v>
      </c>
      <c r="B16" s="211" t="s">
        <v>357</v>
      </c>
      <c r="C16" s="213" t="s">
        <v>358</v>
      </c>
      <c r="D16" s="213" t="s">
        <v>359</v>
      </c>
      <c r="E16" s="213" t="s">
        <v>347</v>
      </c>
    </row>
    <row r="17" spans="1:7" ht="45.6" customHeight="1" x14ac:dyDescent="0.25">
      <c r="A17" s="211" t="s">
        <v>360</v>
      </c>
      <c r="B17" s="211" t="s">
        <v>361</v>
      </c>
      <c r="C17" s="213" t="s">
        <v>362</v>
      </c>
      <c r="D17" s="213" t="s">
        <v>363</v>
      </c>
      <c r="E17" s="213" t="s">
        <v>364</v>
      </c>
    </row>
    <row r="18" spans="1:7" x14ac:dyDescent="0.25">
      <c r="A18" s="211" t="s">
        <v>365</v>
      </c>
      <c r="B18" s="211" t="s">
        <v>366</v>
      </c>
      <c r="C18" s="211" t="s">
        <v>367</v>
      </c>
      <c r="D18" s="213" t="s">
        <v>368</v>
      </c>
      <c r="E18" s="213" t="s">
        <v>369</v>
      </c>
    </row>
    <row r="19" spans="1:7" ht="63.75" customHeight="1" x14ac:dyDescent="0.25">
      <c r="A19" s="211" t="s">
        <v>370</v>
      </c>
      <c r="B19" s="211" t="s">
        <v>371</v>
      </c>
      <c r="C19" s="213" t="s">
        <v>372</v>
      </c>
      <c r="D19" s="213" t="s">
        <v>373</v>
      </c>
      <c r="E19" s="213" t="s">
        <v>374</v>
      </c>
    </row>
    <row r="20" spans="1:7" ht="25.5" customHeight="1" x14ac:dyDescent="0.25">
      <c r="A20" s="211" t="s">
        <v>375</v>
      </c>
      <c r="B20" s="211" t="s">
        <v>376</v>
      </c>
      <c r="C20" s="213" t="s">
        <v>377</v>
      </c>
      <c r="D20" s="211" t="s">
        <v>354</v>
      </c>
      <c r="E20" s="213" t="s">
        <v>347</v>
      </c>
    </row>
    <row r="21" spans="1:7" ht="25.5" customHeight="1" x14ac:dyDescent="0.25">
      <c r="A21" s="211" t="s">
        <v>378</v>
      </c>
      <c r="B21" s="211" t="s">
        <v>379</v>
      </c>
      <c r="C21" s="213" t="s">
        <v>380</v>
      </c>
      <c r="D21" s="180" t="s">
        <v>381</v>
      </c>
      <c r="E21" s="213" t="s">
        <v>347</v>
      </c>
    </row>
    <row r="22" spans="1:7" ht="25.5" customHeight="1" x14ac:dyDescent="0.25">
      <c r="A22" s="211" t="s">
        <v>382</v>
      </c>
      <c r="B22" s="211" t="s">
        <v>383</v>
      </c>
      <c r="C22" s="213" t="s">
        <v>384</v>
      </c>
      <c r="D22" s="211" t="s">
        <v>354</v>
      </c>
      <c r="E22" s="213" t="s">
        <v>347</v>
      </c>
      <c r="G22" t="s">
        <v>65</v>
      </c>
    </row>
    <row r="23" spans="1:7" ht="25.5" customHeight="1" x14ac:dyDescent="0.25">
      <c r="A23" s="211" t="s">
        <v>385</v>
      </c>
      <c r="B23" s="211" t="s">
        <v>386</v>
      </c>
      <c r="C23" s="211" t="s">
        <v>387</v>
      </c>
      <c r="D23" s="211" t="s">
        <v>354</v>
      </c>
      <c r="E23" s="213" t="s">
        <v>347</v>
      </c>
    </row>
    <row r="24" spans="1:7" ht="25.5" customHeight="1" x14ac:dyDescent="0.25">
      <c r="A24" s="178" t="s">
        <v>107</v>
      </c>
      <c r="B24" s="178" t="s">
        <v>388</v>
      </c>
      <c r="C24" s="179" t="s">
        <v>389</v>
      </c>
      <c r="D24" s="178" t="s">
        <v>354</v>
      </c>
      <c r="E24" s="179" t="s">
        <v>347</v>
      </c>
      <c r="F24" s="177" t="s">
        <v>355</v>
      </c>
    </row>
    <row r="25" spans="1:7" ht="25.5" customHeight="1" x14ac:dyDescent="0.25">
      <c r="A25" s="211" t="s">
        <v>390</v>
      </c>
      <c r="B25" s="211" t="s">
        <v>391</v>
      </c>
      <c r="C25" s="213" t="s">
        <v>392</v>
      </c>
      <c r="D25" s="211" t="s">
        <v>393</v>
      </c>
      <c r="E25" s="213" t="s">
        <v>347</v>
      </c>
    </row>
    <row r="26" spans="1:7" ht="42" customHeight="1" x14ac:dyDescent="0.25">
      <c r="A26" s="211" t="s">
        <v>394</v>
      </c>
      <c r="B26" s="34" t="s">
        <v>395</v>
      </c>
      <c r="C26" s="33" t="s">
        <v>396</v>
      </c>
      <c r="D26" s="33" t="s">
        <v>397</v>
      </c>
      <c r="E26" s="213" t="s">
        <v>347</v>
      </c>
      <c r="F26" s="184" t="s">
        <v>398</v>
      </c>
    </row>
    <row r="27" spans="1:7" ht="45" customHeight="1" x14ac:dyDescent="0.25">
      <c r="A27" s="201" t="s">
        <v>399</v>
      </c>
      <c r="B27" s="201" t="s">
        <v>400</v>
      </c>
      <c r="C27" s="203" t="s">
        <v>401</v>
      </c>
      <c r="D27" s="89" t="s">
        <v>402</v>
      </c>
      <c r="E27" s="202" t="s">
        <v>369</v>
      </c>
    </row>
    <row r="28" spans="1:7" x14ac:dyDescent="0.25">
      <c r="A28" s="211" t="s">
        <v>403</v>
      </c>
      <c r="B28" s="211" t="s">
        <v>404</v>
      </c>
      <c r="C28" s="213" t="s">
        <v>405</v>
      </c>
      <c r="D28" s="211"/>
      <c r="E28" s="213" t="s">
        <v>406</v>
      </c>
    </row>
    <row r="29" spans="1:7" ht="122.85" customHeight="1" x14ac:dyDescent="0.25">
      <c r="A29" s="211" t="s">
        <v>407</v>
      </c>
      <c r="B29" s="211" t="s">
        <v>408</v>
      </c>
      <c r="C29" s="213" t="s">
        <v>409</v>
      </c>
      <c r="D29" s="33" t="s">
        <v>410</v>
      </c>
      <c r="E29" s="213" t="s">
        <v>332</v>
      </c>
      <c r="F29" s="181" t="s">
        <v>411</v>
      </c>
    </row>
    <row r="30" spans="1:7" ht="60" customHeight="1" x14ac:dyDescent="0.25">
      <c r="A30" s="211" t="s">
        <v>412</v>
      </c>
      <c r="B30" s="34" t="s">
        <v>413</v>
      </c>
      <c r="C30" s="213" t="s">
        <v>414</v>
      </c>
      <c r="D30" s="33" t="s">
        <v>415</v>
      </c>
      <c r="E30" s="213" t="s">
        <v>332</v>
      </c>
      <c r="F30" s="31"/>
    </row>
    <row r="31" spans="1:7" ht="60" customHeight="1" x14ac:dyDescent="0.25">
      <c r="A31" s="34" t="s">
        <v>416</v>
      </c>
      <c r="B31" s="211" t="s">
        <v>417</v>
      </c>
      <c r="C31" s="33" t="s">
        <v>418</v>
      </c>
      <c r="D31" s="33" t="s">
        <v>419</v>
      </c>
      <c r="E31" s="213" t="s">
        <v>332</v>
      </c>
      <c r="F31" s="181" t="s">
        <v>420</v>
      </c>
    </row>
    <row r="32" spans="1:7" ht="60" customHeight="1" x14ac:dyDescent="0.25">
      <c r="A32" s="211" t="s">
        <v>421</v>
      </c>
      <c r="B32" s="211" t="s">
        <v>422</v>
      </c>
      <c r="C32" s="33" t="s">
        <v>423</v>
      </c>
      <c r="D32" s="30" t="s">
        <v>424</v>
      </c>
      <c r="E32" s="213" t="s">
        <v>425</v>
      </c>
      <c r="F32" s="184" t="s">
        <v>398</v>
      </c>
    </row>
    <row r="33" spans="1:6" ht="60.6" customHeight="1" x14ac:dyDescent="0.25">
      <c r="A33" s="182" t="s">
        <v>128</v>
      </c>
      <c r="B33" s="182" t="s">
        <v>147</v>
      </c>
      <c r="C33" s="182" t="s">
        <v>426</v>
      </c>
      <c r="D33" s="183" t="s">
        <v>427</v>
      </c>
      <c r="E33" s="179" t="s">
        <v>332</v>
      </c>
      <c r="F33" s="177" t="s">
        <v>355</v>
      </c>
    </row>
    <row r="34" spans="1:6" ht="29.85" customHeight="1" x14ac:dyDescent="0.25">
      <c r="A34" s="185" t="s">
        <v>130</v>
      </c>
      <c r="B34" s="182" t="s">
        <v>428</v>
      </c>
      <c r="C34" s="182" t="s">
        <v>426</v>
      </c>
      <c r="D34" s="183" t="s">
        <v>429</v>
      </c>
      <c r="E34" s="179" t="s">
        <v>332</v>
      </c>
      <c r="F34" s="177" t="s">
        <v>355</v>
      </c>
    </row>
    <row r="35" spans="1:6" ht="14.25" customHeight="1" x14ac:dyDescent="0.25">
      <c r="A35" s="34" t="s">
        <v>430</v>
      </c>
      <c r="B35" s="34"/>
      <c r="C35" s="34" t="s">
        <v>426</v>
      </c>
      <c r="D35" s="173" t="s">
        <v>431</v>
      </c>
      <c r="E35" s="213" t="s">
        <v>332</v>
      </c>
    </row>
    <row r="36" spans="1:6" ht="165" customHeight="1" x14ac:dyDescent="0.25">
      <c r="A36" s="182" t="s">
        <v>110</v>
      </c>
      <c r="B36" s="182" t="s">
        <v>432</v>
      </c>
      <c r="C36" s="182" t="s">
        <v>426</v>
      </c>
      <c r="D36" s="183" t="s">
        <v>433</v>
      </c>
      <c r="E36" s="179" t="s">
        <v>347</v>
      </c>
      <c r="F36" s="177" t="s">
        <v>355</v>
      </c>
    </row>
    <row r="37" spans="1:6" ht="25.5" customHeight="1" x14ac:dyDescent="0.25">
      <c r="A37" s="182" t="s">
        <v>111</v>
      </c>
      <c r="B37" s="182" t="s">
        <v>434</v>
      </c>
      <c r="C37" s="182" t="s">
        <v>426</v>
      </c>
      <c r="D37" s="186"/>
      <c r="E37" s="179" t="s">
        <v>347</v>
      </c>
      <c r="F37" s="177" t="s">
        <v>355</v>
      </c>
    </row>
    <row r="38" spans="1:6" ht="42.6" customHeight="1" x14ac:dyDescent="0.25">
      <c r="A38" s="182" t="s">
        <v>112</v>
      </c>
      <c r="B38" s="182" t="s">
        <v>435</v>
      </c>
      <c r="C38" s="182" t="s">
        <v>426</v>
      </c>
      <c r="D38" s="183" t="s">
        <v>436</v>
      </c>
      <c r="E38" s="179" t="s">
        <v>347</v>
      </c>
      <c r="F38" s="177" t="s">
        <v>355</v>
      </c>
    </row>
    <row r="39" spans="1:6" x14ac:dyDescent="0.25">
      <c r="A39" s="34" t="s">
        <v>132</v>
      </c>
      <c r="B39" s="34" t="s">
        <v>133</v>
      </c>
      <c r="C39" s="34" t="s">
        <v>426</v>
      </c>
      <c r="D39" s="173"/>
      <c r="E39" s="213" t="s">
        <v>332</v>
      </c>
    </row>
    <row r="40" spans="1:6" ht="59.1" customHeight="1" x14ac:dyDescent="0.25">
      <c r="A40" s="182" t="s">
        <v>113</v>
      </c>
      <c r="B40" s="182" t="s">
        <v>437</v>
      </c>
      <c r="C40" s="182" t="s">
        <v>426</v>
      </c>
      <c r="D40" s="183" t="s">
        <v>438</v>
      </c>
      <c r="E40" s="179" t="s">
        <v>347</v>
      </c>
      <c r="F40" s="177" t="s">
        <v>355</v>
      </c>
    </row>
  </sheetData>
  <mergeCells count="4">
    <mergeCell ref="E4:E12"/>
    <mergeCell ref="A4:A12"/>
    <mergeCell ref="B4:B12"/>
    <mergeCell ref="C4:C12"/>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23"/>
  <sheetViews>
    <sheetView zoomScale="110" zoomScaleNormal="110" workbookViewId="0">
      <pane ySplit="3" topLeftCell="A4" activePane="bottomLeft" state="frozen"/>
      <selection pane="bottomLeft" activeCell="U22" sqref="U22"/>
    </sheetView>
  </sheetViews>
  <sheetFormatPr defaultColWidth="14.42578125" defaultRowHeight="15.75" customHeight="1" outlineLevelCol="1" x14ac:dyDescent="0.2"/>
  <cols>
    <col min="1" max="1" width="3.140625" style="112" customWidth="1"/>
    <col min="2" max="2" width="22.140625" style="113" customWidth="1" collapsed="1"/>
    <col min="3" max="3" width="9.5703125" style="112" hidden="1" customWidth="1" outlineLevel="1"/>
    <col min="4" max="14" width="8.85546875" style="112" hidden="1" customWidth="1" outlineLevel="1"/>
    <col min="15" max="21" width="9.5703125" style="112" customWidth="1"/>
    <col min="22" max="22" width="10.140625" style="112" customWidth="1"/>
    <col min="23" max="39" width="14.42578125" style="112" customWidth="1"/>
    <col min="40" max="16384" width="14.42578125" style="112"/>
  </cols>
  <sheetData>
    <row r="1" spans="1:25" ht="12.75" customHeight="1" x14ac:dyDescent="0.2"/>
    <row r="2" spans="1:25" ht="12.75" customHeight="1" x14ac:dyDescent="0.25">
      <c r="A2" s="248" t="s">
        <v>439</v>
      </c>
      <c r="B2" s="114" t="s">
        <v>440</v>
      </c>
      <c r="C2" s="248">
        <v>2019</v>
      </c>
      <c r="D2" s="250"/>
      <c r="E2" s="250"/>
      <c r="F2" s="250"/>
      <c r="G2" s="250"/>
      <c r="H2" s="250"/>
      <c r="I2" s="250"/>
      <c r="J2" s="250"/>
      <c r="K2" s="250"/>
      <c r="L2" s="250"/>
      <c r="M2" s="250"/>
      <c r="N2" s="251"/>
      <c r="O2" s="248">
        <v>2020</v>
      </c>
      <c r="P2" s="250"/>
      <c r="Q2" s="251"/>
      <c r="R2" s="204"/>
      <c r="S2" s="204"/>
      <c r="T2" s="204"/>
      <c r="U2" s="204"/>
      <c r="V2" s="252" t="s">
        <v>441</v>
      </c>
      <c r="Y2" s="112" t="s">
        <v>166</v>
      </c>
    </row>
    <row r="3" spans="1:25" ht="15" customHeight="1" x14ac:dyDescent="0.2">
      <c r="A3" s="249"/>
      <c r="B3" s="115" t="s">
        <v>442</v>
      </c>
      <c r="C3" s="116" t="s">
        <v>443</v>
      </c>
      <c r="D3" s="116" t="s">
        <v>444</v>
      </c>
      <c r="E3" s="116" t="s">
        <v>445</v>
      </c>
      <c r="F3" s="116" t="s">
        <v>446</v>
      </c>
      <c r="G3" s="116" t="s">
        <v>447</v>
      </c>
      <c r="H3" s="116" t="s">
        <v>448</v>
      </c>
      <c r="I3" s="116" t="s">
        <v>449</v>
      </c>
      <c r="J3" s="117" t="s">
        <v>450</v>
      </c>
      <c r="K3" s="116" t="s">
        <v>451</v>
      </c>
      <c r="L3" s="117" t="s">
        <v>452</v>
      </c>
      <c r="M3" s="116" t="s">
        <v>453</v>
      </c>
      <c r="N3" s="214" t="s">
        <v>454</v>
      </c>
      <c r="O3" s="214" t="s">
        <v>76</v>
      </c>
      <c r="P3" s="214" t="s">
        <v>77</v>
      </c>
      <c r="Q3" s="118" t="s">
        <v>78</v>
      </c>
      <c r="R3" s="119" t="s">
        <v>79</v>
      </c>
      <c r="S3" s="119" t="s">
        <v>80</v>
      </c>
      <c r="T3" s="119" t="s">
        <v>81</v>
      </c>
      <c r="U3" s="175">
        <v>44044</v>
      </c>
      <c r="V3" s="249"/>
      <c r="Y3" s="112" t="s">
        <v>455</v>
      </c>
    </row>
    <row r="4" spans="1:25" ht="15" customHeight="1" x14ac:dyDescent="0.25">
      <c r="A4" s="253" t="s">
        <v>456</v>
      </c>
      <c r="B4" s="250"/>
      <c r="V4" s="120"/>
      <c r="Y4" s="112" t="s">
        <v>457</v>
      </c>
    </row>
    <row r="5" spans="1:25" ht="12.75" customHeight="1" x14ac:dyDescent="0.2">
      <c r="A5" s="121">
        <v>1</v>
      </c>
      <c r="B5" s="122" t="s">
        <v>458</v>
      </c>
      <c r="C5" s="123">
        <v>5268</v>
      </c>
      <c r="D5" s="123">
        <v>4585</v>
      </c>
      <c r="E5" s="123">
        <v>4333</v>
      </c>
      <c r="F5" s="123">
        <v>3170</v>
      </c>
      <c r="G5" s="123">
        <v>2413</v>
      </c>
      <c r="H5" s="123">
        <v>2152</v>
      </c>
      <c r="I5" s="123">
        <v>3052</v>
      </c>
      <c r="J5" s="124">
        <v>2721</v>
      </c>
      <c r="K5" s="125">
        <v>3749</v>
      </c>
      <c r="L5" s="124">
        <v>5288</v>
      </c>
      <c r="M5" s="124">
        <v>6491</v>
      </c>
      <c r="N5" s="125">
        <v>5028</v>
      </c>
      <c r="O5" s="125">
        <v>5006</v>
      </c>
      <c r="P5" s="125">
        <v>5574</v>
      </c>
      <c r="Q5" s="125">
        <v>4615</v>
      </c>
      <c r="R5" s="125">
        <v>5749</v>
      </c>
      <c r="S5" s="126">
        <v>4282</v>
      </c>
      <c r="T5" s="126">
        <v>4432</v>
      </c>
      <c r="U5" s="126">
        <f>2810+3216</f>
        <v>6026</v>
      </c>
      <c r="V5" s="120">
        <f t="shared" ref="V5:V16" si="0">U5/T5-1</f>
        <v>0.35965703971119134</v>
      </c>
      <c r="Y5" s="112" t="s">
        <v>459</v>
      </c>
    </row>
    <row r="6" spans="1:25" ht="12.75" customHeight="1" x14ac:dyDescent="0.2">
      <c r="A6" s="121">
        <v>2</v>
      </c>
      <c r="B6" s="127" t="s">
        <v>460</v>
      </c>
      <c r="C6" s="128">
        <v>3263</v>
      </c>
      <c r="D6" s="128">
        <v>1676</v>
      </c>
      <c r="E6" s="128">
        <v>1576</v>
      </c>
      <c r="F6" s="128">
        <v>1215</v>
      </c>
      <c r="G6" s="128">
        <v>1017</v>
      </c>
      <c r="H6" s="128">
        <v>977</v>
      </c>
      <c r="I6" s="128">
        <v>1311</v>
      </c>
      <c r="J6" s="129">
        <v>1384</v>
      </c>
      <c r="K6" s="129">
        <v>1897</v>
      </c>
      <c r="L6" s="129">
        <v>2728</v>
      </c>
      <c r="M6" s="129">
        <v>4607</v>
      </c>
      <c r="N6" s="130">
        <v>3147</v>
      </c>
      <c r="O6" s="130">
        <v>2466</v>
      </c>
      <c r="P6" s="130">
        <v>3945</v>
      </c>
      <c r="Q6" s="130">
        <v>3258</v>
      </c>
      <c r="R6" s="130">
        <v>2215</v>
      </c>
      <c r="S6" s="131">
        <v>2919</v>
      </c>
      <c r="T6" s="131">
        <v>2123</v>
      </c>
      <c r="U6" s="131">
        <v>3838</v>
      </c>
      <c r="V6" s="120">
        <f t="shared" si="0"/>
        <v>0.80781912388129995</v>
      </c>
    </row>
    <row r="7" spans="1:25" ht="12.75" customHeight="1" x14ac:dyDescent="0.2">
      <c r="A7" s="132">
        <v>3</v>
      </c>
      <c r="B7" s="133" t="s">
        <v>338</v>
      </c>
      <c r="C7" s="134">
        <v>2327</v>
      </c>
      <c r="D7" s="134">
        <v>1682</v>
      </c>
      <c r="E7" s="134">
        <v>1986</v>
      </c>
      <c r="F7" s="134">
        <v>1806</v>
      </c>
      <c r="G7" s="134">
        <v>1431</v>
      </c>
      <c r="H7" s="134">
        <v>1283</v>
      </c>
      <c r="I7" s="134">
        <v>1833</v>
      </c>
      <c r="J7" s="134">
        <v>1691</v>
      </c>
      <c r="K7" s="134">
        <v>1921</v>
      </c>
      <c r="L7" s="134">
        <v>2341</v>
      </c>
      <c r="M7" s="134">
        <v>3187</v>
      </c>
      <c r="N7" s="134">
        <v>2358</v>
      </c>
      <c r="O7" s="134">
        <v>2356</v>
      </c>
      <c r="P7" s="134">
        <v>3121</v>
      </c>
      <c r="Q7" s="135">
        <v>3210</v>
      </c>
      <c r="R7" s="135">
        <v>2327</v>
      </c>
      <c r="S7" s="136">
        <v>3168</v>
      </c>
      <c r="T7" s="136">
        <v>3837</v>
      </c>
      <c r="U7" s="136">
        <v>4305</v>
      </c>
      <c r="V7" s="120">
        <f t="shared" si="0"/>
        <v>0.12197028928850662</v>
      </c>
    </row>
    <row r="8" spans="1:25" ht="12.75" customHeight="1" x14ac:dyDescent="0.2">
      <c r="A8" s="132">
        <v>4</v>
      </c>
      <c r="B8" s="137" t="s">
        <v>341</v>
      </c>
      <c r="C8" s="138">
        <v>2087</v>
      </c>
      <c r="D8" s="138">
        <v>1279</v>
      </c>
      <c r="E8" s="138">
        <v>1371</v>
      </c>
      <c r="F8" s="138">
        <v>1074</v>
      </c>
      <c r="G8" s="138">
        <v>1108</v>
      </c>
      <c r="H8" s="138">
        <v>828</v>
      </c>
      <c r="I8" s="138">
        <v>1102</v>
      </c>
      <c r="J8" s="138">
        <v>1295</v>
      </c>
      <c r="K8" s="138">
        <v>1614</v>
      </c>
      <c r="L8" s="138">
        <v>1963</v>
      </c>
      <c r="M8" s="138">
        <v>3241</v>
      </c>
      <c r="N8" s="138">
        <v>1963</v>
      </c>
      <c r="O8" s="138">
        <v>1888</v>
      </c>
      <c r="P8" s="138">
        <v>2047</v>
      </c>
      <c r="Q8" s="139">
        <v>1742</v>
      </c>
      <c r="R8" s="139">
        <v>1713</v>
      </c>
      <c r="S8" s="112">
        <v>2229</v>
      </c>
      <c r="T8" s="112">
        <v>2005</v>
      </c>
      <c r="U8" s="112">
        <v>2533</v>
      </c>
      <c r="V8" s="120">
        <f t="shared" si="0"/>
        <v>0.26334164588528686</v>
      </c>
    </row>
    <row r="9" spans="1:25" ht="12.75" customHeight="1" x14ac:dyDescent="0.2">
      <c r="A9" s="132">
        <v>5</v>
      </c>
      <c r="B9" s="113" t="s">
        <v>461</v>
      </c>
      <c r="C9" s="112">
        <v>615</v>
      </c>
      <c r="D9" s="112">
        <v>443</v>
      </c>
      <c r="E9" s="112">
        <v>238</v>
      </c>
      <c r="F9" s="112">
        <v>232</v>
      </c>
      <c r="G9" s="112">
        <v>262</v>
      </c>
      <c r="H9" s="112">
        <v>148</v>
      </c>
      <c r="I9" s="112">
        <v>194</v>
      </c>
      <c r="J9" s="112">
        <v>225</v>
      </c>
      <c r="K9" s="112">
        <v>238</v>
      </c>
      <c r="L9" s="112">
        <v>353</v>
      </c>
      <c r="M9" s="112">
        <v>717</v>
      </c>
      <c r="N9" s="112">
        <v>487</v>
      </c>
      <c r="O9" s="112">
        <v>456</v>
      </c>
      <c r="P9" s="112">
        <v>494</v>
      </c>
      <c r="Q9" s="112">
        <v>559</v>
      </c>
      <c r="R9" s="112">
        <v>252</v>
      </c>
      <c r="S9" s="112">
        <v>420</v>
      </c>
      <c r="T9" s="112">
        <v>487</v>
      </c>
      <c r="U9" s="112">
        <v>1436</v>
      </c>
      <c r="V9" s="120">
        <f t="shared" si="0"/>
        <v>1.9486652977412731</v>
      </c>
    </row>
    <row r="10" spans="1:25" ht="12.75" customHeight="1" x14ac:dyDescent="0.2">
      <c r="A10" s="132">
        <v>6</v>
      </c>
      <c r="B10" s="137" t="s">
        <v>462</v>
      </c>
      <c r="C10" s="138">
        <v>573</v>
      </c>
      <c r="D10" s="138">
        <v>278</v>
      </c>
      <c r="E10" s="138">
        <v>365</v>
      </c>
      <c r="F10" s="138">
        <v>250</v>
      </c>
      <c r="G10" s="138">
        <v>236</v>
      </c>
      <c r="H10" s="138">
        <v>160</v>
      </c>
      <c r="I10" s="138">
        <v>334</v>
      </c>
      <c r="J10" s="138">
        <v>210</v>
      </c>
      <c r="K10" s="138">
        <v>389</v>
      </c>
      <c r="L10" s="138">
        <v>452</v>
      </c>
      <c r="M10" s="138">
        <v>914</v>
      </c>
      <c r="N10" s="138">
        <v>600</v>
      </c>
      <c r="O10" s="138">
        <v>455</v>
      </c>
      <c r="P10" s="138">
        <v>594</v>
      </c>
      <c r="Q10" s="139">
        <v>648</v>
      </c>
      <c r="R10" s="112">
        <v>909</v>
      </c>
      <c r="S10" s="112">
        <v>1081</v>
      </c>
      <c r="T10" s="112">
        <v>916</v>
      </c>
      <c r="U10" s="112">
        <v>618</v>
      </c>
      <c r="V10" s="120">
        <f t="shared" si="0"/>
        <v>-0.3253275109170306</v>
      </c>
    </row>
    <row r="11" spans="1:25" ht="12.75" customHeight="1" x14ac:dyDescent="0.2">
      <c r="A11" s="132">
        <v>7</v>
      </c>
      <c r="B11" s="137" t="s">
        <v>463</v>
      </c>
      <c r="C11" s="138">
        <v>505</v>
      </c>
      <c r="D11" s="138">
        <v>247</v>
      </c>
      <c r="E11" s="138">
        <v>214</v>
      </c>
      <c r="F11" s="138">
        <v>123</v>
      </c>
      <c r="G11" s="138">
        <v>142</v>
      </c>
      <c r="H11" s="138">
        <v>67</v>
      </c>
      <c r="I11" s="138">
        <v>174</v>
      </c>
      <c r="J11" s="138">
        <v>285</v>
      </c>
      <c r="K11" s="138">
        <v>314</v>
      </c>
      <c r="L11" s="138">
        <v>503</v>
      </c>
      <c r="M11" s="138">
        <v>729</v>
      </c>
      <c r="N11" s="138">
        <v>608</v>
      </c>
      <c r="O11" s="138">
        <v>417</v>
      </c>
      <c r="P11" s="138">
        <v>620</v>
      </c>
      <c r="Q11" s="139">
        <v>581</v>
      </c>
      <c r="R11" s="112">
        <v>461</v>
      </c>
      <c r="S11" s="112">
        <v>448</v>
      </c>
      <c r="T11" s="112">
        <v>332</v>
      </c>
      <c r="U11" s="112">
        <v>566</v>
      </c>
      <c r="V11" s="120">
        <f t="shared" si="0"/>
        <v>0.70481927710843384</v>
      </c>
    </row>
    <row r="12" spans="1:25" ht="12.75" customHeight="1" x14ac:dyDescent="0.2">
      <c r="A12" s="132">
        <v>8</v>
      </c>
      <c r="B12" s="137" t="s">
        <v>464</v>
      </c>
      <c r="C12" s="138">
        <v>284</v>
      </c>
      <c r="D12" s="138">
        <v>307</v>
      </c>
      <c r="E12" s="138">
        <v>387</v>
      </c>
      <c r="F12" s="138">
        <v>344</v>
      </c>
      <c r="G12" s="138">
        <v>409</v>
      </c>
      <c r="H12" s="138">
        <v>295</v>
      </c>
      <c r="I12" s="138">
        <v>212</v>
      </c>
      <c r="J12" s="138">
        <v>264</v>
      </c>
      <c r="K12" s="138">
        <v>268</v>
      </c>
      <c r="L12" s="138">
        <v>291</v>
      </c>
      <c r="M12" s="138">
        <v>408</v>
      </c>
      <c r="N12" s="138">
        <v>258</v>
      </c>
      <c r="O12" s="138">
        <v>277</v>
      </c>
      <c r="P12" s="138">
        <v>338</v>
      </c>
      <c r="Q12" s="139">
        <v>396</v>
      </c>
      <c r="R12" s="112">
        <v>403</v>
      </c>
      <c r="S12" s="112">
        <v>575</v>
      </c>
      <c r="T12" s="112">
        <v>464</v>
      </c>
      <c r="U12" s="112">
        <v>452</v>
      </c>
      <c r="V12" s="120">
        <f t="shared" si="0"/>
        <v>-2.5862068965517238E-2</v>
      </c>
    </row>
    <row r="13" spans="1:25" ht="12.75" customHeight="1" x14ac:dyDescent="0.2">
      <c r="A13" s="132">
        <v>9</v>
      </c>
      <c r="B13" s="137" t="s">
        <v>465</v>
      </c>
      <c r="C13" s="138">
        <v>517</v>
      </c>
      <c r="D13" s="138">
        <v>309</v>
      </c>
      <c r="E13" s="138">
        <v>380</v>
      </c>
      <c r="F13" s="138">
        <v>316</v>
      </c>
      <c r="G13" s="138">
        <v>241</v>
      </c>
      <c r="H13" s="138">
        <v>152</v>
      </c>
      <c r="I13" s="138">
        <v>202</v>
      </c>
      <c r="J13" s="138">
        <v>263</v>
      </c>
      <c r="K13" s="138">
        <v>364</v>
      </c>
      <c r="L13" s="138">
        <v>404</v>
      </c>
      <c r="M13" s="138">
        <v>692</v>
      </c>
      <c r="N13" s="138">
        <v>493</v>
      </c>
      <c r="O13" s="138">
        <v>378</v>
      </c>
      <c r="P13" s="138">
        <v>483</v>
      </c>
      <c r="Q13" s="139">
        <v>242</v>
      </c>
      <c r="R13" s="112">
        <v>216</v>
      </c>
      <c r="S13" s="112">
        <v>310</v>
      </c>
      <c r="T13" s="112">
        <v>330</v>
      </c>
      <c r="U13" s="112">
        <v>232</v>
      </c>
      <c r="V13" s="120">
        <f t="shared" si="0"/>
        <v>-0.29696969696969699</v>
      </c>
    </row>
    <row r="14" spans="1:25" ht="12.75" customHeight="1" x14ac:dyDescent="0.2">
      <c r="A14" s="132">
        <v>10</v>
      </c>
      <c r="B14" s="137" t="s">
        <v>393</v>
      </c>
      <c r="C14" s="138">
        <v>312</v>
      </c>
      <c r="D14" s="138">
        <v>237</v>
      </c>
      <c r="E14" s="138">
        <v>202</v>
      </c>
      <c r="F14" s="138">
        <v>177</v>
      </c>
      <c r="G14" s="138">
        <v>127</v>
      </c>
      <c r="H14" s="138">
        <v>72</v>
      </c>
      <c r="I14" s="138">
        <v>89</v>
      </c>
      <c r="J14" s="138">
        <v>150</v>
      </c>
      <c r="K14" s="138">
        <v>158</v>
      </c>
      <c r="L14" s="138">
        <v>281</v>
      </c>
      <c r="M14" s="138">
        <v>412</v>
      </c>
      <c r="N14" s="138">
        <v>380</v>
      </c>
      <c r="O14" s="138">
        <v>348</v>
      </c>
      <c r="P14" s="138">
        <v>229</v>
      </c>
      <c r="Q14" s="139">
        <v>187</v>
      </c>
      <c r="R14" s="112">
        <v>310</v>
      </c>
      <c r="S14" s="112">
        <v>355</v>
      </c>
      <c r="T14" s="112">
        <v>298</v>
      </c>
      <c r="U14" s="112">
        <v>482</v>
      </c>
      <c r="V14" s="120">
        <f t="shared" si="0"/>
        <v>0.6174496644295302</v>
      </c>
    </row>
    <row r="15" spans="1:25" ht="12.75" customHeight="1" x14ac:dyDescent="0.2">
      <c r="A15" s="132">
        <v>11</v>
      </c>
      <c r="B15" s="137" t="s">
        <v>466</v>
      </c>
      <c r="C15" s="140">
        <v>209</v>
      </c>
      <c r="D15" s="140">
        <v>114</v>
      </c>
      <c r="E15" s="140">
        <v>183</v>
      </c>
      <c r="F15" s="140">
        <v>141</v>
      </c>
      <c r="G15" s="140">
        <v>122</v>
      </c>
      <c r="H15" s="140">
        <v>107</v>
      </c>
      <c r="I15" s="140">
        <v>148</v>
      </c>
      <c r="J15" s="141">
        <v>140</v>
      </c>
      <c r="K15" s="141">
        <v>165</v>
      </c>
      <c r="L15" s="141">
        <v>170</v>
      </c>
      <c r="M15" s="141">
        <v>191</v>
      </c>
      <c r="N15" s="139">
        <v>142</v>
      </c>
      <c r="O15" s="139">
        <v>258</v>
      </c>
      <c r="P15" s="139">
        <v>232</v>
      </c>
      <c r="Q15" s="139">
        <v>242</v>
      </c>
      <c r="R15" s="112">
        <v>410</v>
      </c>
      <c r="S15" s="112">
        <v>673</v>
      </c>
      <c r="T15" s="112">
        <v>615</v>
      </c>
      <c r="U15" s="112">
        <v>407</v>
      </c>
      <c r="V15" s="120">
        <f t="shared" si="0"/>
        <v>-0.33821138211382118</v>
      </c>
      <c r="W15" s="142"/>
    </row>
    <row r="16" spans="1:25" ht="12.75" customHeight="1" x14ac:dyDescent="0.2">
      <c r="A16" s="132">
        <v>12</v>
      </c>
      <c r="B16" s="137" t="s">
        <v>467</v>
      </c>
      <c r="C16" s="140">
        <v>57</v>
      </c>
      <c r="D16" s="140">
        <v>56</v>
      </c>
      <c r="E16" s="140">
        <v>55</v>
      </c>
      <c r="F16" s="140">
        <v>28</v>
      </c>
      <c r="G16" s="140">
        <v>36</v>
      </c>
      <c r="H16" s="140">
        <v>12</v>
      </c>
      <c r="I16" s="140">
        <v>19</v>
      </c>
      <c r="J16" s="143">
        <v>30</v>
      </c>
      <c r="K16" s="143">
        <v>37</v>
      </c>
      <c r="L16" s="143">
        <v>29</v>
      </c>
      <c r="M16" s="143">
        <v>55</v>
      </c>
      <c r="N16" s="143">
        <v>37</v>
      </c>
      <c r="O16" s="139">
        <v>66</v>
      </c>
      <c r="P16" s="139">
        <v>116</v>
      </c>
      <c r="Q16" s="139">
        <v>91</v>
      </c>
      <c r="R16" s="112">
        <v>173</v>
      </c>
      <c r="S16" s="112">
        <v>113</v>
      </c>
      <c r="T16" s="112">
        <v>34</v>
      </c>
      <c r="U16" s="112">
        <v>76</v>
      </c>
      <c r="V16" s="120">
        <f t="shared" si="0"/>
        <v>1.2352941176470589</v>
      </c>
    </row>
    <row r="17" spans="1:22" ht="12.75" customHeight="1" x14ac:dyDescent="0.2">
      <c r="A17" s="121"/>
      <c r="B17" s="137"/>
      <c r="C17" s="140"/>
      <c r="D17" s="140"/>
      <c r="E17" s="140"/>
      <c r="F17" s="140"/>
      <c r="G17" s="140"/>
      <c r="H17" s="140"/>
      <c r="I17" s="140"/>
      <c r="J17" s="143"/>
      <c r="K17" s="143"/>
      <c r="L17" s="143"/>
      <c r="M17" s="143"/>
      <c r="N17" s="139"/>
      <c r="O17" s="139"/>
      <c r="P17" s="139"/>
      <c r="Q17" s="139"/>
      <c r="V17" s="120"/>
    </row>
    <row r="18" spans="1:22" ht="15" customHeight="1" x14ac:dyDescent="0.25">
      <c r="A18" s="254" t="s">
        <v>468</v>
      </c>
      <c r="B18" s="250"/>
      <c r="V18" s="120"/>
    </row>
    <row r="19" spans="1:22" ht="12.75" customHeight="1" x14ac:dyDescent="0.2">
      <c r="A19" s="121">
        <v>1</v>
      </c>
      <c r="B19" s="144" t="s">
        <v>469</v>
      </c>
      <c r="C19" s="145">
        <v>2868</v>
      </c>
      <c r="D19" s="145">
        <v>2477</v>
      </c>
      <c r="E19" s="145">
        <v>2795</v>
      </c>
      <c r="F19" s="145">
        <v>2303</v>
      </c>
      <c r="G19" s="145">
        <v>2336</v>
      </c>
      <c r="H19" s="145">
        <v>1965</v>
      </c>
      <c r="I19" s="145">
        <v>2454</v>
      </c>
      <c r="J19" s="146">
        <v>2345</v>
      </c>
      <c r="K19" s="146">
        <v>2809</v>
      </c>
      <c r="L19" s="146">
        <v>3022</v>
      </c>
      <c r="M19" s="146">
        <v>4134</v>
      </c>
      <c r="N19" s="146">
        <v>3652</v>
      </c>
      <c r="O19" s="146">
        <v>3295</v>
      </c>
      <c r="P19" s="146">
        <v>3985</v>
      </c>
      <c r="Q19" s="147">
        <v>2865</v>
      </c>
      <c r="R19" s="148">
        <v>3970</v>
      </c>
      <c r="S19" s="148">
        <v>5295</v>
      </c>
      <c r="T19" s="148">
        <v>4538</v>
      </c>
      <c r="U19" s="148">
        <v>2478</v>
      </c>
      <c r="V19" s="120">
        <f t="shared" ref="V19:V42" si="1">U19/T19-1</f>
        <v>-0.45394446892904361</v>
      </c>
    </row>
    <row r="20" spans="1:22" ht="12.75" customHeight="1" x14ac:dyDescent="0.2">
      <c r="A20" s="121">
        <v>2</v>
      </c>
      <c r="B20" s="149" t="s">
        <v>470</v>
      </c>
      <c r="C20" s="150">
        <v>1252</v>
      </c>
      <c r="D20" s="150">
        <v>1392</v>
      </c>
      <c r="E20" s="150">
        <v>1429</v>
      </c>
      <c r="F20" s="150">
        <v>1189</v>
      </c>
      <c r="G20" s="150">
        <v>819</v>
      </c>
      <c r="H20" s="150">
        <v>775</v>
      </c>
      <c r="I20" s="150">
        <v>1007</v>
      </c>
      <c r="J20" s="151">
        <v>983</v>
      </c>
      <c r="K20" s="151">
        <v>1882</v>
      </c>
      <c r="L20" s="151">
        <v>2730</v>
      </c>
      <c r="M20" s="151">
        <v>4747</v>
      </c>
      <c r="N20" s="152">
        <v>2951</v>
      </c>
      <c r="O20" s="152">
        <v>2247</v>
      </c>
      <c r="P20" s="152">
        <v>2471</v>
      </c>
      <c r="Q20" s="152">
        <v>2840</v>
      </c>
      <c r="R20" s="153">
        <v>2785</v>
      </c>
      <c r="S20" s="153">
        <v>4196</v>
      </c>
      <c r="T20" s="153">
        <v>2773</v>
      </c>
      <c r="U20" s="153">
        <v>5286</v>
      </c>
      <c r="V20" s="120">
        <f t="shared" si="1"/>
        <v>0.9062387306166606</v>
      </c>
    </row>
    <row r="21" spans="1:22" ht="12.75" customHeight="1" x14ac:dyDescent="0.2">
      <c r="A21" s="121">
        <v>3</v>
      </c>
      <c r="B21" s="154" t="s">
        <v>471</v>
      </c>
      <c r="C21" s="155">
        <v>1208</v>
      </c>
      <c r="D21" s="155">
        <v>821</v>
      </c>
      <c r="E21" s="155">
        <v>986</v>
      </c>
      <c r="F21" s="155">
        <v>854</v>
      </c>
      <c r="G21" s="155">
        <v>744</v>
      </c>
      <c r="H21" s="155">
        <v>674</v>
      </c>
      <c r="I21" s="155">
        <v>880</v>
      </c>
      <c r="J21" s="155">
        <v>665</v>
      </c>
      <c r="K21" s="155">
        <v>976</v>
      </c>
      <c r="L21" s="155">
        <v>832</v>
      </c>
      <c r="M21" s="155">
        <v>1480</v>
      </c>
      <c r="N21" s="155">
        <v>998</v>
      </c>
      <c r="O21" s="155">
        <v>817</v>
      </c>
      <c r="P21" s="155">
        <v>867</v>
      </c>
      <c r="Q21" s="156">
        <v>897</v>
      </c>
      <c r="R21" s="157">
        <v>1164</v>
      </c>
      <c r="S21" s="157">
        <v>1304</v>
      </c>
      <c r="T21" s="157">
        <v>492</v>
      </c>
      <c r="U21" s="157">
        <v>900</v>
      </c>
      <c r="V21" s="120">
        <f t="shared" si="1"/>
        <v>0.8292682926829269</v>
      </c>
    </row>
    <row r="22" spans="1:22" ht="12.75" customHeight="1" x14ac:dyDescent="0.2">
      <c r="A22" s="132">
        <v>4</v>
      </c>
      <c r="B22" s="137" t="s">
        <v>472</v>
      </c>
      <c r="C22" s="138">
        <v>989</v>
      </c>
      <c r="D22" s="138">
        <v>538</v>
      </c>
      <c r="E22" s="138">
        <v>466</v>
      </c>
      <c r="F22" s="138">
        <v>493</v>
      </c>
      <c r="G22" s="138">
        <v>376</v>
      </c>
      <c r="H22" s="138">
        <v>369</v>
      </c>
      <c r="I22" s="138">
        <v>431</v>
      </c>
      <c r="J22" s="138">
        <v>366</v>
      </c>
      <c r="K22" s="138">
        <v>823</v>
      </c>
      <c r="L22" s="138">
        <v>780</v>
      </c>
      <c r="M22" s="138">
        <v>1245</v>
      </c>
      <c r="N22" s="138">
        <v>819</v>
      </c>
      <c r="O22" s="138">
        <v>779</v>
      </c>
      <c r="P22" s="138">
        <v>926</v>
      </c>
      <c r="Q22" s="139">
        <v>832</v>
      </c>
      <c r="R22" s="112">
        <v>812</v>
      </c>
      <c r="S22" s="112">
        <v>638</v>
      </c>
      <c r="T22" s="112">
        <v>641</v>
      </c>
      <c r="U22" s="112">
        <v>810</v>
      </c>
      <c r="V22" s="120">
        <f t="shared" si="1"/>
        <v>0.26365054602184079</v>
      </c>
    </row>
    <row r="23" spans="1:22" ht="12.75" customHeight="1" x14ac:dyDescent="0.2">
      <c r="A23" s="132">
        <v>5</v>
      </c>
      <c r="B23" s="137" t="s">
        <v>473</v>
      </c>
      <c r="C23" s="138">
        <v>700</v>
      </c>
      <c r="D23" s="138">
        <v>419</v>
      </c>
      <c r="E23" s="138">
        <v>556</v>
      </c>
      <c r="F23" s="138">
        <v>313</v>
      </c>
      <c r="G23" s="138">
        <v>321</v>
      </c>
      <c r="H23" s="138">
        <v>312</v>
      </c>
      <c r="I23" s="138">
        <v>356</v>
      </c>
      <c r="J23" s="138">
        <v>428</v>
      </c>
      <c r="K23" s="138">
        <v>414</v>
      </c>
      <c r="L23" s="138">
        <v>668</v>
      </c>
      <c r="M23" s="138">
        <v>1143</v>
      </c>
      <c r="N23" s="138">
        <v>766</v>
      </c>
      <c r="O23" s="138">
        <v>647</v>
      </c>
      <c r="P23" s="138">
        <v>542</v>
      </c>
      <c r="Q23" s="139">
        <v>791</v>
      </c>
      <c r="R23" s="112">
        <v>576</v>
      </c>
      <c r="S23" s="112">
        <v>625</v>
      </c>
      <c r="T23" s="112">
        <v>312</v>
      </c>
      <c r="U23" s="112">
        <v>687</v>
      </c>
      <c r="V23" s="120">
        <f t="shared" si="1"/>
        <v>1.2019230769230771</v>
      </c>
    </row>
    <row r="24" spans="1:22" ht="12.75" customHeight="1" x14ac:dyDescent="0.2">
      <c r="A24" s="132">
        <v>6</v>
      </c>
      <c r="B24" s="137" t="s">
        <v>340</v>
      </c>
      <c r="C24" s="138">
        <v>334</v>
      </c>
      <c r="D24" s="138">
        <v>330</v>
      </c>
      <c r="E24" s="138">
        <v>358</v>
      </c>
      <c r="F24" s="138">
        <v>300</v>
      </c>
      <c r="G24" s="138">
        <v>284</v>
      </c>
      <c r="H24" s="138">
        <v>156</v>
      </c>
      <c r="I24" s="138">
        <v>280</v>
      </c>
      <c r="J24" s="138">
        <v>347</v>
      </c>
      <c r="K24" s="138">
        <v>441</v>
      </c>
      <c r="L24" s="138">
        <v>462</v>
      </c>
      <c r="M24" s="138">
        <v>779</v>
      </c>
      <c r="N24" s="138">
        <v>462</v>
      </c>
      <c r="O24" s="138">
        <v>408</v>
      </c>
      <c r="P24" s="138">
        <v>524</v>
      </c>
      <c r="Q24" s="139">
        <v>636</v>
      </c>
      <c r="R24" s="112">
        <v>863</v>
      </c>
      <c r="S24" s="112">
        <v>587</v>
      </c>
      <c r="T24" s="112">
        <v>722</v>
      </c>
      <c r="U24" s="112">
        <v>1286</v>
      </c>
      <c r="V24" s="120">
        <f t="shared" si="1"/>
        <v>0.78116343490304718</v>
      </c>
    </row>
    <row r="25" spans="1:22" ht="12.75" customHeight="1" x14ac:dyDescent="0.2">
      <c r="A25" s="132">
        <v>7</v>
      </c>
      <c r="B25" s="137" t="s">
        <v>474</v>
      </c>
      <c r="C25" s="138">
        <v>383</v>
      </c>
      <c r="D25" s="138">
        <v>359</v>
      </c>
      <c r="E25" s="138">
        <v>286</v>
      </c>
      <c r="F25" s="138">
        <v>214</v>
      </c>
      <c r="G25" s="138">
        <v>168</v>
      </c>
      <c r="H25" s="138">
        <v>220</v>
      </c>
      <c r="I25" s="138">
        <v>233</v>
      </c>
      <c r="J25" s="138">
        <v>215</v>
      </c>
      <c r="K25" s="138">
        <v>252</v>
      </c>
      <c r="L25" s="138">
        <v>337</v>
      </c>
      <c r="M25" s="138">
        <v>335</v>
      </c>
      <c r="N25" s="138">
        <v>306</v>
      </c>
      <c r="O25" s="138">
        <v>411</v>
      </c>
      <c r="P25" s="138">
        <v>508</v>
      </c>
      <c r="Q25" s="139">
        <v>369</v>
      </c>
      <c r="R25" s="112">
        <v>359</v>
      </c>
      <c r="S25" s="112">
        <v>452</v>
      </c>
      <c r="T25" s="112">
        <v>314</v>
      </c>
      <c r="U25" s="112">
        <v>133</v>
      </c>
      <c r="V25" s="120">
        <f t="shared" si="1"/>
        <v>-0.57643312101910826</v>
      </c>
    </row>
    <row r="26" spans="1:22" ht="12.75" customHeight="1" x14ac:dyDescent="0.2">
      <c r="A26" s="132">
        <v>8</v>
      </c>
      <c r="B26" s="137" t="s">
        <v>475</v>
      </c>
      <c r="C26" s="138">
        <v>336</v>
      </c>
      <c r="D26" s="138">
        <v>229</v>
      </c>
      <c r="E26" s="138">
        <v>184</v>
      </c>
      <c r="F26" s="138">
        <v>187</v>
      </c>
      <c r="G26" s="138">
        <v>110</v>
      </c>
      <c r="H26" s="138">
        <v>83</v>
      </c>
      <c r="I26" s="138">
        <v>118</v>
      </c>
      <c r="J26" s="138">
        <v>133</v>
      </c>
      <c r="K26" s="138">
        <v>241</v>
      </c>
      <c r="L26" s="138">
        <v>420</v>
      </c>
      <c r="M26" s="138">
        <v>679</v>
      </c>
      <c r="N26" s="138">
        <v>358</v>
      </c>
      <c r="O26" s="138">
        <v>430</v>
      </c>
      <c r="P26" s="138">
        <v>574</v>
      </c>
      <c r="Q26" s="139">
        <v>472</v>
      </c>
      <c r="R26" s="112">
        <v>528</v>
      </c>
      <c r="S26" s="112">
        <v>544</v>
      </c>
      <c r="T26" s="112">
        <v>584</v>
      </c>
      <c r="U26" s="112">
        <v>433</v>
      </c>
      <c r="V26" s="120">
        <f t="shared" si="1"/>
        <v>-0.25856164383561642</v>
      </c>
    </row>
    <row r="27" spans="1:22" ht="12.75" customHeight="1" x14ac:dyDescent="0.2">
      <c r="A27" s="132">
        <v>9</v>
      </c>
      <c r="B27" s="137" t="s">
        <v>476</v>
      </c>
      <c r="C27" s="138">
        <v>265</v>
      </c>
      <c r="D27" s="138">
        <v>174</v>
      </c>
      <c r="E27" s="138">
        <v>228</v>
      </c>
      <c r="F27" s="138">
        <v>149</v>
      </c>
      <c r="G27" s="138">
        <v>147</v>
      </c>
      <c r="H27" s="138">
        <v>130</v>
      </c>
      <c r="I27" s="138">
        <v>178</v>
      </c>
      <c r="J27" s="138">
        <v>126</v>
      </c>
      <c r="K27" s="138">
        <v>190</v>
      </c>
      <c r="L27" s="138">
        <v>228</v>
      </c>
      <c r="M27" s="138">
        <v>237</v>
      </c>
      <c r="N27" s="138">
        <v>242</v>
      </c>
      <c r="O27" s="138">
        <v>173</v>
      </c>
      <c r="P27" s="138">
        <v>114</v>
      </c>
      <c r="Q27" s="139">
        <v>90</v>
      </c>
      <c r="R27" s="112">
        <v>102</v>
      </c>
      <c r="S27" s="112">
        <v>259</v>
      </c>
      <c r="T27" s="112">
        <v>178</v>
      </c>
      <c r="U27" s="112">
        <v>131</v>
      </c>
      <c r="V27" s="120">
        <f t="shared" si="1"/>
        <v>-0.2640449438202247</v>
      </c>
    </row>
    <row r="28" spans="1:22" ht="12.75" customHeight="1" x14ac:dyDescent="0.2">
      <c r="A28" s="132">
        <v>10</v>
      </c>
      <c r="B28" s="137" t="s">
        <v>477</v>
      </c>
      <c r="C28" s="138">
        <v>114</v>
      </c>
      <c r="D28" s="138">
        <v>72</v>
      </c>
      <c r="E28" s="138">
        <v>118</v>
      </c>
      <c r="F28" s="138">
        <v>89</v>
      </c>
      <c r="G28" s="138">
        <v>60</v>
      </c>
      <c r="H28" s="138">
        <v>77</v>
      </c>
      <c r="I28" s="138">
        <v>55</v>
      </c>
      <c r="J28" s="138">
        <v>57</v>
      </c>
      <c r="K28" s="138">
        <v>98</v>
      </c>
      <c r="L28" s="138">
        <v>157</v>
      </c>
      <c r="M28" s="138">
        <v>160</v>
      </c>
      <c r="N28" s="138">
        <v>170</v>
      </c>
      <c r="O28" s="138">
        <v>79</v>
      </c>
      <c r="P28" s="138">
        <v>290</v>
      </c>
      <c r="Q28" s="139">
        <v>213</v>
      </c>
      <c r="R28" s="112">
        <v>157</v>
      </c>
      <c r="S28" s="112">
        <v>307</v>
      </c>
      <c r="T28" s="112">
        <v>147</v>
      </c>
      <c r="U28" s="112">
        <v>151</v>
      </c>
      <c r="V28" s="120">
        <f t="shared" si="1"/>
        <v>2.7210884353741527E-2</v>
      </c>
    </row>
    <row r="29" spans="1:22" ht="12.75" customHeight="1" x14ac:dyDescent="0.2">
      <c r="A29" s="132">
        <v>11</v>
      </c>
      <c r="B29" s="137" t="s">
        <v>478</v>
      </c>
      <c r="C29" s="138">
        <v>274</v>
      </c>
      <c r="D29" s="138">
        <v>126</v>
      </c>
      <c r="E29" s="138">
        <v>128</v>
      </c>
      <c r="F29" s="138">
        <v>105</v>
      </c>
      <c r="G29" s="138">
        <v>77</v>
      </c>
      <c r="H29" s="138">
        <v>62</v>
      </c>
      <c r="I29" s="138">
        <v>74</v>
      </c>
      <c r="J29" s="138">
        <v>86</v>
      </c>
      <c r="K29" s="138">
        <v>95</v>
      </c>
      <c r="L29" s="138">
        <v>135</v>
      </c>
      <c r="M29" s="138">
        <v>234</v>
      </c>
      <c r="N29" s="138">
        <v>135</v>
      </c>
      <c r="O29" s="138">
        <v>129</v>
      </c>
      <c r="P29" s="138">
        <v>139</v>
      </c>
      <c r="Q29" s="139">
        <v>195</v>
      </c>
      <c r="R29" s="112">
        <v>186</v>
      </c>
      <c r="S29" s="112">
        <v>258</v>
      </c>
      <c r="T29" s="112">
        <v>159</v>
      </c>
      <c r="U29" s="112">
        <v>159</v>
      </c>
      <c r="V29" s="120">
        <f t="shared" si="1"/>
        <v>0</v>
      </c>
    </row>
    <row r="30" spans="1:22" ht="12.75" customHeight="1" x14ac:dyDescent="0.2">
      <c r="A30" s="132">
        <v>12</v>
      </c>
      <c r="B30" s="137" t="s">
        <v>479</v>
      </c>
      <c r="C30" s="138">
        <v>81</v>
      </c>
      <c r="D30" s="138">
        <v>81</v>
      </c>
      <c r="E30" s="138">
        <v>69</v>
      </c>
      <c r="F30" s="138">
        <v>38</v>
      </c>
      <c r="G30" s="138">
        <v>38</v>
      </c>
      <c r="H30" s="138">
        <v>56</v>
      </c>
      <c r="I30" s="138">
        <v>89</v>
      </c>
      <c r="J30" s="138">
        <v>70</v>
      </c>
      <c r="K30" s="138">
        <v>93</v>
      </c>
      <c r="L30" s="138">
        <v>79</v>
      </c>
      <c r="M30" s="138">
        <v>192</v>
      </c>
      <c r="N30" s="138">
        <v>117</v>
      </c>
      <c r="O30" s="138">
        <v>139</v>
      </c>
      <c r="P30" s="138">
        <v>172</v>
      </c>
      <c r="Q30" s="139">
        <v>178</v>
      </c>
      <c r="R30" s="112">
        <v>230</v>
      </c>
      <c r="S30" s="112">
        <v>258</v>
      </c>
      <c r="T30" s="112">
        <v>127</v>
      </c>
      <c r="U30" s="112">
        <v>221</v>
      </c>
      <c r="V30" s="120">
        <f t="shared" si="1"/>
        <v>0.74015748031496065</v>
      </c>
    </row>
    <row r="31" spans="1:22" ht="12.75" customHeight="1" x14ac:dyDescent="0.2">
      <c r="A31" s="132">
        <v>13</v>
      </c>
      <c r="B31" s="137" t="s">
        <v>339</v>
      </c>
      <c r="C31" s="138">
        <v>228</v>
      </c>
      <c r="D31" s="138">
        <v>132</v>
      </c>
      <c r="E31" s="138">
        <v>116</v>
      </c>
      <c r="F31" s="138">
        <v>112</v>
      </c>
      <c r="G31" s="138">
        <v>124</v>
      </c>
      <c r="H31" s="138">
        <v>131</v>
      </c>
      <c r="I31" s="138">
        <v>121</v>
      </c>
      <c r="J31" s="138">
        <v>145</v>
      </c>
      <c r="K31" s="138">
        <v>157</v>
      </c>
      <c r="L31" s="138">
        <v>134</v>
      </c>
      <c r="M31" s="138">
        <v>176</v>
      </c>
      <c r="N31" s="138">
        <v>149</v>
      </c>
      <c r="O31" s="138">
        <v>158</v>
      </c>
      <c r="P31" s="138">
        <v>251</v>
      </c>
      <c r="Q31" s="139">
        <v>175</v>
      </c>
      <c r="R31" s="112">
        <v>361</v>
      </c>
      <c r="S31" s="112">
        <v>208</v>
      </c>
      <c r="T31" s="112">
        <v>256</v>
      </c>
      <c r="U31" s="112">
        <v>318</v>
      </c>
      <c r="V31" s="120">
        <f t="shared" si="1"/>
        <v>0.2421875</v>
      </c>
    </row>
    <row r="32" spans="1:22" ht="12.75" customHeight="1" x14ac:dyDescent="0.2">
      <c r="A32" s="132">
        <v>14</v>
      </c>
      <c r="B32" s="137" t="s">
        <v>480</v>
      </c>
      <c r="C32" s="140">
        <v>102</v>
      </c>
      <c r="D32" s="140">
        <v>50</v>
      </c>
      <c r="E32" s="140">
        <v>42</v>
      </c>
      <c r="F32" s="140">
        <v>22</v>
      </c>
      <c r="G32" s="140">
        <v>19</v>
      </c>
      <c r="H32" s="140">
        <v>21</v>
      </c>
      <c r="I32" s="140">
        <v>18</v>
      </c>
      <c r="J32" s="143">
        <v>31</v>
      </c>
      <c r="K32" s="143">
        <v>57</v>
      </c>
      <c r="L32" s="143">
        <v>89</v>
      </c>
      <c r="M32" s="143">
        <v>107</v>
      </c>
      <c r="N32" s="139">
        <v>87</v>
      </c>
      <c r="O32" s="139">
        <v>83</v>
      </c>
      <c r="P32" s="139">
        <v>95</v>
      </c>
      <c r="Q32" s="139">
        <v>128</v>
      </c>
      <c r="R32" s="112">
        <v>93</v>
      </c>
      <c r="S32" s="112">
        <v>83</v>
      </c>
      <c r="T32" s="112">
        <v>116</v>
      </c>
      <c r="U32" s="112">
        <v>52</v>
      </c>
      <c r="V32" s="120">
        <f t="shared" si="1"/>
        <v>-0.55172413793103448</v>
      </c>
    </row>
    <row r="33" spans="1:22" ht="12.75" customHeight="1" x14ac:dyDescent="0.2">
      <c r="A33" s="132">
        <v>15</v>
      </c>
      <c r="B33" s="137" t="s">
        <v>481</v>
      </c>
      <c r="C33" s="140">
        <v>404</v>
      </c>
      <c r="D33" s="140">
        <v>144</v>
      </c>
      <c r="E33" s="140">
        <v>143</v>
      </c>
      <c r="F33" s="140">
        <v>138</v>
      </c>
      <c r="G33" s="140">
        <v>77</v>
      </c>
      <c r="H33" s="140">
        <v>115</v>
      </c>
      <c r="I33" s="140">
        <v>104</v>
      </c>
      <c r="J33" s="141">
        <v>151</v>
      </c>
      <c r="K33" s="141">
        <v>209</v>
      </c>
      <c r="L33" s="141">
        <v>275</v>
      </c>
      <c r="M33" s="141">
        <v>534</v>
      </c>
      <c r="N33" s="139">
        <v>350</v>
      </c>
      <c r="O33" s="139">
        <v>225</v>
      </c>
      <c r="P33" s="139">
        <v>356</v>
      </c>
      <c r="Q33" s="139">
        <v>191</v>
      </c>
      <c r="R33" s="112">
        <v>195</v>
      </c>
      <c r="S33" s="112">
        <v>92</v>
      </c>
      <c r="T33" s="112">
        <v>104</v>
      </c>
      <c r="U33" s="112">
        <v>524</v>
      </c>
      <c r="V33" s="120">
        <f t="shared" si="1"/>
        <v>4.0384615384615383</v>
      </c>
    </row>
    <row r="34" spans="1:22" ht="12.75" customHeight="1" x14ac:dyDescent="0.2">
      <c r="A34" s="132">
        <v>16</v>
      </c>
      <c r="B34" s="137" t="s">
        <v>482</v>
      </c>
      <c r="C34" s="140">
        <v>72</v>
      </c>
      <c r="D34" s="140">
        <v>70</v>
      </c>
      <c r="E34" s="140">
        <v>59</v>
      </c>
      <c r="F34" s="140">
        <v>38</v>
      </c>
      <c r="G34" s="140">
        <v>49</v>
      </c>
      <c r="H34" s="140">
        <v>36</v>
      </c>
      <c r="I34" s="140">
        <v>27</v>
      </c>
      <c r="J34" s="141">
        <v>63</v>
      </c>
      <c r="K34" s="141">
        <v>75</v>
      </c>
      <c r="L34" s="141">
        <v>56</v>
      </c>
      <c r="M34" s="141">
        <v>101</v>
      </c>
      <c r="N34" s="139">
        <v>61</v>
      </c>
      <c r="O34" s="139">
        <v>89</v>
      </c>
      <c r="P34" s="139">
        <v>115</v>
      </c>
      <c r="Q34" s="139">
        <v>161</v>
      </c>
      <c r="R34" s="112">
        <v>154</v>
      </c>
      <c r="S34" s="112">
        <v>269</v>
      </c>
      <c r="T34" s="112">
        <v>270</v>
      </c>
      <c r="U34" s="112">
        <v>252</v>
      </c>
      <c r="V34" s="120">
        <f t="shared" si="1"/>
        <v>-6.6666666666666652E-2</v>
      </c>
    </row>
    <row r="35" spans="1:22" ht="12.75" customHeight="1" x14ac:dyDescent="0.2">
      <c r="A35" s="132">
        <v>17</v>
      </c>
      <c r="B35" s="137" t="s">
        <v>483</v>
      </c>
      <c r="C35" s="138">
        <v>69</v>
      </c>
      <c r="D35" s="138">
        <v>38</v>
      </c>
      <c r="E35" s="138">
        <v>50</v>
      </c>
      <c r="F35" s="138">
        <v>19</v>
      </c>
      <c r="G35" s="138">
        <v>23</v>
      </c>
      <c r="H35" s="138">
        <v>25</v>
      </c>
      <c r="I35" s="138">
        <v>29</v>
      </c>
      <c r="J35" s="138">
        <v>29</v>
      </c>
      <c r="K35" s="138">
        <v>48</v>
      </c>
      <c r="L35" s="138">
        <v>51</v>
      </c>
      <c r="M35" s="138">
        <v>143</v>
      </c>
      <c r="N35" s="138">
        <v>143</v>
      </c>
      <c r="O35" s="138">
        <v>113</v>
      </c>
      <c r="P35" s="138">
        <v>221</v>
      </c>
      <c r="Q35" s="139">
        <v>163</v>
      </c>
      <c r="R35" s="112">
        <v>129</v>
      </c>
      <c r="S35" s="112">
        <v>261</v>
      </c>
      <c r="T35" s="112">
        <v>212</v>
      </c>
      <c r="U35" s="112">
        <v>324</v>
      </c>
      <c r="V35" s="120">
        <f t="shared" si="1"/>
        <v>0.52830188679245293</v>
      </c>
    </row>
    <row r="36" spans="1:22" ht="12.75" customHeight="1" x14ac:dyDescent="0.2">
      <c r="A36" s="132">
        <v>18</v>
      </c>
      <c r="B36" s="137" t="s">
        <v>484</v>
      </c>
      <c r="C36" s="140">
        <v>59</v>
      </c>
      <c r="D36" s="140">
        <v>28</v>
      </c>
      <c r="E36" s="140">
        <v>60</v>
      </c>
      <c r="F36" s="140">
        <v>40</v>
      </c>
      <c r="G36" s="140">
        <v>12</v>
      </c>
      <c r="H36" s="140">
        <v>20</v>
      </c>
      <c r="I36" s="140">
        <v>22</v>
      </c>
      <c r="J36" s="143">
        <v>24</v>
      </c>
      <c r="K36" s="143">
        <v>54</v>
      </c>
      <c r="L36" s="143">
        <v>60</v>
      </c>
      <c r="M36" s="143">
        <v>123</v>
      </c>
      <c r="N36" s="139">
        <v>54</v>
      </c>
      <c r="O36" s="139">
        <v>59</v>
      </c>
      <c r="P36" s="139">
        <v>26</v>
      </c>
      <c r="Q36" s="139">
        <v>85</v>
      </c>
      <c r="R36" s="112">
        <v>86</v>
      </c>
      <c r="S36" s="112">
        <v>127</v>
      </c>
      <c r="T36" s="112">
        <v>13</v>
      </c>
      <c r="U36" s="112">
        <v>55</v>
      </c>
      <c r="V36" s="120">
        <f t="shared" si="1"/>
        <v>3.2307692307692308</v>
      </c>
    </row>
    <row r="37" spans="1:22" ht="12.75" customHeight="1" x14ac:dyDescent="0.2">
      <c r="A37" s="132">
        <v>19</v>
      </c>
      <c r="B37" s="137" t="s">
        <v>485</v>
      </c>
      <c r="C37" s="138">
        <v>133</v>
      </c>
      <c r="D37" s="138">
        <v>110</v>
      </c>
      <c r="E37" s="138">
        <v>67</v>
      </c>
      <c r="F37" s="138">
        <v>73</v>
      </c>
      <c r="G37" s="138">
        <v>40</v>
      </c>
      <c r="H37" s="138">
        <v>44</v>
      </c>
      <c r="I37" s="138">
        <v>78</v>
      </c>
      <c r="J37" s="138">
        <v>52</v>
      </c>
      <c r="K37" s="138">
        <v>86</v>
      </c>
      <c r="L37" s="138">
        <v>152</v>
      </c>
      <c r="M37" s="138">
        <v>240</v>
      </c>
      <c r="N37" s="138">
        <v>121</v>
      </c>
      <c r="O37" s="138">
        <v>91</v>
      </c>
      <c r="P37" s="138">
        <v>95</v>
      </c>
      <c r="Q37" s="139">
        <v>101</v>
      </c>
      <c r="R37" s="112">
        <v>122</v>
      </c>
      <c r="S37" s="112">
        <v>90</v>
      </c>
      <c r="T37" s="112">
        <v>102</v>
      </c>
      <c r="U37" s="112">
        <v>196</v>
      </c>
      <c r="V37" s="120">
        <f t="shared" si="1"/>
        <v>0.92156862745098045</v>
      </c>
    </row>
    <row r="38" spans="1:22" ht="12.75" customHeight="1" x14ac:dyDescent="0.2">
      <c r="A38" s="132">
        <v>20</v>
      </c>
      <c r="B38" s="137" t="s">
        <v>486</v>
      </c>
      <c r="C38" s="112">
        <v>169</v>
      </c>
      <c r="D38" s="112">
        <v>88</v>
      </c>
      <c r="E38" s="112">
        <v>90</v>
      </c>
      <c r="F38" s="112">
        <v>123</v>
      </c>
      <c r="G38" s="112">
        <v>57</v>
      </c>
      <c r="H38" s="112">
        <v>61</v>
      </c>
      <c r="I38" s="112">
        <v>71</v>
      </c>
      <c r="J38" s="112">
        <v>82</v>
      </c>
      <c r="K38" s="112">
        <v>100</v>
      </c>
      <c r="L38" s="112">
        <v>101</v>
      </c>
      <c r="M38" s="112">
        <v>148</v>
      </c>
      <c r="N38" s="112">
        <v>119</v>
      </c>
      <c r="O38" s="112">
        <v>104</v>
      </c>
      <c r="P38" s="138">
        <v>105</v>
      </c>
      <c r="Q38" s="112">
        <v>87</v>
      </c>
      <c r="R38" s="112">
        <v>51</v>
      </c>
      <c r="S38" s="112">
        <v>50</v>
      </c>
      <c r="T38" s="112">
        <v>63</v>
      </c>
      <c r="U38" s="112">
        <v>39</v>
      </c>
      <c r="V38" s="120">
        <f t="shared" si="1"/>
        <v>-0.38095238095238093</v>
      </c>
    </row>
    <row r="39" spans="1:22" ht="12.75" customHeight="1" x14ac:dyDescent="0.2">
      <c r="A39" s="132">
        <v>21</v>
      </c>
      <c r="B39" s="137" t="s">
        <v>487</v>
      </c>
      <c r="C39" s="140">
        <v>145</v>
      </c>
      <c r="D39" s="140">
        <v>111</v>
      </c>
      <c r="E39" s="140">
        <v>139</v>
      </c>
      <c r="F39" s="140">
        <v>117</v>
      </c>
      <c r="G39" s="140">
        <v>122</v>
      </c>
      <c r="H39" s="140">
        <v>72</v>
      </c>
      <c r="I39" s="140">
        <v>129</v>
      </c>
      <c r="J39" s="141">
        <v>119</v>
      </c>
      <c r="K39" s="141">
        <v>123</v>
      </c>
      <c r="L39" s="141">
        <v>93</v>
      </c>
      <c r="M39" s="141">
        <v>206</v>
      </c>
      <c r="N39" s="139">
        <v>112</v>
      </c>
      <c r="O39" s="139">
        <v>111</v>
      </c>
      <c r="P39" s="139">
        <v>104</v>
      </c>
      <c r="Q39" s="139">
        <v>88</v>
      </c>
      <c r="R39" s="112">
        <v>57</v>
      </c>
      <c r="S39" s="112">
        <v>62</v>
      </c>
      <c r="T39" s="112">
        <v>106</v>
      </c>
      <c r="U39" s="112">
        <v>48</v>
      </c>
      <c r="V39" s="120">
        <f t="shared" si="1"/>
        <v>-0.54716981132075471</v>
      </c>
    </row>
    <row r="40" spans="1:22" ht="12.75" customHeight="1" x14ac:dyDescent="0.2">
      <c r="A40" s="132">
        <v>22</v>
      </c>
      <c r="B40" s="137" t="s">
        <v>488</v>
      </c>
      <c r="C40" s="140">
        <v>65</v>
      </c>
      <c r="D40" s="140">
        <v>25</v>
      </c>
      <c r="E40" s="140">
        <v>26</v>
      </c>
      <c r="F40" s="140">
        <v>23</v>
      </c>
      <c r="G40" s="140">
        <v>17</v>
      </c>
      <c r="H40" s="140">
        <v>19</v>
      </c>
      <c r="I40" s="140">
        <v>8</v>
      </c>
      <c r="J40" s="141">
        <v>23</v>
      </c>
      <c r="K40" s="141">
        <v>18</v>
      </c>
      <c r="L40" s="141">
        <v>79</v>
      </c>
      <c r="M40" s="141">
        <v>79</v>
      </c>
      <c r="N40" s="139">
        <v>55</v>
      </c>
      <c r="O40" s="139">
        <v>29</v>
      </c>
      <c r="P40" s="139">
        <v>38</v>
      </c>
      <c r="Q40" s="139">
        <v>16</v>
      </c>
      <c r="R40" s="112">
        <v>69</v>
      </c>
      <c r="S40" s="112">
        <v>21</v>
      </c>
      <c r="T40" s="112">
        <v>23</v>
      </c>
      <c r="U40" s="112">
        <v>24</v>
      </c>
      <c r="V40" s="120">
        <f t="shared" si="1"/>
        <v>4.3478260869565188E-2</v>
      </c>
    </row>
    <row r="41" spans="1:22" ht="12.75" customHeight="1" x14ac:dyDescent="0.2">
      <c r="A41" s="132">
        <v>23</v>
      </c>
      <c r="B41" s="137" t="s">
        <v>489</v>
      </c>
      <c r="C41" s="140">
        <v>62</v>
      </c>
      <c r="D41" s="140">
        <v>66</v>
      </c>
      <c r="E41" s="140">
        <v>37</v>
      </c>
      <c r="F41" s="140">
        <v>25</v>
      </c>
      <c r="G41" s="140">
        <v>38</v>
      </c>
      <c r="H41" s="140">
        <v>19</v>
      </c>
      <c r="I41" s="140">
        <v>27</v>
      </c>
      <c r="J41" s="141">
        <v>29</v>
      </c>
      <c r="K41" s="141">
        <v>32</v>
      </c>
      <c r="L41" s="141">
        <v>65</v>
      </c>
      <c r="M41" s="141">
        <v>113</v>
      </c>
      <c r="N41" s="139">
        <v>98</v>
      </c>
      <c r="O41" s="139">
        <v>66</v>
      </c>
      <c r="P41" s="139">
        <v>28</v>
      </c>
      <c r="Q41" s="139">
        <v>88</v>
      </c>
      <c r="R41" s="112">
        <v>56</v>
      </c>
      <c r="S41" s="112">
        <v>51</v>
      </c>
      <c r="T41" s="112">
        <v>48</v>
      </c>
      <c r="U41" s="112">
        <v>61</v>
      </c>
      <c r="V41" s="120">
        <f t="shared" si="1"/>
        <v>0.27083333333333326</v>
      </c>
    </row>
    <row r="42" spans="1:22" ht="12.75" customHeight="1" x14ac:dyDescent="0.2">
      <c r="A42" s="132">
        <v>24</v>
      </c>
      <c r="B42" s="137" t="s">
        <v>490</v>
      </c>
      <c r="C42" s="140">
        <v>174</v>
      </c>
      <c r="D42" s="140">
        <v>60</v>
      </c>
      <c r="E42" s="140">
        <v>83</v>
      </c>
      <c r="F42" s="140">
        <v>116</v>
      </c>
      <c r="G42" s="140">
        <v>94</v>
      </c>
      <c r="H42" s="140">
        <v>60</v>
      </c>
      <c r="I42" s="140">
        <v>63</v>
      </c>
      <c r="J42" s="143">
        <v>117</v>
      </c>
      <c r="K42" s="143">
        <v>82</v>
      </c>
      <c r="L42" s="143">
        <v>105</v>
      </c>
      <c r="M42" s="143">
        <v>78</v>
      </c>
      <c r="N42" s="143">
        <v>93</v>
      </c>
      <c r="O42" s="139">
        <v>46</v>
      </c>
      <c r="P42" s="139">
        <v>124</v>
      </c>
      <c r="Q42" s="139">
        <v>72</v>
      </c>
      <c r="R42" s="112">
        <v>71</v>
      </c>
      <c r="S42" s="112">
        <v>20</v>
      </c>
      <c r="T42" s="112">
        <v>54</v>
      </c>
      <c r="U42" s="112">
        <v>78</v>
      </c>
      <c r="V42" s="120">
        <f t="shared" si="1"/>
        <v>0.44444444444444442</v>
      </c>
    </row>
    <row r="43" spans="1:22" ht="12.75" customHeight="1" x14ac:dyDescent="0.2">
      <c r="B43" s="137"/>
      <c r="C43" s="138"/>
      <c r="D43" s="138"/>
      <c r="E43" s="138"/>
      <c r="F43" s="138"/>
      <c r="G43" s="138"/>
      <c r="H43" s="138"/>
      <c r="I43" s="138"/>
      <c r="J43" s="138"/>
      <c r="K43" s="138"/>
      <c r="L43" s="138"/>
      <c r="M43" s="138"/>
      <c r="N43" s="138"/>
      <c r="O43" s="138"/>
      <c r="P43" s="138"/>
      <c r="Q43" s="139"/>
    </row>
    <row r="44" spans="1:22" ht="15" customHeight="1" x14ac:dyDescent="0.25">
      <c r="A44" s="246" t="s">
        <v>491</v>
      </c>
      <c r="B44" s="247"/>
    </row>
    <row r="45" spans="1:22" ht="12.75" customHeight="1" x14ac:dyDescent="0.2">
      <c r="A45" s="132">
        <v>1</v>
      </c>
      <c r="B45" s="137" t="s">
        <v>492</v>
      </c>
      <c r="C45" s="140">
        <v>358</v>
      </c>
      <c r="D45" s="140">
        <v>528</v>
      </c>
      <c r="E45" s="140">
        <v>368</v>
      </c>
      <c r="F45" s="140">
        <v>392</v>
      </c>
      <c r="G45" s="140">
        <v>403</v>
      </c>
      <c r="H45" s="140">
        <v>380</v>
      </c>
      <c r="I45" s="140">
        <v>416</v>
      </c>
      <c r="J45" s="141">
        <v>416</v>
      </c>
      <c r="K45" s="141">
        <v>346</v>
      </c>
      <c r="L45" s="141">
        <v>412</v>
      </c>
      <c r="M45" s="141">
        <v>417</v>
      </c>
      <c r="N45" s="139">
        <v>385</v>
      </c>
      <c r="O45" s="139">
        <v>325</v>
      </c>
      <c r="P45" s="139">
        <v>438</v>
      </c>
      <c r="Q45" s="139">
        <v>346</v>
      </c>
      <c r="R45" s="112">
        <v>175</v>
      </c>
      <c r="S45" s="112">
        <v>124</v>
      </c>
      <c r="T45" s="112">
        <v>143</v>
      </c>
      <c r="U45" s="112">
        <v>87</v>
      </c>
      <c r="V45" s="120">
        <f t="shared" ref="V45:V56" si="2">U45/T45-1</f>
        <v>-0.39160839160839156</v>
      </c>
    </row>
    <row r="46" spans="1:22" ht="12.75" customHeight="1" x14ac:dyDescent="0.2">
      <c r="A46" s="132">
        <v>2</v>
      </c>
      <c r="B46" s="137" t="s">
        <v>493</v>
      </c>
      <c r="C46" s="138">
        <v>114</v>
      </c>
      <c r="D46" s="138">
        <v>91</v>
      </c>
      <c r="E46" s="138">
        <v>125</v>
      </c>
      <c r="F46" s="138">
        <v>58</v>
      </c>
      <c r="G46" s="138">
        <v>55</v>
      </c>
      <c r="H46" s="138">
        <v>55</v>
      </c>
      <c r="I46" s="138">
        <v>57</v>
      </c>
      <c r="J46" s="138">
        <v>71</v>
      </c>
      <c r="K46" s="138">
        <v>97</v>
      </c>
      <c r="L46" s="138">
        <v>110</v>
      </c>
      <c r="M46" s="138">
        <v>144</v>
      </c>
      <c r="N46" s="138">
        <v>96</v>
      </c>
      <c r="O46" s="138">
        <v>114</v>
      </c>
      <c r="P46" s="138">
        <v>200</v>
      </c>
      <c r="Q46" s="139">
        <v>160</v>
      </c>
      <c r="R46" s="112">
        <v>129</v>
      </c>
      <c r="S46" s="112">
        <v>155</v>
      </c>
      <c r="T46" s="112">
        <v>101</v>
      </c>
      <c r="U46" s="112">
        <v>140</v>
      </c>
      <c r="V46" s="120">
        <f t="shared" si="2"/>
        <v>0.38613861386138604</v>
      </c>
    </row>
    <row r="47" spans="1:22" ht="12.75" customHeight="1" x14ac:dyDescent="0.2">
      <c r="A47" s="132">
        <v>3</v>
      </c>
      <c r="B47" s="137" t="s">
        <v>494</v>
      </c>
      <c r="C47" s="138">
        <v>145</v>
      </c>
      <c r="D47" s="138">
        <v>87</v>
      </c>
      <c r="E47" s="138">
        <v>103</v>
      </c>
      <c r="F47" s="138">
        <v>49</v>
      </c>
      <c r="G47" s="138">
        <v>57</v>
      </c>
      <c r="H47" s="138">
        <v>49</v>
      </c>
      <c r="I47" s="138">
        <v>56</v>
      </c>
      <c r="J47" s="138">
        <v>94</v>
      </c>
      <c r="K47" s="138">
        <v>89</v>
      </c>
      <c r="L47" s="138">
        <v>84</v>
      </c>
      <c r="M47" s="138">
        <v>187</v>
      </c>
      <c r="N47" s="138">
        <v>112</v>
      </c>
      <c r="O47" s="138">
        <v>103</v>
      </c>
      <c r="P47" s="138">
        <v>197</v>
      </c>
      <c r="Q47" s="139">
        <v>157</v>
      </c>
      <c r="R47" s="112">
        <v>52</v>
      </c>
      <c r="S47" s="112">
        <v>145</v>
      </c>
      <c r="T47" s="112">
        <v>76</v>
      </c>
      <c r="U47" s="112">
        <v>181</v>
      </c>
      <c r="V47" s="120">
        <f t="shared" si="2"/>
        <v>1.3815789473684212</v>
      </c>
    </row>
    <row r="48" spans="1:22" ht="12.75" customHeight="1" x14ac:dyDescent="0.2">
      <c r="A48" s="132">
        <v>4</v>
      </c>
      <c r="B48" s="137" t="s">
        <v>495</v>
      </c>
      <c r="C48" s="140">
        <v>89</v>
      </c>
      <c r="D48" s="140">
        <v>49</v>
      </c>
      <c r="E48" s="140">
        <v>57</v>
      </c>
      <c r="F48" s="140">
        <v>70</v>
      </c>
      <c r="G48" s="140">
        <v>39</v>
      </c>
      <c r="H48" s="140">
        <v>39</v>
      </c>
      <c r="I48" s="140">
        <v>40</v>
      </c>
      <c r="J48" s="141">
        <v>58</v>
      </c>
      <c r="K48" s="141">
        <v>40</v>
      </c>
      <c r="L48" s="141">
        <v>79</v>
      </c>
      <c r="M48" s="141">
        <v>90</v>
      </c>
      <c r="N48" s="139">
        <v>40</v>
      </c>
      <c r="O48" s="139">
        <v>68</v>
      </c>
      <c r="P48" s="139">
        <v>96</v>
      </c>
      <c r="Q48" s="139">
        <v>151</v>
      </c>
      <c r="R48" s="112">
        <v>46</v>
      </c>
      <c r="S48" s="112">
        <v>13</v>
      </c>
      <c r="T48" s="112">
        <v>38</v>
      </c>
      <c r="U48" s="112">
        <v>1</v>
      </c>
      <c r="V48" s="120">
        <f t="shared" si="2"/>
        <v>-0.97368421052631582</v>
      </c>
    </row>
    <row r="49" spans="1:22" ht="12.75" customHeight="1" x14ac:dyDescent="0.2">
      <c r="A49" s="132">
        <v>5</v>
      </c>
      <c r="B49" s="137" t="s">
        <v>496</v>
      </c>
      <c r="C49" s="140">
        <v>36</v>
      </c>
      <c r="D49" s="140">
        <v>53</v>
      </c>
      <c r="E49" s="140">
        <v>68</v>
      </c>
      <c r="F49" s="140">
        <v>61</v>
      </c>
      <c r="G49" s="140">
        <v>31</v>
      </c>
      <c r="H49" s="140">
        <v>26</v>
      </c>
      <c r="I49" s="140">
        <v>61</v>
      </c>
      <c r="J49" s="141">
        <v>36</v>
      </c>
      <c r="K49" s="141">
        <v>23</v>
      </c>
      <c r="L49" s="141">
        <v>46</v>
      </c>
      <c r="M49" s="141">
        <v>104</v>
      </c>
      <c r="N49" s="139">
        <v>26</v>
      </c>
      <c r="O49" s="139">
        <v>59</v>
      </c>
      <c r="P49" s="139">
        <v>117</v>
      </c>
      <c r="Q49" s="139">
        <v>115</v>
      </c>
      <c r="R49" s="112">
        <v>111</v>
      </c>
      <c r="S49" s="112">
        <v>47</v>
      </c>
      <c r="T49" s="112">
        <v>162</v>
      </c>
      <c r="U49" s="112">
        <v>96</v>
      </c>
      <c r="V49" s="120">
        <f t="shared" si="2"/>
        <v>-0.40740740740740744</v>
      </c>
    </row>
    <row r="50" spans="1:22" ht="12.75" customHeight="1" x14ac:dyDescent="0.2">
      <c r="A50" s="132">
        <v>6</v>
      </c>
      <c r="B50" s="137" t="s">
        <v>497</v>
      </c>
      <c r="C50" s="138">
        <v>160</v>
      </c>
      <c r="D50" s="138">
        <v>90</v>
      </c>
      <c r="E50" s="138">
        <v>132</v>
      </c>
      <c r="F50" s="138">
        <v>75</v>
      </c>
      <c r="G50" s="138">
        <v>126</v>
      </c>
      <c r="H50" s="138">
        <v>68</v>
      </c>
      <c r="I50" s="138">
        <v>52</v>
      </c>
      <c r="J50" s="138">
        <v>59</v>
      </c>
      <c r="K50" s="138">
        <v>77</v>
      </c>
      <c r="L50" s="138">
        <v>117</v>
      </c>
      <c r="M50" s="138">
        <v>279</v>
      </c>
      <c r="N50" s="138">
        <v>196</v>
      </c>
      <c r="O50" s="138">
        <v>130</v>
      </c>
      <c r="P50" s="138">
        <v>139</v>
      </c>
      <c r="Q50" s="139">
        <v>86</v>
      </c>
      <c r="R50" s="112">
        <v>114</v>
      </c>
      <c r="S50" s="112">
        <v>56</v>
      </c>
      <c r="T50" s="112">
        <v>90</v>
      </c>
      <c r="U50" s="112">
        <v>249</v>
      </c>
      <c r="V50" s="120">
        <f t="shared" si="2"/>
        <v>1.7666666666666666</v>
      </c>
    </row>
    <row r="51" spans="1:22" ht="12.75" customHeight="1" x14ac:dyDescent="0.2">
      <c r="A51" s="132">
        <v>7</v>
      </c>
      <c r="B51" s="137">
        <v>555</v>
      </c>
      <c r="C51" s="140">
        <v>40</v>
      </c>
      <c r="D51" s="140">
        <v>18</v>
      </c>
      <c r="E51" s="140">
        <v>19</v>
      </c>
      <c r="F51" s="140">
        <v>14</v>
      </c>
      <c r="G51" s="140">
        <v>10</v>
      </c>
      <c r="H51" s="140">
        <v>34</v>
      </c>
      <c r="I51" s="140">
        <v>16</v>
      </c>
      <c r="J51" s="141">
        <v>15</v>
      </c>
      <c r="K51" s="141">
        <v>26</v>
      </c>
      <c r="L51" s="141">
        <v>25</v>
      </c>
      <c r="M51" s="141">
        <v>47</v>
      </c>
      <c r="N51" s="139">
        <v>46</v>
      </c>
      <c r="O51" s="139">
        <v>39</v>
      </c>
      <c r="P51" s="139">
        <v>45</v>
      </c>
      <c r="Q51" s="139">
        <v>58</v>
      </c>
      <c r="R51" s="112">
        <v>9</v>
      </c>
      <c r="S51" s="112">
        <v>19</v>
      </c>
      <c r="T51" s="112">
        <v>7</v>
      </c>
      <c r="U51" s="112">
        <v>27</v>
      </c>
      <c r="V51" s="120">
        <f t="shared" si="2"/>
        <v>2.8571428571428572</v>
      </c>
    </row>
    <row r="52" spans="1:22" ht="12.75" customHeight="1" x14ac:dyDescent="0.2">
      <c r="A52" s="132">
        <v>8</v>
      </c>
      <c r="B52" s="137" t="s">
        <v>498</v>
      </c>
      <c r="C52" s="140">
        <v>69</v>
      </c>
      <c r="D52" s="140">
        <v>51</v>
      </c>
      <c r="E52" s="140">
        <v>53</v>
      </c>
      <c r="F52" s="140">
        <v>64</v>
      </c>
      <c r="G52" s="140">
        <v>35</v>
      </c>
      <c r="H52" s="140">
        <v>16</v>
      </c>
      <c r="I52" s="140">
        <v>41</v>
      </c>
      <c r="J52" s="141">
        <v>29</v>
      </c>
      <c r="K52" s="141">
        <v>45</v>
      </c>
      <c r="L52" s="141">
        <v>66</v>
      </c>
      <c r="M52" s="141">
        <v>90</v>
      </c>
      <c r="N52" s="139">
        <v>56</v>
      </c>
      <c r="O52" s="139">
        <v>44</v>
      </c>
      <c r="P52" s="139">
        <v>24</v>
      </c>
      <c r="Q52" s="139">
        <v>46</v>
      </c>
      <c r="R52" s="112">
        <v>47</v>
      </c>
      <c r="S52" s="112">
        <v>28</v>
      </c>
      <c r="T52" s="112">
        <v>20</v>
      </c>
      <c r="U52" s="112">
        <v>53</v>
      </c>
      <c r="V52" s="120">
        <f t="shared" si="2"/>
        <v>1.65</v>
      </c>
    </row>
    <row r="53" spans="1:22" ht="12.75" customHeight="1" x14ac:dyDescent="0.2">
      <c r="A53" s="132">
        <v>9</v>
      </c>
      <c r="B53" s="137" t="s">
        <v>499</v>
      </c>
      <c r="C53" s="138">
        <v>83</v>
      </c>
      <c r="D53" s="138">
        <v>74</v>
      </c>
      <c r="E53" s="138">
        <v>119</v>
      </c>
      <c r="F53" s="138">
        <v>87</v>
      </c>
      <c r="G53" s="138">
        <v>103</v>
      </c>
      <c r="H53" s="138">
        <v>94</v>
      </c>
      <c r="I53" s="138">
        <v>101</v>
      </c>
      <c r="J53" s="138">
        <v>72</v>
      </c>
      <c r="K53" s="138">
        <v>93</v>
      </c>
      <c r="L53" s="138">
        <v>66</v>
      </c>
      <c r="M53" s="138">
        <v>66</v>
      </c>
      <c r="N53" s="138">
        <v>55</v>
      </c>
      <c r="O53" s="138">
        <v>65</v>
      </c>
      <c r="P53" s="138">
        <v>55</v>
      </c>
      <c r="Q53" s="139">
        <v>25</v>
      </c>
      <c r="R53" s="112">
        <v>54</v>
      </c>
      <c r="S53" s="112">
        <v>14</v>
      </c>
      <c r="T53" s="112">
        <v>86</v>
      </c>
      <c r="U53" s="176">
        <v>43</v>
      </c>
      <c r="V53" s="120">
        <f t="shared" si="2"/>
        <v>-0.5</v>
      </c>
    </row>
    <row r="54" spans="1:22" ht="12.75" customHeight="1" x14ac:dyDescent="0.2">
      <c r="A54" s="132">
        <v>10</v>
      </c>
      <c r="B54" s="137" t="s">
        <v>500</v>
      </c>
      <c r="C54" s="138">
        <v>21</v>
      </c>
      <c r="D54" s="138">
        <v>8</v>
      </c>
      <c r="E54" s="138">
        <v>8</v>
      </c>
      <c r="F54" s="138">
        <v>3</v>
      </c>
      <c r="G54" s="138">
        <v>17</v>
      </c>
      <c r="H54" s="138">
        <v>9</v>
      </c>
      <c r="I54" s="138">
        <v>14</v>
      </c>
      <c r="J54" s="138">
        <v>8</v>
      </c>
      <c r="K54" s="138">
        <v>17</v>
      </c>
      <c r="L54" s="138">
        <v>26</v>
      </c>
      <c r="M54" s="138">
        <v>21</v>
      </c>
      <c r="N54" s="138">
        <v>28</v>
      </c>
      <c r="O54" s="138">
        <v>28</v>
      </c>
      <c r="P54" s="138">
        <v>21</v>
      </c>
      <c r="Q54" s="139">
        <v>12</v>
      </c>
      <c r="R54" s="112">
        <v>32</v>
      </c>
      <c r="S54" s="112">
        <v>37</v>
      </c>
      <c r="T54" s="112">
        <v>15</v>
      </c>
      <c r="U54" s="176">
        <v>287</v>
      </c>
      <c r="V54" s="120">
        <f t="shared" si="2"/>
        <v>18.133333333333333</v>
      </c>
    </row>
    <row r="55" spans="1:22" ht="12.75" customHeight="1" x14ac:dyDescent="0.2">
      <c r="A55" s="132">
        <v>11</v>
      </c>
      <c r="B55" s="137" t="s">
        <v>501</v>
      </c>
      <c r="C55" s="140">
        <v>20</v>
      </c>
      <c r="D55" s="140">
        <v>13</v>
      </c>
      <c r="E55" s="140">
        <v>22</v>
      </c>
      <c r="F55" s="140">
        <v>12</v>
      </c>
      <c r="G55" s="140">
        <v>6</v>
      </c>
      <c r="H55" s="140">
        <v>6</v>
      </c>
      <c r="I55" s="140">
        <v>13</v>
      </c>
      <c r="J55" s="141">
        <v>13</v>
      </c>
      <c r="K55" s="141">
        <v>11</v>
      </c>
      <c r="L55" s="141">
        <v>13</v>
      </c>
      <c r="M55" s="141">
        <v>12</v>
      </c>
      <c r="N55" s="139">
        <v>13</v>
      </c>
      <c r="O55" s="139">
        <v>18</v>
      </c>
      <c r="P55" s="139">
        <v>43</v>
      </c>
      <c r="Q55" s="139">
        <v>9</v>
      </c>
      <c r="R55" s="112">
        <v>24</v>
      </c>
      <c r="S55" s="112">
        <v>54</v>
      </c>
      <c r="T55" s="112">
        <v>7</v>
      </c>
      <c r="U55" s="112">
        <v>19</v>
      </c>
      <c r="V55" s="120">
        <f t="shared" si="2"/>
        <v>1.7142857142857144</v>
      </c>
    </row>
    <row r="56" spans="1:22" ht="12.75" customHeight="1" x14ac:dyDescent="0.2">
      <c r="A56" s="132">
        <v>12</v>
      </c>
      <c r="B56" s="137" t="s">
        <v>502</v>
      </c>
      <c r="C56" s="140">
        <v>3</v>
      </c>
      <c r="D56" s="140">
        <v>14</v>
      </c>
      <c r="E56" s="140">
        <v>14</v>
      </c>
      <c r="F56" s="140">
        <v>16</v>
      </c>
      <c r="G56" s="140">
        <v>5</v>
      </c>
      <c r="H56" s="140">
        <v>2</v>
      </c>
      <c r="I56" s="140">
        <v>2</v>
      </c>
      <c r="J56" s="141">
        <v>7</v>
      </c>
      <c r="K56" s="141">
        <v>12</v>
      </c>
      <c r="L56" s="141">
        <v>11</v>
      </c>
      <c r="M56" s="141">
        <v>9</v>
      </c>
      <c r="N56" s="139">
        <v>8</v>
      </c>
      <c r="O56" s="139">
        <v>8</v>
      </c>
      <c r="P56" s="139">
        <v>11</v>
      </c>
      <c r="Q56" s="139">
        <v>3</v>
      </c>
      <c r="R56" s="112">
        <v>2</v>
      </c>
      <c r="S56" s="112">
        <v>4</v>
      </c>
      <c r="T56" s="112">
        <v>9</v>
      </c>
      <c r="U56" s="112">
        <v>11</v>
      </c>
      <c r="V56" s="120">
        <f t="shared" si="2"/>
        <v>0.22222222222222232</v>
      </c>
    </row>
    <row r="57" spans="1:22" ht="12.75" customHeight="1" x14ac:dyDescent="0.2">
      <c r="A57" s="132"/>
      <c r="B57" s="137"/>
      <c r="C57" s="140"/>
      <c r="D57" s="140"/>
      <c r="E57" s="140"/>
      <c r="F57" s="140"/>
      <c r="G57" s="140"/>
      <c r="H57" s="140"/>
      <c r="I57" s="140"/>
      <c r="J57" s="141"/>
      <c r="K57" s="141"/>
      <c r="L57" s="141"/>
      <c r="M57" s="141"/>
      <c r="N57" s="139"/>
      <c r="O57" s="139"/>
      <c r="P57" s="139"/>
      <c r="Q57" s="139"/>
      <c r="V57" s="120"/>
    </row>
    <row r="58" spans="1:22" ht="12.75" customHeight="1" x14ac:dyDescent="0.2"/>
    <row r="59" spans="1:22" ht="12.75" customHeight="1" x14ac:dyDescent="0.2"/>
    <row r="60" spans="1:22" ht="12.75" customHeight="1" x14ac:dyDescent="0.2"/>
    <row r="61" spans="1:22" ht="12.75" customHeight="1" x14ac:dyDescent="0.2"/>
    <row r="62" spans="1:22" ht="12.75" customHeight="1" x14ac:dyDescent="0.2"/>
    <row r="63" spans="1:22" ht="12.75" customHeight="1" x14ac:dyDescent="0.2"/>
    <row r="64" spans="1:22"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spans="2:17" ht="12.75" customHeight="1" x14ac:dyDescent="0.2"/>
    <row r="914" spans="2:17" ht="12.75" customHeight="1" x14ac:dyDescent="0.2"/>
    <row r="915" spans="2:17" ht="12.75" customHeight="1" x14ac:dyDescent="0.2"/>
    <row r="916" spans="2:17" ht="12.75" customHeight="1" x14ac:dyDescent="0.2"/>
    <row r="917" spans="2:17" ht="12.75" customHeight="1" x14ac:dyDescent="0.2"/>
    <row r="918" spans="2:17" ht="12.75" customHeight="1" x14ac:dyDescent="0.2"/>
    <row r="919" spans="2:17" ht="12.75" customHeight="1" x14ac:dyDescent="0.2"/>
    <row r="920" spans="2:17" ht="12.75" customHeight="1" x14ac:dyDescent="0.2"/>
    <row r="921" spans="2:17" ht="12.75" customHeight="1" x14ac:dyDescent="0.2"/>
    <row r="922" spans="2:17" ht="12.75" customHeight="1" x14ac:dyDescent="0.2"/>
    <row r="923" spans="2:17" ht="15.75" customHeight="1" x14ac:dyDescent="0.2">
      <c r="B923" s="158"/>
      <c r="C923" s="159"/>
      <c r="D923" s="159"/>
      <c r="E923" s="159"/>
      <c r="F923" s="159"/>
      <c r="G923" s="159"/>
      <c r="H923" s="159"/>
      <c r="I923" s="159"/>
      <c r="J923" s="159"/>
      <c r="K923" s="159"/>
      <c r="L923" s="159"/>
      <c r="M923" s="159"/>
      <c r="N923" s="159"/>
      <c r="O923" s="159"/>
      <c r="P923" s="159"/>
      <c r="Q923" s="159"/>
    </row>
  </sheetData>
  <mergeCells count="7">
    <mergeCell ref="A44:B44"/>
    <mergeCell ref="A2:A3"/>
    <mergeCell ref="C2:N2"/>
    <mergeCell ref="O2:Q2"/>
    <mergeCell ref="V2:V3"/>
    <mergeCell ref="A4:B4"/>
    <mergeCell ref="A18:B18"/>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специализированые магазины</vt:lpstr>
      <vt:lpstr>автозапчастники</vt:lpstr>
      <vt:lpstr>market-place</vt:lpstr>
      <vt:lpstr>отзывы</vt:lpstr>
      <vt:lpstr>И-м,где Зубр не представлен</vt:lpstr>
      <vt:lpstr>запросы по брендам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Шестакович Антонина</dc:creator>
  <cp:lastModifiedBy>Komp</cp:lastModifiedBy>
  <cp:lastPrinted>2020-05-06T11:42:37Z</cp:lastPrinted>
  <dcterms:created xsi:type="dcterms:W3CDTF">2019-08-23T12:40:49Z</dcterms:created>
  <dcterms:modified xsi:type="dcterms:W3CDTF">2020-10-09T13:29:54Z</dcterms:modified>
</cp:coreProperties>
</file>