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wnloads\UDEA\1.OTROS\TERMODINÁMICA\PROYECTO DE AULA\"/>
    </mc:Choice>
  </mc:AlternateContent>
  <xr:revisionPtr revIDLastSave="0" documentId="13_ncr:1_{B73E10A8-0E2A-4022-9F87-392927B08010}" xr6:coauthVersionLast="47" xr6:coauthVersionMax="47" xr10:uidLastSave="{00000000-0000-0000-0000-000000000000}"/>
  <bookViews>
    <workbookView xWindow="-120" yWindow="-120" windowWidth="20730" windowHeight="11040" xr2:uid="{BC3C1452-1FA6-4351-875B-0E0B944F99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9" i="1" s="1"/>
  <c r="G14" i="1"/>
  <c r="G15" i="1"/>
  <c r="G16" i="1"/>
  <c r="G17" i="1"/>
  <c r="G18" i="1"/>
  <c r="G12" i="1"/>
  <c r="G5" i="1"/>
  <c r="G6" i="1"/>
  <c r="G7" i="1"/>
  <c r="G8" i="1"/>
  <c r="G9" i="1"/>
  <c r="G10" i="1"/>
  <c r="G4" i="1"/>
  <c r="B12" i="1"/>
  <c r="F13" i="1"/>
  <c r="F14" i="1"/>
  <c r="F15" i="1"/>
  <c r="F16" i="1"/>
  <c r="F17" i="1"/>
  <c r="F18" i="1"/>
  <c r="F12" i="1"/>
  <c r="E12" i="1"/>
  <c r="E13" i="1"/>
  <c r="E14" i="1"/>
  <c r="E15" i="1"/>
  <c r="E16" i="1"/>
  <c r="E17" i="1"/>
  <c r="E18" i="1"/>
  <c r="D13" i="1"/>
  <c r="D15" i="1"/>
  <c r="C13" i="1"/>
  <c r="C14" i="1"/>
  <c r="C15" i="1"/>
  <c r="C16" i="1"/>
  <c r="C17" i="1"/>
  <c r="C18" i="1"/>
  <c r="C12" i="1"/>
  <c r="B13" i="1"/>
  <c r="B14" i="1"/>
  <c r="B15" i="1"/>
  <c r="B16" i="1"/>
  <c r="B17" i="1"/>
  <c r="B18" i="1"/>
  <c r="F10" i="1"/>
  <c r="F9" i="1"/>
  <c r="F8" i="1"/>
  <c r="F7" i="1"/>
  <c r="F6" i="1"/>
  <c r="F5" i="1"/>
  <c r="F4" i="1"/>
  <c r="J8" i="1"/>
  <c r="D16" i="1" s="1"/>
  <c r="J9" i="1"/>
  <c r="D17" i="1" s="1"/>
  <c r="J10" i="1"/>
  <c r="D18" i="1" s="1"/>
  <c r="J4" i="1"/>
  <c r="D12" i="1" s="1"/>
  <c r="J5" i="1"/>
  <c r="J6" i="1"/>
  <c r="D14" i="1" s="1"/>
  <c r="J7" i="1"/>
  <c r="E19" i="1" l="1"/>
  <c r="B19" i="1"/>
  <c r="F19" i="1"/>
  <c r="D19" i="1"/>
  <c r="C19" i="1"/>
</calcChain>
</file>

<file path=xl/sharedStrings.xml><?xml version="1.0" encoding="utf-8"?>
<sst xmlns="http://schemas.openxmlformats.org/spreadsheetml/2006/main" count="23" uniqueCount="12">
  <si>
    <t>h</t>
  </si>
  <si>
    <t>Cp</t>
  </si>
  <si>
    <t>Datos experimentales</t>
  </si>
  <si>
    <t>Datos aplicación</t>
  </si>
  <si>
    <t>% Error relativo</t>
  </si>
  <si>
    <t>% Error prom</t>
  </si>
  <si>
    <t>ρ</t>
  </si>
  <si>
    <t>μ</t>
  </si>
  <si>
    <t>κ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</si>
  <si>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</si>
  <si>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α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</si>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</sst>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00000"/>
    <numFmt numFmtId="168" formatCode="0.000E+00"/>
    <numFmt numFmtId="169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6" borderId="1" xfId="0" applyFont="1" applyFill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7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1" fontId="0" fillId="0" borderId="1" xfId="1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Error Prom. - Cálculo de propiedades</a:t>
            </a:r>
          </a:p>
          <a:p>
            <a:pPr>
              <a:defRPr/>
            </a:pPr>
            <a:r>
              <a:rPr lang="es-CO"/>
              <a:t>Experimental Vs Aplicación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Hoja1!$B$11:$G$11</c:f>
              <c:strCache>
                <c:ptCount val="6"/>
                <c:pt idx="0">
                  <c:v>ρ</c:v>
                </c:pt>
                <c:pt idx="1">
                  <c:v>μ</c:v>
                </c:pt>
                <c:pt idx="2">
                  <c:v>h</c:v>
                </c:pt>
                <c:pt idx="3">
                  <c:v>Cp</c:v>
                </c:pt>
                <c:pt idx="4">
                  <c:v>κ</c:v>
                </c:pt>
                <c:pt idx="5">
                  <c:v>α</c:v>
                </c:pt>
              </c:strCache>
            </c:strRef>
          </c:cat>
          <c:val>
            <c:numRef>
              <c:f>Hoja1!$B$19:$G$19</c:f>
              <c:numCache>
                <c:formatCode>0.00000%</c:formatCode>
                <c:ptCount val="6"/>
                <c:pt idx="0">
                  <c:v>1.2334020064604973E-3</c:v>
                </c:pt>
                <c:pt idx="1">
                  <c:v>2.6006840059208378E-3</c:v>
                </c:pt>
                <c:pt idx="2">
                  <c:v>2.5447070409532202E-3</c:v>
                </c:pt>
                <c:pt idx="3">
                  <c:v>1.1110470174879013E-3</c:v>
                </c:pt>
                <c:pt idx="4">
                  <c:v>1.9009259256760648E-3</c:v>
                </c:pt>
                <c:pt idx="5">
                  <c:v>3.8143660303799607E-3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455B-9D2F-A069BCB3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76703"/>
        <c:axId val="1719277535"/>
      </c:barChart>
      <c:catAx>
        <c:axId val="171927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277535"/>
        <c:crosses val="autoZero"/>
        <c:auto val="1"/>
        <c:lblAlgn val="ctr"/>
        <c:lblOffset val="100"/>
        <c:noMultiLvlLbl val="0"/>
      </c:catAx>
      <c:valAx>
        <c:axId val="1719277535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27670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113108</xdr:colOff>
      <xdr:row>10</xdr:row>
      <xdr:rowOff>119062</xdr:rowOff>
    </xdr:from>
    <xdr:to>
      <xdr:col>14</xdr:col>
      <xdr:colOff>23811</xdr:colOff>
      <xdr:row>26</xdr:row>
      <xdr:rowOff>67864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3D8671-E825-4152-A8B4-7AA60453E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9D2D-C53A-4651-8C8E-8B7D4FBE2582}">
  <dimension ref="A2:O20"/>
  <sheetViews>
    <sheetView tabSelected="1" zoomScale="80" zoomScaleNormal="80" workbookViewId="0">
      <selection activeCell="A11" sqref="A11:G19"/>
    </sheetView>
  </sheetViews>
  <sheetFormatPr baseColWidth="10" defaultRowHeight="15" x14ac:dyDescent="0.25"/>
  <cols>
    <col min="1" max="1" width="15" bestFit="1" customWidth="1"/>
    <col min="2" max="6" width="9.85546875" bestFit="1" customWidth="1"/>
    <col min="7" max="7" width="10" bestFit="1" customWidth="1"/>
    <col min="8" max="10" width="8.7109375" bestFit="1" customWidth="1"/>
    <col min="11" max="11" width="6" bestFit="1" customWidth="1"/>
    <col min="12" max="12" width="9.28515625" bestFit="1" customWidth="1"/>
    <col min="13" max="13" width="10" bestFit="1" customWidth="1"/>
    <col min="14" max="14" width="18.28515625" customWidth="1"/>
  </cols>
  <sheetData>
    <row r="2" spans="1:15" x14ac:dyDescent="0.25">
      <c r="A2" s="19" t="s">
        <v>2</v>
      </c>
      <c r="B2" s="19"/>
      <c r="C2" s="19"/>
      <c r="D2" s="19"/>
      <c r="E2" s="19"/>
      <c r="F2" s="19"/>
      <c r="G2" s="19"/>
      <c r="H2" s="20" t="s">
        <v>3</v>
      </c>
      <c r="I2" s="20"/>
      <c r="J2" s="20"/>
      <c r="K2" s="20"/>
      <c r="L2" s="20"/>
      <c r="M2" s="20"/>
    </row>
    <row r="3" spans="1:15" x14ac:dyDescent="0.25">
      <c r="A3" s="13" t="s">
        <v>11</v>
      </c>
      <c r="B3" s="12" t="s">
        <v>6</v>
      </c>
      <c r="C3" s="12" t="s">
        <v>7</v>
      </c>
      <c r="D3" s="13" t="s">
        <v>0</v>
      </c>
      <c r="E3" s="13" t="s">
        <v>1</v>
      </c>
      <c r="F3" s="12" t="s">
        <v>8</v>
      </c>
      <c r="G3" s="12" t="s">
        <v>10</v>
      </c>
      <c r="H3" s="17" t="s">
        <v>6</v>
      </c>
      <c r="I3" s="17" t="s">
        <v>7</v>
      </c>
      <c r="J3" s="18" t="s">
        <v>0</v>
      </c>
      <c r="K3" s="18" t="s">
        <v>1</v>
      </c>
      <c r="L3" s="18" t="s">
        <v>8</v>
      </c>
      <c r="M3" s="17" t="s">
        <v>10</v>
      </c>
    </row>
    <row r="4" spans="1:15" x14ac:dyDescent="0.25">
      <c r="A4" s="1">
        <v>30</v>
      </c>
      <c r="B4" s="3">
        <v>996.01499999999999</v>
      </c>
      <c r="C4" s="3">
        <v>125.73</v>
      </c>
      <c r="D4" s="3">
        <v>125.74</v>
      </c>
      <c r="E4" s="3">
        <v>4.1779999999999999</v>
      </c>
      <c r="F4" s="3">
        <f>0.615/1000</f>
        <v>6.1499999999999999E-4</v>
      </c>
      <c r="G4" s="8">
        <f>F4/(B4*E4)</f>
        <v>1.4778855443105448E-7</v>
      </c>
      <c r="H4" s="4">
        <v>993.89300000000003</v>
      </c>
      <c r="I4" s="4">
        <v>125.352</v>
      </c>
      <c r="J4" s="5">
        <f t="shared" ref="J4:J6" si="0">I4</f>
        <v>125.352</v>
      </c>
      <c r="K4" s="6">
        <v>4.1783999999999999</v>
      </c>
      <c r="L4" s="7">
        <v>6.1793099999999995E-4</v>
      </c>
      <c r="M4" s="8">
        <v>1.48795924472177E-7</v>
      </c>
    </row>
    <row r="5" spans="1:15" x14ac:dyDescent="0.25">
      <c r="A5" s="1">
        <v>40</v>
      </c>
      <c r="B5" s="3">
        <v>992.06299999999999</v>
      </c>
      <c r="C5" s="3">
        <v>167.53</v>
      </c>
      <c r="D5" s="3">
        <v>167.53</v>
      </c>
      <c r="E5" s="3">
        <v>4.1790000000000003</v>
      </c>
      <c r="F5" s="3">
        <f>0.631/1000</f>
        <v>6.3100000000000005E-4</v>
      </c>
      <c r="G5" s="8">
        <f t="shared" ref="G5:G10" si="1">F5/(B5*E5)</f>
        <v>1.5220108051686157E-7</v>
      </c>
      <c r="H5" s="4">
        <v>991.29399999999998</v>
      </c>
      <c r="I5" s="4">
        <v>167.25299999999999</v>
      </c>
      <c r="J5" s="5">
        <f t="shared" si="0"/>
        <v>167.25299999999999</v>
      </c>
      <c r="K5" s="4">
        <v>4.1813000000000002</v>
      </c>
      <c r="L5" s="7">
        <v>6.3084199999999995E-4</v>
      </c>
      <c r="M5" s="8">
        <v>1.522E-7</v>
      </c>
    </row>
    <row r="6" spans="1:15" x14ac:dyDescent="0.25">
      <c r="A6" s="1">
        <v>50</v>
      </c>
      <c r="B6" s="3">
        <v>988.14200000000005</v>
      </c>
      <c r="C6" s="3">
        <v>209.33</v>
      </c>
      <c r="D6" s="3">
        <v>209.34</v>
      </c>
      <c r="E6" s="3">
        <v>4.181</v>
      </c>
      <c r="F6" s="3">
        <f>0.644/1000</f>
        <v>6.4400000000000004E-4</v>
      </c>
      <c r="G6" s="8">
        <f t="shared" si="1"/>
        <v>1.558785441070426E-7</v>
      </c>
      <c r="H6" s="4">
        <v>987.94399999999996</v>
      </c>
      <c r="I6" s="4">
        <v>209.267</v>
      </c>
      <c r="J6" s="5">
        <f t="shared" si="0"/>
        <v>209.267</v>
      </c>
      <c r="K6" s="4">
        <v>4.1852999999999998</v>
      </c>
      <c r="L6" s="7">
        <v>6.4245600000000002E-4</v>
      </c>
      <c r="M6" s="8">
        <v>1.554E-7</v>
      </c>
    </row>
    <row r="7" spans="1:15" x14ac:dyDescent="0.25">
      <c r="A7" s="1">
        <v>60</v>
      </c>
      <c r="B7" s="3">
        <v>983.28399999999999</v>
      </c>
      <c r="C7" s="3">
        <v>251.16</v>
      </c>
      <c r="D7" s="3">
        <v>251.18</v>
      </c>
      <c r="E7" s="3">
        <v>4.1849999999999996</v>
      </c>
      <c r="F7" s="3">
        <f>0.654/1000</f>
        <v>6.5400000000000007E-4</v>
      </c>
      <c r="G7" s="8">
        <f t="shared" si="1"/>
        <v>1.589290595938628E-7</v>
      </c>
      <c r="H7" s="5">
        <v>983.84199999999998</v>
      </c>
      <c r="I7" s="5">
        <v>251.42699999999999</v>
      </c>
      <c r="J7" s="5">
        <f>I7</f>
        <v>251.42699999999999</v>
      </c>
      <c r="K7" s="4">
        <v>4.1905000000000001</v>
      </c>
      <c r="L7" s="7">
        <v>6.5270704000000004E-4</v>
      </c>
      <c r="M7" s="8">
        <v>1.5830000000000001E-7</v>
      </c>
    </row>
    <row r="8" spans="1:15" x14ac:dyDescent="0.25">
      <c r="A8" s="1">
        <v>70</v>
      </c>
      <c r="B8" s="3">
        <v>977.51700000000005</v>
      </c>
      <c r="C8" s="3">
        <v>293.04000000000002</v>
      </c>
      <c r="D8" s="3">
        <v>293.07</v>
      </c>
      <c r="E8" s="9">
        <v>4.1900000000000004</v>
      </c>
      <c r="F8" s="3">
        <f>0.663/1000</f>
        <v>6.6300000000000007E-4</v>
      </c>
      <c r="G8" s="8">
        <f t="shared" si="1"/>
        <v>1.6187328733392579E-7</v>
      </c>
      <c r="H8" s="5">
        <v>978.98900000000003</v>
      </c>
      <c r="I8" s="5">
        <v>293.76600000000002</v>
      </c>
      <c r="J8" s="5">
        <f t="shared" ref="J8:J10" si="2">I8</f>
        <v>293.76600000000002</v>
      </c>
      <c r="K8" s="4">
        <v>4.1966999999999999</v>
      </c>
      <c r="L8" s="7">
        <v>6.6161699999999998E-4</v>
      </c>
      <c r="M8" s="8">
        <v>1.61E-7</v>
      </c>
    </row>
    <row r="9" spans="1:15" x14ac:dyDescent="0.25">
      <c r="A9" s="1">
        <v>80</v>
      </c>
      <c r="B9" s="3">
        <v>971.81700000000001</v>
      </c>
      <c r="C9" s="3">
        <v>334.97</v>
      </c>
      <c r="D9" s="3">
        <v>335.02</v>
      </c>
      <c r="E9" s="3">
        <v>4.1970000000000001</v>
      </c>
      <c r="F9" s="10">
        <f>0.67/1000</f>
        <v>6.7000000000000002E-4</v>
      </c>
      <c r="G9" s="8">
        <f t="shared" si="1"/>
        <v>1.6426738423995116E-7</v>
      </c>
      <c r="H9" s="5">
        <v>973.38400000000001</v>
      </c>
      <c r="I9" s="5">
        <v>336.31700000000001</v>
      </c>
      <c r="J9" s="5">
        <f t="shared" si="2"/>
        <v>336.31700000000001</v>
      </c>
      <c r="K9" s="4">
        <v>4.2039999999999997</v>
      </c>
      <c r="L9" s="7">
        <v>6.69186E-4</v>
      </c>
      <c r="M9" s="8">
        <v>1.635E-7</v>
      </c>
    </row>
    <row r="10" spans="1:15" x14ac:dyDescent="0.25">
      <c r="A10" s="1">
        <v>90</v>
      </c>
      <c r="B10" s="9">
        <v>965.25</v>
      </c>
      <c r="C10" s="3">
        <v>376.97</v>
      </c>
      <c r="D10" s="3">
        <v>377.04</v>
      </c>
      <c r="E10" s="3">
        <v>4.2060000000000004</v>
      </c>
      <c r="F10" s="3">
        <f>0.675/1000</f>
        <v>6.7500000000000004E-4</v>
      </c>
      <c r="G10" s="8">
        <f t="shared" si="1"/>
        <v>1.6626264843097937E-7</v>
      </c>
      <c r="H10" s="5">
        <v>967.02800000000002</v>
      </c>
      <c r="I10" s="5">
        <v>379.11200000000002</v>
      </c>
      <c r="J10" s="5">
        <f t="shared" si="2"/>
        <v>379.11200000000002</v>
      </c>
      <c r="K10" s="4">
        <v>4.2123999999999997</v>
      </c>
      <c r="L10" s="7">
        <v>6.7541499999999996E-4</v>
      </c>
      <c r="M10" s="8">
        <v>1.6579999999999999E-7</v>
      </c>
    </row>
    <row r="11" spans="1:15" ht="18" x14ac:dyDescent="0.25">
      <c r="A11" s="23" t="s">
        <v>4</v>
      </c>
      <c r="B11" s="12" t="s">
        <v>6</v>
      </c>
      <c r="C11" s="12" t="s">
        <v>7</v>
      </c>
      <c r="D11" s="13" t="s">
        <v>0</v>
      </c>
      <c r="E11" s="13" t="s">
        <v>9</v>
      </c>
      <c r="F11" s="12" t="s">
        <v>8</v>
      </c>
      <c r="G11" s="12" t="s">
        <v>10</v>
      </c>
      <c r="H11" s="11"/>
      <c r="I11" s="11"/>
      <c r="J11" s="11"/>
      <c r="K11" s="11"/>
      <c r="L11" s="14"/>
      <c r="M11" s="14"/>
      <c r="O11" s="2"/>
    </row>
    <row r="12" spans="1:15" x14ac:dyDescent="0.25">
      <c r="A12" s="1">
        <v>30</v>
      </c>
      <c r="B12" s="21">
        <f t="shared" ref="B12:B18" si="3">ABS((H4-B4)/B4)*100%</f>
        <v>2.1304900026605598E-3</v>
      </c>
      <c r="C12" s="22">
        <f>ABS((C4-I4)/C4)*100%</f>
        <v>3.0064423765211175E-3</v>
      </c>
      <c r="D12" s="22">
        <f>ABS((D4-J4)/D4)*100%</f>
        <v>3.0857324638141484E-3</v>
      </c>
      <c r="E12" s="22">
        <f>ABS((E4-K4)/E4)*100%</f>
        <v>9.5739588319759689E-5</v>
      </c>
      <c r="F12" s="22">
        <f>ABS((F4-L4)/F4)*100%</f>
        <v>4.7658536585365244E-3</v>
      </c>
      <c r="G12" s="22">
        <f>ABS((G4-M4)/G4)*100%</f>
        <v>6.816292675712393E-3</v>
      </c>
      <c r="H12" s="15"/>
      <c r="I12" s="15"/>
      <c r="J12" s="15"/>
      <c r="K12" s="15"/>
      <c r="L12" s="15"/>
      <c r="M12" s="15"/>
    </row>
    <row r="13" spans="1:15" x14ac:dyDescent="0.25">
      <c r="A13" s="1">
        <v>40</v>
      </c>
      <c r="B13" s="21">
        <f t="shared" si="3"/>
        <v>7.7515238447558817E-4</v>
      </c>
      <c r="C13" s="22">
        <f t="shared" ref="C13:F18" si="4">ABS((C5-I5)/C5)*100%</f>
        <v>1.6534352056349025E-3</v>
      </c>
      <c r="D13" s="22">
        <f t="shared" si="4"/>
        <v>1.6534352056349025E-3</v>
      </c>
      <c r="E13" s="22">
        <f t="shared" si="4"/>
        <v>5.5037090212968856E-4</v>
      </c>
      <c r="F13" s="22">
        <f t="shared" si="4"/>
        <v>2.5039619651363312E-4</v>
      </c>
      <c r="G13" s="22">
        <f t="shared" ref="G13:G18" si="5">ABS((G5-M5)/G5)*100%</f>
        <v>7.0992719493178522E-6</v>
      </c>
      <c r="H13" s="15"/>
      <c r="I13" s="15"/>
      <c r="J13" s="15"/>
      <c r="K13" s="15"/>
      <c r="L13" s="15"/>
      <c r="M13" s="15"/>
    </row>
    <row r="14" spans="1:15" x14ac:dyDescent="0.25">
      <c r="A14" s="1">
        <v>50</v>
      </c>
      <c r="B14" s="21">
        <f t="shared" si="3"/>
        <v>2.0037605931140742E-4</v>
      </c>
      <c r="C14" s="22">
        <f t="shared" si="4"/>
        <v>3.0096020637279219E-4</v>
      </c>
      <c r="D14" s="22">
        <f t="shared" si="4"/>
        <v>3.487150090761799E-4</v>
      </c>
      <c r="E14" s="22">
        <f t="shared" si="4"/>
        <v>1.0284620904089329E-3</v>
      </c>
      <c r="F14" s="22">
        <f t="shared" si="4"/>
        <v>2.3975155279503486E-3</v>
      </c>
      <c r="G14" s="22">
        <f t="shared" si="5"/>
        <v>3.0699806043478287E-3</v>
      </c>
      <c r="H14" s="15"/>
      <c r="I14" s="15"/>
      <c r="J14" s="15"/>
      <c r="K14" s="15"/>
      <c r="L14" s="15"/>
      <c r="M14" s="15"/>
    </row>
    <row r="15" spans="1:15" x14ac:dyDescent="0.25">
      <c r="A15" s="1">
        <v>60</v>
      </c>
      <c r="B15" s="21">
        <f t="shared" si="3"/>
        <v>5.6748609760760144E-4</v>
      </c>
      <c r="C15" s="22">
        <f t="shared" si="4"/>
        <v>1.0630673674151773E-3</v>
      </c>
      <c r="D15" s="22">
        <f t="shared" si="4"/>
        <v>9.8335854765501112E-4</v>
      </c>
      <c r="E15" s="22">
        <f t="shared" si="4"/>
        <v>1.3142174432498219E-3</v>
      </c>
      <c r="F15" s="22">
        <f t="shared" si="4"/>
        <v>1.9770030581040166E-3</v>
      </c>
      <c r="G15" s="22">
        <f t="shared" si="5"/>
        <v>3.9581156238533846E-3</v>
      </c>
      <c r="H15" s="15"/>
      <c r="I15" s="15"/>
      <c r="J15" s="15"/>
      <c r="K15" s="15"/>
      <c r="L15" s="15"/>
      <c r="M15" s="15"/>
    </row>
    <row r="16" spans="1:15" x14ac:dyDescent="0.25">
      <c r="A16" s="1">
        <v>70</v>
      </c>
      <c r="B16" s="21">
        <f t="shared" si="3"/>
        <v>1.5058561641383013E-3</v>
      </c>
      <c r="C16" s="22">
        <f t="shared" si="4"/>
        <v>2.4774774774774743E-3</v>
      </c>
      <c r="D16" s="22">
        <f t="shared" si="4"/>
        <v>2.3748592486437588E-3</v>
      </c>
      <c r="E16" s="22">
        <f t="shared" si="4"/>
        <v>1.5990453460619292E-3</v>
      </c>
      <c r="F16" s="22">
        <f t="shared" si="4"/>
        <v>2.0859728506788708E-3</v>
      </c>
      <c r="G16" s="22">
        <f t="shared" si="5"/>
        <v>5.3948823076923206E-3</v>
      </c>
      <c r="H16" s="15"/>
      <c r="I16" s="15"/>
      <c r="J16" s="15"/>
      <c r="K16" s="15"/>
      <c r="L16" s="15"/>
      <c r="M16" s="15"/>
    </row>
    <row r="17" spans="1:13" x14ac:dyDescent="0.25">
      <c r="A17" s="1">
        <v>80</v>
      </c>
      <c r="B17" s="21">
        <f t="shared" si="3"/>
        <v>1.6124434950201604E-3</v>
      </c>
      <c r="C17" s="22">
        <f t="shared" si="4"/>
        <v>4.0212556348329098E-3</v>
      </c>
      <c r="D17" s="22">
        <f t="shared" si="4"/>
        <v>3.8714106620501031E-3</v>
      </c>
      <c r="E17" s="22">
        <f t="shared" si="4"/>
        <v>1.6678579938050209E-3</v>
      </c>
      <c r="F17" s="22">
        <f t="shared" si="4"/>
        <v>1.2149253731343628E-3</v>
      </c>
      <c r="G17" s="22">
        <f t="shared" si="5"/>
        <v>4.6715557291045293E-3</v>
      </c>
      <c r="H17" s="15"/>
      <c r="I17" s="15"/>
      <c r="J17" s="15"/>
      <c r="K17" s="15"/>
      <c r="L17" s="15"/>
      <c r="M17" s="15"/>
    </row>
    <row r="18" spans="1:13" x14ac:dyDescent="0.25">
      <c r="A18" s="1">
        <v>90</v>
      </c>
      <c r="B18" s="21">
        <f t="shared" si="3"/>
        <v>1.8420098420098628E-3</v>
      </c>
      <c r="C18" s="22">
        <f t="shared" si="4"/>
        <v>5.6821497731914892E-3</v>
      </c>
      <c r="D18" s="22">
        <f t="shared" si="4"/>
        <v>5.4954381497984367E-3</v>
      </c>
      <c r="E18" s="22">
        <f t="shared" si="4"/>
        <v>1.5216357584401556E-3</v>
      </c>
      <c r="F18" s="22">
        <f t="shared" si="4"/>
        <v>6.1481481481469725E-4</v>
      </c>
      <c r="G18" s="22">
        <f t="shared" si="5"/>
        <v>2.7826359999999538E-3</v>
      </c>
      <c r="H18" s="15"/>
      <c r="I18" s="15"/>
      <c r="J18" s="15"/>
      <c r="K18" s="15"/>
      <c r="L18" s="15"/>
      <c r="M18" s="15"/>
    </row>
    <row r="19" spans="1:13" x14ac:dyDescent="0.25">
      <c r="A19" s="23" t="s">
        <v>5</v>
      </c>
      <c r="B19" s="16">
        <f t="shared" ref="B19:G19" si="6">AVERAGE(B12:B18)</f>
        <v>1.2334020064604973E-3</v>
      </c>
      <c r="C19" s="16">
        <f t="shared" si="6"/>
        <v>2.6006840059208378E-3</v>
      </c>
      <c r="D19" s="16">
        <f t="shared" si="6"/>
        <v>2.5447070409532202E-3</v>
      </c>
      <c r="E19" s="16">
        <f t="shared" si="6"/>
        <v>1.1110470174879013E-3</v>
      </c>
      <c r="F19" s="16">
        <f t="shared" si="6"/>
        <v>1.9009259256760648E-3</v>
      </c>
      <c r="G19" s="16">
        <f t="shared" si="6"/>
        <v>3.8143660303799607E-3</v>
      </c>
      <c r="H19" s="15"/>
      <c r="I19" s="15"/>
      <c r="J19" s="15"/>
      <c r="K19" s="15"/>
      <c r="L19" s="15"/>
      <c r="M19" s="15"/>
    </row>
    <row r="20" spans="1:13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</sheetData>
  <mergeCells count="2">
    <mergeCell ref="A2:G2"/>
    <mergeCell ref="H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Torres Durango</dc:creator>
  <cp:lastModifiedBy>Alex Torres Durango</cp:lastModifiedBy>
  <dcterms:created xsi:type="dcterms:W3CDTF">2023-05-04T13:28:47Z</dcterms:created>
  <dcterms:modified xsi:type="dcterms:W3CDTF">2023-06-07T17:29:40Z</dcterms:modified>
</cp:coreProperties>
</file>