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DAS\"/>
    </mc:Choice>
  </mc:AlternateContent>
  <bookViews>
    <workbookView xWindow="0" yWindow="0" windowWidth="21600" windowHeight="9435" firstSheet="6" activeTab="6"/>
  </bookViews>
  <sheets>
    <sheet name="EX1" sheetId="1" state="hidden" r:id="rId1"/>
    <sheet name="EX2" sheetId="2" state="hidden" r:id="rId2"/>
    <sheet name="HO-1" sheetId="4" r:id="rId3"/>
    <sheet name="HO-1.1" sheetId="5" r:id="rId4"/>
    <sheet name="HO-1.2" sheetId="6" r:id="rId5"/>
    <sheet name="HO-1.3" sheetId="7" r:id="rId6"/>
    <sheet name="HO-1.4.1" sheetId="8" r:id="rId7"/>
    <sheet name="HO-1.4.2" sheetId="9" r:id="rId8"/>
    <sheet name="HO-1.4.3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C3" i="10"/>
  <c r="D3" i="10"/>
  <c r="E3" i="10"/>
  <c r="F3" i="10"/>
  <c r="G3" i="10"/>
  <c r="H3" i="10"/>
  <c r="B3" i="10"/>
  <c r="H8" i="9"/>
  <c r="H7" i="9"/>
  <c r="H6" i="9"/>
  <c r="H5" i="9"/>
  <c r="H4" i="9"/>
  <c r="H3" i="9"/>
  <c r="H4" i="8"/>
  <c r="H5" i="8"/>
  <c r="H6" i="8"/>
  <c r="H7" i="8"/>
  <c r="H8" i="8"/>
  <c r="H3" i="8"/>
  <c r="C11" i="7" l="1"/>
  <c r="D11" i="7"/>
  <c r="I6" i="7"/>
  <c r="I7" i="7"/>
  <c r="I8" i="7"/>
  <c r="I9" i="7"/>
  <c r="I5" i="7"/>
  <c r="H6" i="7"/>
  <c r="G6" i="7"/>
  <c r="H7" i="7"/>
  <c r="H8" i="7"/>
  <c r="H9" i="7"/>
  <c r="H5" i="7"/>
  <c r="E11" i="7"/>
  <c r="G9" i="7"/>
  <c r="G8" i="7"/>
  <c r="G7" i="7"/>
  <c r="G5" i="7"/>
  <c r="D10" i="6" l="1"/>
  <c r="C10" i="6"/>
  <c r="D6" i="6"/>
  <c r="D7" i="6"/>
  <c r="D8" i="6"/>
  <c r="D5" i="6"/>
  <c r="E8" i="5"/>
  <c r="E7" i="5"/>
  <c r="E6" i="5"/>
  <c r="E5" i="5"/>
  <c r="G5" i="4"/>
  <c r="G6" i="4" s="1"/>
  <c r="G7" i="4" s="1"/>
  <c r="G8" i="4" s="1"/>
  <c r="G9" i="4" s="1"/>
  <c r="G10" i="4" s="1"/>
  <c r="G11" i="4" s="1"/>
  <c r="G12" i="4" s="1"/>
</calcChain>
</file>

<file path=xl/sharedStrings.xml><?xml version="1.0" encoding="utf-8"?>
<sst xmlns="http://schemas.openxmlformats.org/spreadsheetml/2006/main" count="129" uniqueCount="82">
  <si>
    <t>Sure Balance Checkbook</t>
  </si>
  <si>
    <t>Ck. #</t>
  </si>
  <si>
    <t>Date</t>
  </si>
  <si>
    <t>Item Description</t>
  </si>
  <si>
    <t>Debit</t>
  </si>
  <si>
    <t>Credit</t>
  </si>
  <si>
    <t>X</t>
  </si>
  <si>
    <t>Balance</t>
  </si>
  <si>
    <t>SBC - CREDIT</t>
  </si>
  <si>
    <t>-</t>
  </si>
  <si>
    <t>BROUGHT FORWARD</t>
  </si>
  <si>
    <t>TRANS-POS-MNG-PRL</t>
  </si>
  <si>
    <t>TRANS-POS-SPAR</t>
  </si>
  <si>
    <t>TRANS-POS-MORE</t>
  </si>
  <si>
    <t>CREDIT-BY-TRANSFER #1242234</t>
  </si>
  <si>
    <t>TRANS-POS-CHRH</t>
  </si>
  <si>
    <t>TRANS-POS-CNTRL</t>
  </si>
  <si>
    <t>UPI-TO-ID alexdenver@ybl</t>
  </si>
  <si>
    <t>Sure Balance Check Book</t>
  </si>
  <si>
    <t>SPENDNG MONEY</t>
  </si>
  <si>
    <t>Euros</t>
  </si>
  <si>
    <t>Dollars</t>
  </si>
  <si>
    <t>Indian Rupee</t>
  </si>
  <si>
    <t>Value of Spending Money</t>
  </si>
  <si>
    <t>Chinenes Yuan</t>
  </si>
  <si>
    <r>
      <t xml:space="preserve">Exchange Rate to the </t>
    </r>
    <r>
      <rPr>
        <b/>
        <sz val="12"/>
        <color rgb="FFFF0000"/>
        <rFont val="Calibri"/>
        <family val="2"/>
      </rPr>
      <t>₤</t>
    </r>
  </si>
  <si>
    <t>CHRISTMAS PAY DETAILS</t>
  </si>
  <si>
    <t>PAY DATE</t>
  </si>
  <si>
    <t>FINISHING TIME</t>
  </si>
  <si>
    <t>Employee Name</t>
  </si>
  <si>
    <t>Hours Worked</t>
  </si>
  <si>
    <t>Basic Wage</t>
  </si>
  <si>
    <t>Total Including Bonus</t>
  </si>
  <si>
    <t>John Doe</t>
  </si>
  <si>
    <t>TOTAL WAGES BILL FOR MONTH</t>
  </si>
  <si>
    <t>HOURLY RATE</t>
  </si>
  <si>
    <t>Christmas Bonus</t>
  </si>
  <si>
    <t>Alison Brandt</t>
  </si>
  <si>
    <t>Gill Pete</t>
  </si>
  <si>
    <t>Andrew Thomas</t>
  </si>
  <si>
    <t>PSC 556: Policy Analysis</t>
  </si>
  <si>
    <t>Spring 1995</t>
  </si>
  <si>
    <t>EXAM</t>
  </si>
  <si>
    <t>FINAL</t>
  </si>
  <si>
    <t>STUDENT NAMES</t>
  </si>
  <si>
    <t>STUDENT ID</t>
  </si>
  <si>
    <t>#1</t>
  </si>
  <si>
    <t>#2</t>
  </si>
  <si>
    <t>#3</t>
  </si>
  <si>
    <t>PART</t>
  </si>
  <si>
    <t>AVERAGE</t>
  </si>
  <si>
    <t>Thomas, Steven</t>
  </si>
  <si>
    <t>999-25-5683</t>
  </si>
  <si>
    <t>Alexander, Suzette</t>
  </si>
  <si>
    <t>999-52-6938</t>
  </si>
  <si>
    <t>Richards, Billy Joe</t>
  </si>
  <si>
    <t>998-71-2839</t>
  </si>
  <si>
    <t>Rasmussen, Betty</t>
  </si>
  <si>
    <t>997-74-4447</t>
  </si>
  <si>
    <t>AVERAGES</t>
  </si>
  <si>
    <t>WEIGHTS</t>
  </si>
  <si>
    <t>ABSOLUTE REFERENCE</t>
  </si>
  <si>
    <t>Linder, Barry</t>
  </si>
  <si>
    <t>993-14-9283</t>
  </si>
  <si>
    <t>GRADE</t>
  </si>
  <si>
    <t>STUDENT RECORDS</t>
  </si>
  <si>
    <t>Participants Who Took Computer Workshop - I</t>
  </si>
  <si>
    <t>Jan</t>
  </si>
  <si>
    <t>Feb</t>
  </si>
  <si>
    <t>Mar</t>
  </si>
  <si>
    <t>Apr</t>
  </si>
  <si>
    <t>May</t>
  </si>
  <si>
    <t>Jun</t>
  </si>
  <si>
    <t>Total</t>
  </si>
  <si>
    <t>Students-Graduate</t>
  </si>
  <si>
    <t>Students-Undergraduate</t>
  </si>
  <si>
    <t>Staff</t>
  </si>
  <si>
    <t>Faculty</t>
  </si>
  <si>
    <t>General Public</t>
  </si>
  <si>
    <t>Non-Profit</t>
  </si>
  <si>
    <t>Participants Who Took Computer Workshop -2</t>
  </si>
  <si>
    <t>Max of Participants Who Took Computer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</si>
</sst>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#,##0.00_-[$₹-44D]"/>
    <numFmt numFmtId="165" formatCode="#,##0.00[$₹-44D];[Red]#,##0.00[$₹-44D]"/>
    <numFmt numFmtId="166" formatCode="m/d/yy;@"/>
    <numFmt numFmtId="167" formatCode="[$£-452]#,##0.00"/>
    <numFmt numFmtId="168" formatCode="_([$€-2]\ * #,##0.0_);_([$€-2]\ * \(#,##0.0\);_([$€-2]\ * &quot;-&quot;??_);_(@_)"/>
    <numFmt numFmtId="169" formatCode="_(&quot;$&quot;* #,##0.0_);_(&quot;$&quot;* \(#,##0.0\);_(&quot;$&quot;* &quot;-&quot;??_);_(@_)"/>
    <numFmt numFmtId="170" formatCode="_ [$¥-804]* #,##0.0_ ;_ [$¥-804]* \-#,##0.0_ ;_ [$¥-804]* &quot;-&quot;??_ ;_ @_ "/>
    <numFmt numFmtId="171" formatCode="[$₹-4009]\ #,##0.0"/>
    <numFmt numFmtId="172" formatCode="_-[$£-809]* #,##0.00_-;\-[$£-809]* #,##0.00_-;_-[$£-809]* &quot;-&quot;??_-;_-@_-"/>
    <numFmt numFmtId="173" formatCode="[$-409]d\-mmm\-yy;@"/>
    <numFmt numFmtId="174" formatCode="h:mm:ss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8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5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rgb="FFFF0000"/>
      </left>
      <right/>
      <top style="mediumDashDot">
        <color rgb="FFFF0000"/>
      </top>
      <bottom style="mediumDashDot">
        <color rgb="FFFF0000"/>
      </bottom>
      <diagonal/>
    </border>
    <border>
      <left/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/>
      <diagonal/>
    </border>
    <border>
      <left style="medium">
        <color theme="1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FF0000"/>
      </left>
      <right style="medium">
        <color theme="1"/>
      </right>
      <top style="mediumDashDot">
        <color rgb="FFFF0000"/>
      </top>
      <bottom style="mediumDashDot">
        <color rgb="FFFF0000"/>
      </bottom>
      <diagonal/>
    </border>
    <border>
      <left style="medium">
        <color theme="1"/>
      </left>
      <right style="mediumDashDot">
        <color rgb="FFFF0000"/>
      </right>
      <top style="mediumDashDot">
        <color rgb="FFFF0000"/>
      </top>
      <bottom style="medium">
        <color theme="1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">
        <color theme="1"/>
      </bottom>
      <diagonal/>
    </border>
    <border>
      <left style="mediumDashDot">
        <color rgb="FFFF0000"/>
      </left>
      <right style="medium">
        <color theme="1"/>
      </right>
      <top style="mediumDashDot">
        <color rgb="FFFF0000"/>
      </top>
      <bottom style="medium">
        <color theme="1"/>
      </bottom>
      <diagonal/>
    </border>
    <border>
      <left style="medium">
        <color theme="1"/>
      </left>
      <right style="mediumDashDot">
        <color rgb="FFFF0000"/>
      </right>
      <top/>
      <bottom style="mediumDashDot">
        <color rgb="FFFF0000"/>
      </bottom>
      <diagonal/>
    </border>
    <border>
      <left style="mediumDashDot">
        <color rgb="FFFF0000"/>
      </left>
      <right style="mediumDashDot">
        <color rgb="FFFF0000"/>
      </right>
      <top/>
      <bottom style="mediumDashDot">
        <color rgb="FFFF0000"/>
      </bottom>
      <diagonal/>
    </border>
    <border>
      <left style="mediumDashDot">
        <color rgb="FFFF0000"/>
      </left>
      <right style="medium">
        <color theme="1"/>
      </right>
      <top/>
      <bottom style="mediumDashDot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rgb="FFFF0000"/>
      </top>
      <bottom style="mediumDashDot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medium">
        <color rgb="FF00B0F0"/>
      </right>
      <top style="thin">
        <color rgb="FF00B0F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0" fillId="0" borderId="0" xfId="0" quotePrefix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2" fillId="6" borderId="0" xfId="0" applyFont="1" applyFill="1"/>
    <xf numFmtId="164" fontId="2" fillId="6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3" borderId="0" xfId="0" applyNumberFormat="1" applyFill="1"/>
    <xf numFmtId="165" fontId="2" fillId="6" borderId="0" xfId="0" applyNumberFormat="1" applyFont="1" applyFill="1"/>
    <xf numFmtId="165" fontId="0" fillId="0" borderId="0" xfId="0" applyNumberFormat="1"/>
    <xf numFmtId="165" fontId="0" fillId="4" borderId="0" xfId="0" applyNumberFormat="1" applyFill="1"/>
    <xf numFmtId="165" fontId="0" fillId="5" borderId="0" xfId="0" applyNumberFormat="1" applyFill="1"/>
    <xf numFmtId="166" fontId="0" fillId="3" borderId="0" xfId="0" applyNumberFormat="1" applyFill="1"/>
    <xf numFmtId="166" fontId="2" fillId="6" borderId="0" xfId="0" applyNumberFormat="1" applyFont="1" applyFill="1"/>
    <xf numFmtId="166" fontId="0" fillId="0" borderId="0" xfId="0" applyNumberFormat="1"/>
    <xf numFmtId="166" fontId="0" fillId="4" borderId="0" xfId="0" applyNumberFormat="1" applyFill="1"/>
    <xf numFmtId="166" fontId="0" fillId="5" borderId="0" xfId="0" applyNumberFormat="1" applyFill="1"/>
    <xf numFmtId="0" fontId="5" fillId="0" borderId="0" xfId="0" applyFont="1"/>
    <xf numFmtId="167" fontId="5" fillId="0" borderId="3" xfId="0" applyNumberFormat="1" applyFont="1" applyBorder="1"/>
    <xf numFmtId="0" fontId="5" fillId="0" borderId="4" xfId="0" applyFont="1" applyBorder="1"/>
    <xf numFmtId="0" fontId="0" fillId="0" borderId="7" xfId="0" applyBorder="1"/>
    <xf numFmtId="0" fontId="5" fillId="0" borderId="1" xfId="0" applyFont="1" applyBorder="1"/>
    <xf numFmtId="168" fontId="5" fillId="0" borderId="9" xfId="1" applyNumberFormat="1" applyFont="1" applyBorder="1"/>
    <xf numFmtId="169" fontId="5" fillId="0" borderId="9" xfId="1" applyNumberFormat="1" applyFont="1" applyBorder="1"/>
    <xf numFmtId="170" fontId="5" fillId="0" borderId="9" xfId="1" applyNumberFormat="1" applyFont="1" applyBorder="1"/>
    <xf numFmtId="0" fontId="5" fillId="0" borderId="11" xfId="0" applyFont="1" applyBorder="1"/>
    <xf numFmtId="171" fontId="5" fillId="0" borderId="12" xfId="0" applyNumberFormat="1" applyFont="1" applyBorder="1"/>
    <xf numFmtId="0" fontId="9" fillId="0" borderId="1" xfId="0" applyFont="1" applyBorder="1" applyAlignment="1">
      <alignment textRotation="90" wrapText="1"/>
    </xf>
    <xf numFmtId="0" fontId="9" fillId="0" borderId="15" xfId="0" applyFont="1" applyBorder="1" applyAlignment="1">
      <alignment textRotation="90" wrapText="1"/>
    </xf>
    <xf numFmtId="0" fontId="0" fillId="0" borderId="0" xfId="0" applyAlignment="1">
      <alignment wrapText="1"/>
    </xf>
    <xf numFmtId="0" fontId="12" fillId="7" borderId="0" xfId="0" applyFont="1" applyFill="1" applyAlignment="1">
      <alignment horizontal="center" vertical="center" wrapText="1"/>
    </xf>
    <xf numFmtId="0" fontId="3" fillId="8" borderId="0" xfId="0" applyFont="1" applyFill="1"/>
    <xf numFmtId="172" fontId="3" fillId="8" borderId="0" xfId="0" applyNumberFormat="1" applyFont="1" applyFill="1"/>
    <xf numFmtId="172" fontId="3" fillId="8" borderId="0" xfId="0" applyNumberFormat="1" applyFont="1" applyFill="1" applyAlignment="1">
      <alignment wrapText="1"/>
    </xf>
    <xf numFmtId="0" fontId="3" fillId="9" borderId="0" xfId="0" applyFont="1" applyFill="1"/>
    <xf numFmtId="172" fontId="3" fillId="9" borderId="0" xfId="0" applyNumberFormat="1" applyFont="1" applyFill="1"/>
    <xf numFmtId="172" fontId="3" fillId="9" borderId="0" xfId="0" applyNumberFormat="1" applyFont="1" applyFill="1" applyAlignment="1">
      <alignment wrapText="1"/>
    </xf>
    <xf numFmtId="172" fontId="13" fillId="7" borderId="0" xfId="0" applyNumberFormat="1" applyFont="1" applyFill="1"/>
    <xf numFmtId="172" fontId="4" fillId="0" borderId="0" xfId="0" applyNumberFormat="1" applyFont="1"/>
    <xf numFmtId="0" fontId="2" fillId="7" borderId="0" xfId="0" applyFont="1" applyFill="1" applyAlignment="1">
      <alignment horizontal="center" vertical="center"/>
    </xf>
    <xf numFmtId="174" fontId="15" fillId="0" borderId="0" xfId="0" applyNumberFormat="1" applyFont="1" applyAlignment="1">
      <alignment horizontal="center"/>
    </xf>
    <xf numFmtId="173" fontId="15" fillId="0" borderId="0" xfId="0" applyNumberFormat="1" applyFont="1" applyAlignment="1">
      <alignment horizontal="center" vertical="center"/>
    </xf>
    <xf numFmtId="0" fontId="17" fillId="2" borderId="0" xfId="0" applyFont="1" applyFill="1"/>
    <xf numFmtId="0" fontId="0" fillId="0" borderId="16" xfId="0" applyBorder="1"/>
    <xf numFmtId="0" fontId="14" fillId="10" borderId="17" xfId="0" applyFont="1" applyFill="1" applyBorder="1"/>
    <xf numFmtId="0" fontId="14" fillId="10" borderId="18" xfId="0" applyFont="1" applyFill="1" applyBorder="1"/>
    <xf numFmtId="0" fontId="16" fillId="10" borderId="18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6" fillId="10" borderId="27" xfId="0" applyFont="1" applyFill="1" applyBorder="1" applyAlignment="1">
      <alignment horizontal="center"/>
    </xf>
    <xf numFmtId="0" fontId="0" fillId="0" borderId="28" xfId="0" applyBorder="1"/>
    <xf numFmtId="0" fontId="16" fillId="10" borderId="29" xfId="0" applyFont="1" applyFill="1" applyBorder="1"/>
    <xf numFmtId="0" fontId="2" fillId="10" borderId="30" xfId="0" applyFont="1" applyFill="1" applyBorder="1"/>
    <xf numFmtId="0" fontId="2" fillId="10" borderId="31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9" xfId="0" applyBorder="1" applyAlignment="1">
      <alignment horizontal="center" vertical="center"/>
    </xf>
    <xf numFmtId="0" fontId="2" fillId="10" borderId="41" xfId="0" applyFont="1" applyFill="1" applyBorder="1"/>
    <xf numFmtId="0" fontId="2" fillId="10" borderId="38" xfId="0" applyFont="1" applyFill="1" applyBorder="1"/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2" fillId="2" borderId="36" xfId="0" applyFont="1" applyFill="1" applyBorder="1"/>
    <xf numFmtId="0" fontId="0" fillId="0" borderId="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2" fillId="10" borderId="19" xfId="0" applyFont="1" applyFill="1" applyBorder="1" applyAlignment="1">
      <alignment horizontal="center" vertical="center" wrapText="1"/>
    </xf>
    <xf numFmtId="0" fontId="2" fillId="10" borderId="32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/>
    </xf>
    <xf numFmtId="0" fontId="12" fillId="10" borderId="26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4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10" borderId="0" xfId="0" applyFont="1" applyFill="1" applyAlignment="1">
      <alignment horizontal="center"/>
    </xf>
    <xf numFmtId="0" fontId="14" fillId="10" borderId="0" xfId="0" applyFont="1" applyFill="1"/>
    <xf numFmtId="0" fontId="18" fillId="0" borderId="43" xfId="0" applyFont="1" applyBorder="1"/>
    <xf numFmtId="3" fontId="18" fillId="0" borderId="43" xfId="0" applyNumberFormat="1" applyFont="1" applyBorder="1"/>
    <xf numFmtId="0" fontId="17" fillId="10" borderId="44" xfId="0" applyFont="1" applyFill="1" applyBorder="1" applyAlignment="1">
      <alignment horizontal="center" vertical="center"/>
    </xf>
    <xf numFmtId="0" fontId="17" fillId="10" borderId="45" xfId="0" applyFont="1" applyFill="1" applyBorder="1" applyAlignment="1">
      <alignment horizontal="center" vertical="center"/>
    </xf>
    <xf numFmtId="0" fontId="17" fillId="10" borderId="46" xfId="0" applyFont="1" applyFill="1" applyBorder="1" applyAlignment="1">
      <alignment horizontal="center" vertical="center"/>
    </xf>
    <xf numFmtId="0" fontId="14" fillId="10" borderId="47" xfId="0" applyFont="1" applyFill="1" applyBorder="1"/>
    <xf numFmtId="0" fontId="14" fillId="10" borderId="48" xfId="0" applyFont="1" applyFill="1" applyBorder="1"/>
    <xf numFmtId="0" fontId="14" fillId="10" borderId="49" xfId="0" applyFont="1" applyFill="1" applyBorder="1"/>
    <xf numFmtId="0" fontId="0" fillId="0" borderId="43" xfId="0" applyBorder="1"/>
    <xf numFmtId="3" fontId="0" fillId="0" borderId="43" xfId="0" applyNumberFormat="1" applyBorder="1"/>
    <xf numFmtId="0" fontId="13" fillId="10" borderId="43" xfId="0" applyFont="1" applyFill="1" applyBorder="1" applyAlignment="1">
      <alignment horizontal="center"/>
    </xf>
    <xf numFmtId="0" fontId="14" fillId="10" borderId="43" xfId="0" applyFont="1" applyFill="1" applyBorder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CF0F1"/>
      <color rgb="FFFF7C80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114300</xdr:rowOff>
    </xdr:to>
    <xdr:sp macro="" textlink="">
      <xdr:nvSpPr>
        <xdr:cNvPr id="5121" name="AutoShape 1" descr="https://images.vexels.com/media/users/3/133482/isolated/preview/ce0ba8bfb6996bfeff3acae81f2f4ef4-christmas-tree-flat-icon-red-by-vexels.png"/>
        <xdr:cNvSpPr>
          <a:spLocks noChangeAspect="1" noChangeArrowheads="1"/>
        </xdr:cNvSpPr>
      </xdr:nvSpPr>
      <xdr:spPr bwMode="auto">
        <a:xfrm>
          <a:off x="30289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1021877</xdr:colOff>
      <xdr:row>3</xdr:row>
      <xdr:rowOff>76200</xdr:rowOff>
    </xdr:from>
    <xdr:to>
      <xdr:col>7</xdr:col>
      <xdr:colOff>200025</xdr:colOff>
      <xdr:row>10</xdr:row>
      <xdr:rowOff>104775</xdr:rowOff>
    </xdr:to>
    <xdr:grpSp>
      <xdr:nvGrpSpPr>
        <xdr:cNvPr id="5" name="Group 4"/>
        <xdr:cNvGrpSpPr/>
      </xdr:nvGrpSpPr>
      <xdr:grpSpPr>
        <a:xfrm>
          <a:off x="4050827" y="866775"/>
          <a:ext cx="2083273" cy="1619250"/>
          <a:chOff x="4831877" y="485775"/>
          <a:chExt cx="2083273" cy="1619250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076825" y="485775"/>
            <a:ext cx="1619250" cy="1619250"/>
          </a:xfrm>
          <a:prstGeom prst="rect">
            <a:avLst/>
          </a:prstGeom>
        </xdr:spPr>
      </xdr:pic>
      <xdr:sp macro="" textlink="">
        <xdr:nvSpPr>
          <xdr:cNvPr id="4" name="Rectangle 3"/>
          <xdr:cNvSpPr/>
        </xdr:nvSpPr>
        <xdr:spPr>
          <a:xfrm>
            <a:off x="4831877" y="974223"/>
            <a:ext cx="2083273" cy="843693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2400" b="1" cap="none" spc="0">
                <a:ln w="10160">
                  <a:solidFill>
                    <a:srgbClr val="FF5050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MERRY CHRISTMAS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1"/>
    </sheetView>
  </sheetViews>
  <sheetFormatPr defaultRowHeight="15" x14ac:dyDescent="0.25"/>
  <cols>
    <col min="1" max="1" width="22.5703125" customWidth="1"/>
    <col min="3" max="3" width="16.42578125" customWidth="1"/>
  </cols>
  <sheetData>
    <row r="1" spans="1:8" ht="23.25" x14ac:dyDescent="0.35">
      <c r="A1" s="75" t="s">
        <v>0</v>
      </c>
      <c r="B1" s="75"/>
      <c r="C1" s="75"/>
      <c r="D1" s="75"/>
      <c r="E1" s="75"/>
      <c r="F1" s="75"/>
      <c r="G1" s="75"/>
      <c r="H1" s="75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1"/>
    </sheetView>
  </sheetViews>
  <sheetFormatPr defaultRowHeight="15" x14ac:dyDescent="0.25"/>
  <cols>
    <col min="1" max="1" width="5.7109375" customWidth="1"/>
    <col min="2" max="2" width="8.7109375" customWidth="1"/>
    <col min="3" max="3" width="30.7109375" customWidth="1"/>
    <col min="4" max="5" width="10.7109375" customWidth="1"/>
    <col min="6" max="6" width="1.7109375" customWidth="1"/>
    <col min="7" max="7" width="12.7109375" customWidth="1"/>
  </cols>
  <sheetData>
    <row r="1" spans="1:8" ht="23.25" x14ac:dyDescent="0.35">
      <c r="A1" s="75" t="s">
        <v>0</v>
      </c>
      <c r="B1" s="75"/>
      <c r="C1" s="75"/>
      <c r="D1" s="75"/>
      <c r="E1" s="75"/>
      <c r="F1" s="75"/>
      <c r="G1" s="75"/>
      <c r="H1" s="75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B1" workbookViewId="0">
      <selection activeCell="E14" sqref="E14"/>
    </sheetView>
  </sheetViews>
  <sheetFormatPr defaultRowHeight="15" x14ac:dyDescent="0.25"/>
  <cols>
    <col min="1" max="1" width="5.7109375" customWidth="1"/>
    <col min="2" max="2" width="9.7109375" style="19" customWidth="1"/>
    <col min="3" max="3" width="30.7109375" customWidth="1"/>
    <col min="4" max="4" width="10.7109375" style="14" customWidth="1"/>
    <col min="5" max="5" width="10.7109375" style="3" customWidth="1"/>
    <col min="6" max="6" width="1.7109375" customWidth="1"/>
    <col min="7" max="7" width="12.7109375" style="3" customWidth="1"/>
  </cols>
  <sheetData>
    <row r="1" spans="1:7" ht="23.25" x14ac:dyDescent="0.35">
      <c r="A1" s="76" t="s">
        <v>18</v>
      </c>
      <c r="B1" s="76"/>
      <c r="C1" s="76"/>
      <c r="D1" s="76"/>
      <c r="E1" s="76"/>
      <c r="F1" s="76"/>
      <c r="G1" s="76"/>
    </row>
    <row r="2" spans="1:7" x14ac:dyDescent="0.25">
      <c r="A2" s="4"/>
      <c r="B2" s="17"/>
      <c r="C2" s="4"/>
      <c r="D2" s="12"/>
      <c r="E2" s="5"/>
      <c r="F2" s="4"/>
      <c r="G2" s="5"/>
    </row>
    <row r="3" spans="1:7" x14ac:dyDescent="0.25">
      <c r="A3" s="6" t="s">
        <v>1</v>
      </c>
      <c r="B3" s="18" t="s">
        <v>2</v>
      </c>
      <c r="C3" s="6" t="s">
        <v>3</v>
      </c>
      <c r="D3" s="13" t="s">
        <v>4</v>
      </c>
      <c r="E3" s="7" t="s">
        <v>5</v>
      </c>
      <c r="F3" s="6" t="s">
        <v>6</v>
      </c>
      <c r="G3" s="7" t="s">
        <v>7</v>
      </c>
    </row>
    <row r="4" spans="1:7" x14ac:dyDescent="0.25">
      <c r="A4" s="2" t="s">
        <v>9</v>
      </c>
      <c r="B4" s="19" t="s">
        <v>9</v>
      </c>
      <c r="C4" t="s">
        <v>10</v>
      </c>
      <c r="D4" s="14" t="s">
        <v>9</v>
      </c>
      <c r="E4" s="3" t="s">
        <v>9</v>
      </c>
      <c r="F4" t="s">
        <v>9</v>
      </c>
      <c r="G4" s="3">
        <v>12612</v>
      </c>
    </row>
    <row r="5" spans="1:7" x14ac:dyDescent="0.25">
      <c r="A5" s="8">
        <v>10142</v>
      </c>
      <c r="B5" s="20">
        <v>42776</v>
      </c>
      <c r="C5" s="8" t="s">
        <v>8</v>
      </c>
      <c r="D5" s="15">
        <v>0</v>
      </c>
      <c r="E5" s="9">
        <v>1200</v>
      </c>
      <c r="F5" s="8"/>
      <c r="G5" s="9">
        <f>G4+E5+D5</f>
        <v>13812</v>
      </c>
    </row>
    <row r="6" spans="1:7" x14ac:dyDescent="0.25">
      <c r="A6" s="10">
        <v>10143</v>
      </c>
      <c r="B6" s="21">
        <v>42780</v>
      </c>
      <c r="C6" s="10" t="s">
        <v>11</v>
      </c>
      <c r="D6" s="16">
        <v>-450</v>
      </c>
      <c r="E6" s="11">
        <v>0</v>
      </c>
      <c r="F6" s="10"/>
      <c r="G6" s="11">
        <f t="shared" ref="G6:G12" si="0">G5+E6+D6</f>
        <v>13362</v>
      </c>
    </row>
    <row r="7" spans="1:7" x14ac:dyDescent="0.25">
      <c r="A7" s="8">
        <v>10144</v>
      </c>
      <c r="B7" s="20">
        <v>42780</v>
      </c>
      <c r="C7" s="8" t="s">
        <v>12</v>
      </c>
      <c r="D7" s="15">
        <v>-1600</v>
      </c>
      <c r="E7" s="9">
        <v>0</v>
      </c>
      <c r="F7" s="8"/>
      <c r="G7" s="9">
        <f t="shared" si="0"/>
        <v>11762</v>
      </c>
    </row>
    <row r="8" spans="1:7" x14ac:dyDescent="0.25">
      <c r="A8" s="10">
        <v>10145</v>
      </c>
      <c r="B8" s="21">
        <v>42782</v>
      </c>
      <c r="C8" s="10" t="s">
        <v>13</v>
      </c>
      <c r="D8" s="16">
        <v>-1845</v>
      </c>
      <c r="E8" s="11"/>
      <c r="F8" s="10"/>
      <c r="G8" s="11">
        <f t="shared" si="0"/>
        <v>9917</v>
      </c>
    </row>
    <row r="9" spans="1:7" x14ac:dyDescent="0.25">
      <c r="A9" s="8">
        <v>10146</v>
      </c>
      <c r="B9" s="20">
        <v>42806</v>
      </c>
      <c r="C9" s="8" t="s">
        <v>14</v>
      </c>
      <c r="D9" s="15">
        <v>0</v>
      </c>
      <c r="E9" s="9">
        <v>12000</v>
      </c>
      <c r="F9" s="8"/>
      <c r="G9" s="9">
        <f t="shared" si="0"/>
        <v>21917</v>
      </c>
    </row>
    <row r="10" spans="1:7" x14ac:dyDescent="0.25">
      <c r="A10" s="10">
        <v>10147</v>
      </c>
      <c r="B10" s="21">
        <v>42808</v>
      </c>
      <c r="C10" s="10" t="s">
        <v>15</v>
      </c>
      <c r="D10" s="16">
        <v>-2428</v>
      </c>
      <c r="E10" s="11">
        <v>0</v>
      </c>
      <c r="F10" s="10"/>
      <c r="G10" s="11">
        <f t="shared" si="0"/>
        <v>19489</v>
      </c>
    </row>
    <row r="11" spans="1:7" x14ac:dyDescent="0.25">
      <c r="A11" s="8">
        <v>10148</v>
      </c>
      <c r="B11" s="20">
        <v>42812</v>
      </c>
      <c r="C11" s="8" t="s">
        <v>16</v>
      </c>
      <c r="D11" s="15">
        <v>-4600</v>
      </c>
      <c r="E11" s="9">
        <v>0</v>
      </c>
      <c r="F11" s="8"/>
      <c r="G11" s="9">
        <f t="shared" si="0"/>
        <v>14889</v>
      </c>
    </row>
    <row r="12" spans="1:7" x14ac:dyDescent="0.25">
      <c r="A12" s="10">
        <v>10149</v>
      </c>
      <c r="B12" s="21">
        <v>42827</v>
      </c>
      <c r="C12" s="10" t="s">
        <v>17</v>
      </c>
      <c r="D12" s="16">
        <v>-8000</v>
      </c>
      <c r="E12" s="11">
        <v>0</v>
      </c>
      <c r="F12" s="10"/>
      <c r="G12" s="11">
        <f t="shared" si="0"/>
        <v>6889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F5" sqref="F5"/>
    </sheetView>
  </sheetViews>
  <sheetFormatPr defaultRowHeight="15" x14ac:dyDescent="0.25"/>
  <cols>
    <col min="2" max="2" width="25.28515625" customWidth="1"/>
    <col min="3" max="3" width="19.140625" customWidth="1"/>
    <col min="4" max="4" width="12.85546875" bestFit="1" customWidth="1"/>
    <col min="5" max="5" width="16.140625" bestFit="1" customWidth="1"/>
  </cols>
  <sheetData>
    <row r="1" spans="2:6" ht="15.75" thickBot="1" x14ac:dyDescent="0.3"/>
    <row r="2" spans="2:6" s="22" customFormat="1" ht="21.75" thickBot="1" x14ac:dyDescent="0.4">
      <c r="B2" s="77" t="s">
        <v>19</v>
      </c>
      <c r="C2" s="78"/>
      <c r="D2" s="23">
        <v>150</v>
      </c>
      <c r="E2" s="24"/>
    </row>
    <row r="3" spans="2:6" ht="15.75" thickBot="1" x14ac:dyDescent="0.3">
      <c r="B3" s="85"/>
      <c r="C3" s="86"/>
      <c r="D3" s="25"/>
      <c r="E3" s="73"/>
      <c r="F3" s="74"/>
    </row>
    <row r="4" spans="2:6" ht="61.5" customHeight="1" thickBot="1" x14ac:dyDescent="0.3">
      <c r="B4" s="83"/>
      <c r="C4" s="84"/>
      <c r="D4" s="32" t="s">
        <v>25</v>
      </c>
      <c r="E4" s="33" t="s">
        <v>23</v>
      </c>
    </row>
    <row r="5" spans="2:6" ht="21.75" thickBot="1" x14ac:dyDescent="0.4">
      <c r="B5" s="79" t="s">
        <v>20</v>
      </c>
      <c r="C5" s="80"/>
      <c r="D5" s="26">
        <v>1.1299999999999999</v>
      </c>
      <c r="E5" s="27">
        <f>D5*D2</f>
        <v>169.49999999999997</v>
      </c>
    </row>
    <row r="6" spans="2:6" ht="21.75" thickBot="1" x14ac:dyDescent="0.4">
      <c r="B6" s="79" t="s">
        <v>21</v>
      </c>
      <c r="C6" s="80"/>
      <c r="D6" s="26">
        <v>1.4</v>
      </c>
      <c r="E6" s="28">
        <f>D6*D2</f>
        <v>210</v>
      </c>
    </row>
    <row r="7" spans="2:6" ht="21.75" thickBot="1" x14ac:dyDescent="0.4">
      <c r="B7" s="79" t="s">
        <v>24</v>
      </c>
      <c r="C7" s="80"/>
      <c r="D7" s="26">
        <v>8.8800000000000008</v>
      </c>
      <c r="E7" s="29">
        <f>D7*D2</f>
        <v>1332.0000000000002</v>
      </c>
    </row>
    <row r="8" spans="2:6" ht="21.75" thickBot="1" x14ac:dyDescent="0.4">
      <c r="B8" s="81" t="s">
        <v>22</v>
      </c>
      <c r="C8" s="82"/>
      <c r="D8" s="30">
        <v>90.7</v>
      </c>
      <c r="E8" s="31">
        <f>D2*D8</f>
        <v>13605</v>
      </c>
    </row>
  </sheetData>
  <mergeCells count="7">
    <mergeCell ref="B2:C2"/>
    <mergeCell ref="B5:C5"/>
    <mergeCell ref="B6:C6"/>
    <mergeCell ref="B7:C7"/>
    <mergeCell ref="B8:C8"/>
    <mergeCell ref="B4:C4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10" workbookViewId="0">
      <selection activeCell="I5" sqref="I5"/>
    </sheetView>
  </sheetViews>
  <sheetFormatPr defaultRowHeight="15" x14ac:dyDescent="0.25"/>
  <cols>
    <col min="1" max="1" width="15.7109375" bestFit="1" customWidth="1"/>
    <col min="2" max="2" width="14.7109375" customWidth="1"/>
    <col min="3" max="3" width="15" bestFit="1" customWidth="1"/>
    <col min="4" max="4" width="16.140625" style="34" customWidth="1"/>
  </cols>
  <sheetData>
    <row r="1" spans="1:4" ht="23.25" x14ac:dyDescent="0.35">
      <c r="A1" s="87" t="s">
        <v>26</v>
      </c>
      <c r="B1" s="87"/>
      <c r="C1" s="87"/>
      <c r="D1" s="87"/>
    </row>
    <row r="2" spans="1:4" ht="23.25" customHeight="1" x14ac:dyDescent="0.25">
      <c r="A2" s="44" t="s">
        <v>27</v>
      </c>
      <c r="B2" s="90"/>
      <c r="C2" s="44" t="s">
        <v>28</v>
      </c>
      <c r="D2" s="91"/>
    </row>
    <row r="3" spans="1:4" ht="15.75" x14ac:dyDescent="0.25">
      <c r="A3" s="46">
        <v>38708</v>
      </c>
      <c r="B3" s="90"/>
      <c r="C3" s="45">
        <v>0.54166666666666663</v>
      </c>
      <c r="D3" s="91"/>
    </row>
    <row r="4" spans="1:4" ht="31.5" x14ac:dyDescent="0.25">
      <c r="A4" s="35" t="s">
        <v>29</v>
      </c>
      <c r="B4" s="35" t="s">
        <v>30</v>
      </c>
      <c r="C4" s="35" t="s">
        <v>31</v>
      </c>
      <c r="D4" s="35" t="s">
        <v>32</v>
      </c>
    </row>
    <row r="5" spans="1:4" x14ac:dyDescent="0.25">
      <c r="A5" s="36" t="s">
        <v>33</v>
      </c>
      <c r="B5" s="36">
        <v>5</v>
      </c>
      <c r="C5" s="37">
        <v>22.5</v>
      </c>
      <c r="D5" s="38">
        <f>(B5*4.5 )+ 25</f>
        <v>47.5</v>
      </c>
    </row>
    <row r="6" spans="1:4" x14ac:dyDescent="0.25">
      <c r="A6" s="39" t="s">
        <v>37</v>
      </c>
      <c r="B6" s="39">
        <v>8</v>
      </c>
      <c r="C6" s="40">
        <v>36</v>
      </c>
      <c r="D6" s="41">
        <f t="shared" ref="D6:D8" si="0">(B6*4.5 )+ 25</f>
        <v>61</v>
      </c>
    </row>
    <row r="7" spans="1:4" x14ac:dyDescent="0.25">
      <c r="A7" s="36" t="s">
        <v>38</v>
      </c>
      <c r="B7" s="36">
        <v>3</v>
      </c>
      <c r="C7" s="37">
        <v>13.5</v>
      </c>
      <c r="D7" s="38">
        <f t="shared" si="0"/>
        <v>38.5</v>
      </c>
    </row>
    <row r="8" spans="1:4" x14ac:dyDescent="0.25">
      <c r="A8" s="39" t="s">
        <v>39</v>
      </c>
      <c r="B8" s="39">
        <v>2</v>
      </c>
      <c r="C8" s="40">
        <v>9</v>
      </c>
      <c r="D8" s="41">
        <f t="shared" si="0"/>
        <v>34</v>
      </c>
    </row>
    <row r="10" spans="1:4" ht="18.75" x14ac:dyDescent="0.3">
      <c r="A10" s="88" t="s">
        <v>34</v>
      </c>
      <c r="B10" s="88"/>
      <c r="C10" s="42">
        <f>SUM(C5:C8)</f>
        <v>81</v>
      </c>
      <c r="D10" s="42">
        <f>SUM(D5:D8)</f>
        <v>181</v>
      </c>
    </row>
    <row r="12" spans="1:4" ht="15.75" x14ac:dyDescent="0.25">
      <c r="A12" s="89" t="s">
        <v>35</v>
      </c>
      <c r="B12" s="89"/>
      <c r="C12" s="43">
        <v>4.5</v>
      </c>
    </row>
    <row r="13" spans="1:4" ht="15.75" x14ac:dyDescent="0.25">
      <c r="A13" s="89" t="s">
        <v>36</v>
      </c>
      <c r="B13" s="89"/>
      <c r="C13" s="43">
        <v>25</v>
      </c>
    </row>
    <row r="18" spans="4:4" x14ac:dyDescent="0.25">
      <c r="D18"/>
    </row>
  </sheetData>
  <mergeCells count="6">
    <mergeCell ref="A1:D1"/>
    <mergeCell ref="A10:B10"/>
    <mergeCell ref="A12:B12"/>
    <mergeCell ref="A13:B13"/>
    <mergeCell ref="B2:B3"/>
    <mergeCell ref="D2:D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4" workbookViewId="0">
      <selection activeCell="A6" sqref="A6:XFD6"/>
    </sheetView>
  </sheetViews>
  <sheetFormatPr defaultRowHeight="15" x14ac:dyDescent="0.25"/>
  <cols>
    <col min="1" max="1" width="31.5703125" bestFit="1" customWidth="1"/>
    <col min="2" max="2" width="11.42578125" bestFit="1" customWidth="1"/>
    <col min="3" max="5" width="10" bestFit="1" customWidth="1"/>
    <col min="6" max="6" width="5.5703125" bestFit="1" customWidth="1"/>
    <col min="7" max="7" width="9.5703125" bestFit="1" customWidth="1"/>
    <col min="8" max="8" width="11" customWidth="1"/>
    <col min="9" max="9" width="10.7109375" customWidth="1"/>
  </cols>
  <sheetData>
    <row r="1" spans="1:10" ht="21" x14ac:dyDescent="0.35">
      <c r="A1" s="47" t="s">
        <v>40</v>
      </c>
      <c r="B1" s="96" t="s">
        <v>65</v>
      </c>
      <c r="C1" s="96"/>
      <c r="D1" s="96"/>
      <c r="E1" s="96"/>
      <c r="F1" s="96"/>
      <c r="G1" s="96"/>
      <c r="H1" s="96"/>
      <c r="I1" s="96"/>
      <c r="J1" s="98"/>
    </row>
    <row r="2" spans="1:10" ht="21.75" thickBot="1" x14ac:dyDescent="0.4">
      <c r="A2" s="47" t="s">
        <v>41</v>
      </c>
      <c r="B2" s="97"/>
      <c r="C2" s="97"/>
      <c r="D2" s="97"/>
      <c r="E2" s="97"/>
      <c r="F2" s="97"/>
      <c r="G2" s="97"/>
      <c r="H2" s="97"/>
      <c r="I2" s="97"/>
      <c r="J2" s="98"/>
    </row>
    <row r="3" spans="1:10" ht="18.75" x14ac:dyDescent="0.3">
      <c r="A3" s="49"/>
      <c r="B3" s="50"/>
      <c r="C3" s="51" t="s">
        <v>42</v>
      </c>
      <c r="D3" s="51" t="s">
        <v>42</v>
      </c>
      <c r="E3" s="51" t="s">
        <v>42</v>
      </c>
      <c r="F3" s="51"/>
      <c r="G3" s="55" t="s">
        <v>43</v>
      </c>
      <c r="H3" s="92" t="s">
        <v>61</v>
      </c>
      <c r="I3" s="94" t="s">
        <v>64</v>
      </c>
      <c r="J3" s="98"/>
    </row>
    <row r="4" spans="1:10" ht="19.5" thickBot="1" x14ac:dyDescent="0.35">
      <c r="A4" s="57" t="s">
        <v>44</v>
      </c>
      <c r="B4" s="58" t="s">
        <v>45</v>
      </c>
      <c r="C4" s="58" t="s">
        <v>46</v>
      </c>
      <c r="D4" s="58" t="s">
        <v>47</v>
      </c>
      <c r="E4" s="58" t="s">
        <v>48</v>
      </c>
      <c r="F4" s="58" t="s">
        <v>49</v>
      </c>
      <c r="G4" s="59" t="s">
        <v>50</v>
      </c>
      <c r="H4" s="93"/>
      <c r="I4" s="95"/>
      <c r="J4" s="98"/>
    </row>
    <row r="5" spans="1:10" x14ac:dyDescent="0.25">
      <c r="A5" s="60" t="s">
        <v>51</v>
      </c>
      <c r="B5" s="61" t="s">
        <v>52</v>
      </c>
      <c r="C5" s="61">
        <v>94</v>
      </c>
      <c r="D5" s="61">
        <v>74</v>
      </c>
      <c r="E5" s="61">
        <v>89</v>
      </c>
      <c r="F5" s="61">
        <v>90</v>
      </c>
      <c r="G5" s="65">
        <f>C5*0.3+D5*0.3+E5*0.3+F5*0.1</f>
        <v>86.1</v>
      </c>
      <c r="H5" s="65">
        <f>$C$13*C5+$D$13*D5+$E$13*E5+$F$13*F5</f>
        <v>85.9</v>
      </c>
      <c r="I5" s="69" t="str">
        <f>IF(G5&gt;89,"A",IF(G5&gt;79,"B",IF(G5&gt;69,"C",IF(G5&gt;59,"D","F"))))</f>
        <v>B</v>
      </c>
      <c r="J5" s="98"/>
    </row>
    <row r="6" spans="1:10" x14ac:dyDescent="0.25">
      <c r="A6" s="62" t="s">
        <v>62</v>
      </c>
      <c r="B6" s="63" t="s">
        <v>63</v>
      </c>
      <c r="C6" s="63">
        <v>81</v>
      </c>
      <c r="D6" s="63">
        <v>73</v>
      </c>
      <c r="E6" s="63">
        <v>83</v>
      </c>
      <c r="F6" s="64">
        <v>65</v>
      </c>
      <c r="G6" s="48">
        <f>C6*0.3+D6*0.3+E6*0.3+F6*0.1</f>
        <v>77.599999999999994</v>
      </c>
      <c r="H6" s="48">
        <f>$C$13*C6+$D$13*D6+$E$13*E6+$F$13*F6</f>
        <v>76.8</v>
      </c>
      <c r="I6" s="66" t="str">
        <f t="shared" ref="I6:I9" si="0">IF(G6&gt;89,"A",IF(G6&gt;79,"B",IF(G6&gt;69,"C",IF(G6&gt;59,"D","F"))))</f>
        <v>C</v>
      </c>
      <c r="J6" s="98"/>
    </row>
    <row r="7" spans="1:10" x14ac:dyDescent="0.25">
      <c r="A7" s="52" t="s">
        <v>53</v>
      </c>
      <c r="B7" s="48" t="s">
        <v>54</v>
      </c>
      <c r="C7" s="48">
        <v>93</v>
      </c>
      <c r="D7" s="48">
        <v>91</v>
      </c>
      <c r="E7" s="48">
        <v>97</v>
      </c>
      <c r="F7" s="48">
        <v>80</v>
      </c>
      <c r="G7" s="64">
        <f t="shared" ref="G7:G9" si="1">C7*0.3+D7*0.3+E7*0.3+F7*0.1</f>
        <v>92.3</v>
      </c>
      <c r="H7" s="63">
        <f>$C$13*C7+$D$13*D7+$E$13*E7+$F$13*F7</f>
        <v>91.649999999999991</v>
      </c>
      <c r="I7" s="71" t="str">
        <f t="shared" si="0"/>
        <v>A</v>
      </c>
      <c r="J7" s="98"/>
    </row>
    <row r="8" spans="1:10" x14ac:dyDescent="0.25">
      <c r="A8" s="52" t="s">
        <v>55</v>
      </c>
      <c r="B8" s="48" t="s">
        <v>56</v>
      </c>
      <c r="C8" s="48">
        <v>98</v>
      </c>
      <c r="D8" s="48">
        <v>83</v>
      </c>
      <c r="E8" s="48">
        <v>88</v>
      </c>
      <c r="F8" s="48">
        <v>90</v>
      </c>
      <c r="G8" s="48">
        <f t="shared" si="1"/>
        <v>89.699999999999989</v>
      </c>
      <c r="H8" s="48">
        <f>$C$13*C8+$D$13*D8+$E$13*E8+$F$13*F8</f>
        <v>89.3</v>
      </c>
      <c r="I8" s="71" t="str">
        <f t="shared" si="0"/>
        <v>A</v>
      </c>
      <c r="J8" s="98"/>
    </row>
    <row r="9" spans="1:10" ht="15.75" thickBot="1" x14ac:dyDescent="0.3">
      <c r="A9" s="53" t="s">
        <v>57</v>
      </c>
      <c r="B9" s="54" t="s">
        <v>58</v>
      </c>
      <c r="C9" s="54">
        <v>95</v>
      </c>
      <c r="D9" s="54">
        <v>94</v>
      </c>
      <c r="E9" s="54">
        <v>90</v>
      </c>
      <c r="F9" s="54">
        <v>90</v>
      </c>
      <c r="G9" s="56">
        <f t="shared" si="1"/>
        <v>92.7</v>
      </c>
      <c r="H9" s="54">
        <f>$C$13*C9+$D$13*D9+$E$13*E9+$F$13*F9</f>
        <v>92.45</v>
      </c>
      <c r="I9" s="70" t="str">
        <f t="shared" si="0"/>
        <v>A</v>
      </c>
      <c r="J9" s="98"/>
    </row>
    <row r="10" spans="1:10" ht="15.75" thickBot="1" x14ac:dyDescent="0.3">
      <c r="J10" s="98"/>
    </row>
    <row r="11" spans="1:10" ht="16.5" thickBot="1" x14ac:dyDescent="0.3">
      <c r="B11" s="72" t="s">
        <v>59</v>
      </c>
      <c r="C11" s="67">
        <f t="shared" ref="C11:D11" si="2">AVERAGE(C5:C9)</f>
        <v>92.2</v>
      </c>
      <c r="D11" s="67">
        <f t="shared" si="2"/>
        <v>83</v>
      </c>
      <c r="E11" s="67">
        <f>AVERAGE(E5:E9)</f>
        <v>89.4</v>
      </c>
      <c r="F11" s="68"/>
      <c r="H11" s="98"/>
      <c r="I11" s="98"/>
      <c r="J11" s="98"/>
    </row>
    <row r="12" spans="1:10" ht="15.75" thickBot="1" x14ac:dyDescent="0.3">
      <c r="C12" s="1"/>
      <c r="D12" s="1"/>
      <c r="E12" s="1"/>
      <c r="F12" s="1"/>
      <c r="J12" s="98"/>
    </row>
    <row r="13" spans="1:10" ht="16.5" thickBot="1" x14ac:dyDescent="0.3">
      <c r="B13" s="72" t="s">
        <v>60</v>
      </c>
      <c r="C13" s="67">
        <v>0.25</v>
      </c>
      <c r="D13" s="67">
        <v>0.3</v>
      </c>
      <c r="E13" s="67">
        <v>0.3</v>
      </c>
      <c r="F13" s="68">
        <v>0.15</v>
      </c>
      <c r="H13" s="98"/>
      <c r="I13" s="98"/>
      <c r="J13" s="98"/>
    </row>
    <row r="14" spans="1:10" x14ac:dyDescent="0.25">
      <c r="A14" s="98"/>
      <c r="B14" s="98"/>
      <c r="C14" s="98"/>
      <c r="D14" s="98"/>
      <c r="E14" s="98"/>
      <c r="F14" s="98"/>
      <c r="G14" s="98"/>
      <c r="H14" s="98"/>
      <c r="I14" s="98"/>
      <c r="J14" s="98"/>
    </row>
    <row r="15" spans="1:10" x14ac:dyDescent="0.25">
      <c r="A15" s="98"/>
      <c r="B15" s="98"/>
      <c r="C15" s="98"/>
      <c r="D15" s="98"/>
      <c r="E15" s="98"/>
      <c r="F15" s="98"/>
      <c r="G15" s="98"/>
      <c r="H15" s="98"/>
      <c r="I15" s="98"/>
      <c r="J15" s="98"/>
    </row>
  </sheetData>
  <mergeCells count="7">
    <mergeCell ref="J1:J13"/>
    <mergeCell ref="A14:J15"/>
    <mergeCell ref="H3:H4"/>
    <mergeCell ref="I3:I4"/>
    <mergeCell ref="B1:I2"/>
    <mergeCell ref="H11:I11"/>
    <mergeCell ref="H13:I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14" sqref="G14"/>
    </sheetView>
  </sheetViews>
  <sheetFormatPr defaultRowHeight="15" x14ac:dyDescent="0.25"/>
  <cols>
    <col min="1" max="1" width="23.28515625" bestFit="1" customWidth="1"/>
  </cols>
  <sheetData>
    <row r="1" spans="1:8" ht="21" x14ac:dyDescent="0.25">
      <c r="A1" s="103" t="s">
        <v>66</v>
      </c>
      <c r="B1" s="104"/>
      <c r="C1" s="104"/>
      <c r="D1" s="104"/>
      <c r="E1" s="104"/>
      <c r="F1" s="104"/>
      <c r="G1" s="104"/>
      <c r="H1" s="105"/>
    </row>
    <row r="2" spans="1:8" ht="15.75" thickBot="1" x14ac:dyDescent="0.3">
      <c r="A2" s="106"/>
      <c r="B2" s="107" t="s">
        <v>67</v>
      </c>
      <c r="C2" s="107" t="s">
        <v>68</v>
      </c>
      <c r="D2" s="107" t="s">
        <v>69</v>
      </c>
      <c r="E2" s="107" t="s">
        <v>70</v>
      </c>
      <c r="F2" s="107" t="s">
        <v>71</v>
      </c>
      <c r="G2" s="107" t="s">
        <v>72</v>
      </c>
      <c r="H2" s="108" t="s">
        <v>73</v>
      </c>
    </row>
    <row r="3" spans="1:8" ht="15.75" thickBot="1" x14ac:dyDescent="0.3">
      <c r="A3" s="109" t="s">
        <v>74</v>
      </c>
      <c r="B3" s="110">
        <v>1200</v>
      </c>
      <c r="C3" s="110">
        <v>1500</v>
      </c>
      <c r="D3" s="110">
        <v>1335</v>
      </c>
      <c r="E3" s="110">
        <v>800</v>
      </c>
      <c r="F3" s="110">
        <v>1800</v>
      </c>
      <c r="G3" s="110">
        <v>1500</v>
      </c>
      <c r="H3" s="110">
        <f>SUM(B3:G3)</f>
        <v>8135</v>
      </c>
    </row>
    <row r="4" spans="1:8" ht="15.75" thickBot="1" x14ac:dyDescent="0.3">
      <c r="A4" s="109" t="s">
        <v>75</v>
      </c>
      <c r="B4" s="110">
        <v>900</v>
      </c>
      <c r="C4" s="110">
        <v>800</v>
      </c>
      <c r="D4" s="110">
        <v>1200</v>
      </c>
      <c r="E4" s="110">
        <v>900</v>
      </c>
      <c r="F4" s="110">
        <v>310</v>
      </c>
      <c r="G4" s="110">
        <v>500</v>
      </c>
      <c r="H4" s="110">
        <f t="shared" ref="H4:H8" si="0">SUM(B4:G4)</f>
        <v>4610</v>
      </c>
    </row>
    <row r="5" spans="1:8" ht="15.75" thickBot="1" x14ac:dyDescent="0.3">
      <c r="A5" s="109" t="s">
        <v>76</v>
      </c>
      <c r="B5" s="110">
        <v>800</v>
      </c>
      <c r="C5" s="110">
        <v>825</v>
      </c>
      <c r="D5" s="110">
        <v>700</v>
      </c>
      <c r="E5" s="110">
        <v>400</v>
      </c>
      <c r="F5" s="110">
        <v>600</v>
      </c>
      <c r="G5" s="110">
        <v>300</v>
      </c>
      <c r="H5" s="110">
        <f t="shared" si="0"/>
        <v>3625</v>
      </c>
    </row>
    <row r="6" spans="1:8" ht="15.75" thickBot="1" x14ac:dyDescent="0.3">
      <c r="A6" s="109" t="s">
        <v>77</v>
      </c>
      <c r="B6" s="110">
        <v>300</v>
      </c>
      <c r="C6" s="110">
        <v>225</v>
      </c>
      <c r="D6" s="110">
        <v>200</v>
      </c>
      <c r="E6" s="110">
        <v>325</v>
      </c>
      <c r="F6" s="110">
        <v>400</v>
      </c>
      <c r="G6" s="110">
        <v>200</v>
      </c>
      <c r="H6" s="110">
        <f t="shared" si="0"/>
        <v>1650</v>
      </c>
    </row>
    <row r="7" spans="1:8" ht="15.75" thickBot="1" x14ac:dyDescent="0.3">
      <c r="A7" s="109" t="s">
        <v>78</v>
      </c>
      <c r="B7" s="110">
        <v>120</v>
      </c>
      <c r="C7" s="110">
        <v>110</v>
      </c>
      <c r="D7" s="110">
        <v>115</v>
      </c>
      <c r="E7" s="110">
        <v>125</v>
      </c>
      <c r="F7" s="110">
        <v>140</v>
      </c>
      <c r="G7" s="110">
        <v>100</v>
      </c>
      <c r="H7" s="110">
        <f t="shared" si="0"/>
        <v>710</v>
      </c>
    </row>
    <row r="8" spans="1:8" ht="15.75" thickBot="1" x14ac:dyDescent="0.3">
      <c r="A8" s="109" t="s">
        <v>79</v>
      </c>
      <c r="B8" s="110">
        <v>45</v>
      </c>
      <c r="C8" s="110">
        <v>35</v>
      </c>
      <c r="D8" s="110">
        <v>20</v>
      </c>
      <c r="E8" s="110">
        <v>35</v>
      </c>
      <c r="F8" s="110">
        <v>55</v>
      </c>
      <c r="G8" s="110">
        <v>65</v>
      </c>
      <c r="H8" s="110">
        <f t="shared" si="0"/>
        <v>255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I16" sqref="I16"/>
    </sheetView>
  </sheetViews>
  <sheetFormatPr defaultRowHeight="15" x14ac:dyDescent="0.25"/>
  <cols>
    <col min="1" max="1" width="23.28515625" bestFit="1" customWidth="1"/>
  </cols>
  <sheetData>
    <row r="1" spans="1:8" ht="21" x14ac:dyDescent="0.35">
      <c r="A1" s="99" t="s">
        <v>80</v>
      </c>
      <c r="B1" s="99"/>
      <c r="C1" s="99"/>
      <c r="D1" s="99"/>
      <c r="E1" s="99"/>
      <c r="F1" s="99"/>
      <c r="G1" s="99"/>
      <c r="H1" s="99"/>
    </row>
    <row r="2" spans="1:8" ht="15.75" thickBot="1" x14ac:dyDescent="0.3">
      <c r="A2" s="100"/>
      <c r="B2" s="100" t="s">
        <v>67</v>
      </c>
      <c r="C2" s="100" t="s">
        <v>68</v>
      </c>
      <c r="D2" s="100" t="s">
        <v>69</v>
      </c>
      <c r="E2" s="100" t="s">
        <v>70</v>
      </c>
      <c r="F2" s="100" t="s">
        <v>71</v>
      </c>
      <c r="G2" s="100" t="s">
        <v>72</v>
      </c>
      <c r="H2" s="100" t="s">
        <v>73</v>
      </c>
    </row>
    <row r="3" spans="1:8" ht="15.75" thickBot="1" x14ac:dyDescent="0.3">
      <c r="A3" s="101" t="s">
        <v>74</v>
      </c>
      <c r="B3" s="102">
        <v>1335</v>
      </c>
      <c r="C3" s="102">
        <v>1800</v>
      </c>
      <c r="D3" s="102">
        <v>1500</v>
      </c>
      <c r="E3" s="102">
        <v>800</v>
      </c>
      <c r="F3" s="102">
        <v>1200</v>
      </c>
      <c r="G3" s="102">
        <v>1500</v>
      </c>
      <c r="H3" s="102">
        <f>SUM(B3:G3)</f>
        <v>8135</v>
      </c>
    </row>
    <row r="4" spans="1:8" ht="15.75" thickBot="1" x14ac:dyDescent="0.3">
      <c r="A4" s="101" t="s">
        <v>75</v>
      </c>
      <c r="B4" s="102">
        <v>1200</v>
      </c>
      <c r="C4" s="102">
        <v>310</v>
      </c>
      <c r="D4" s="102">
        <v>800</v>
      </c>
      <c r="E4" s="102">
        <v>900</v>
      </c>
      <c r="F4" s="102">
        <v>900</v>
      </c>
      <c r="G4" s="102">
        <v>500</v>
      </c>
      <c r="H4" s="102">
        <f t="shared" ref="H4:H8" si="0">SUM(B4:G4)</f>
        <v>4610</v>
      </c>
    </row>
    <row r="5" spans="1:8" ht="15.75" thickBot="1" x14ac:dyDescent="0.3">
      <c r="A5" s="101" t="s">
        <v>76</v>
      </c>
      <c r="B5" s="102">
        <v>700</v>
      </c>
      <c r="C5" s="102">
        <v>600</v>
      </c>
      <c r="D5" s="102">
        <v>825</v>
      </c>
      <c r="E5" s="102">
        <v>400</v>
      </c>
      <c r="F5" s="102">
        <v>800</v>
      </c>
      <c r="G5" s="102">
        <v>300</v>
      </c>
      <c r="H5" s="102">
        <f t="shared" si="0"/>
        <v>3625</v>
      </c>
    </row>
    <row r="6" spans="1:8" ht="15.75" thickBot="1" x14ac:dyDescent="0.3">
      <c r="A6" s="101" t="s">
        <v>77</v>
      </c>
      <c r="B6" s="102">
        <v>200</v>
      </c>
      <c r="C6" s="102">
        <v>400</v>
      </c>
      <c r="D6" s="102">
        <v>225</v>
      </c>
      <c r="E6" s="102">
        <v>325</v>
      </c>
      <c r="F6" s="102">
        <v>300</v>
      </c>
      <c r="G6" s="102">
        <v>200</v>
      </c>
      <c r="H6" s="102">
        <f t="shared" si="0"/>
        <v>1650</v>
      </c>
    </row>
    <row r="7" spans="1:8" ht="15.75" thickBot="1" x14ac:dyDescent="0.3">
      <c r="A7" s="101" t="s">
        <v>78</v>
      </c>
      <c r="B7" s="102">
        <v>115</v>
      </c>
      <c r="C7" s="102">
        <v>140</v>
      </c>
      <c r="D7" s="102">
        <v>110</v>
      </c>
      <c r="E7" s="102">
        <v>125</v>
      </c>
      <c r="F7" s="102">
        <v>120</v>
      </c>
      <c r="G7" s="102">
        <v>100</v>
      </c>
      <c r="H7" s="102">
        <f t="shared" si="0"/>
        <v>710</v>
      </c>
    </row>
    <row r="8" spans="1:8" ht="15.75" thickBot="1" x14ac:dyDescent="0.3">
      <c r="A8" s="101" t="s">
        <v>79</v>
      </c>
      <c r="B8" s="102">
        <v>20</v>
      </c>
      <c r="C8" s="102">
        <v>55</v>
      </c>
      <c r="D8" s="102">
        <v>35</v>
      </c>
      <c r="E8" s="102">
        <v>35</v>
      </c>
      <c r="F8" s="102">
        <v>45</v>
      </c>
      <c r="G8" s="102">
        <v>65</v>
      </c>
      <c r="H8" s="102">
        <f t="shared" si="0"/>
        <v>255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6" sqref="H16"/>
    </sheetView>
  </sheetViews>
  <sheetFormatPr defaultRowHeight="15" x14ac:dyDescent="0.25"/>
  <cols>
    <col min="1" max="1" width="23.28515625" bestFit="1" customWidth="1"/>
  </cols>
  <sheetData>
    <row r="1" spans="1:8" ht="19.5" thickBot="1" x14ac:dyDescent="0.35">
      <c r="A1" s="111" t="s">
        <v>81</v>
      </c>
      <c r="B1" s="111"/>
      <c r="C1" s="111"/>
      <c r="D1" s="111"/>
      <c r="E1" s="111"/>
      <c r="F1" s="111"/>
      <c r="G1" s="111"/>
      <c r="H1" s="111"/>
    </row>
    <row r="2" spans="1:8" ht="15.75" thickBot="1" x14ac:dyDescent="0.3">
      <c r="A2" s="112"/>
      <c r="B2" s="112" t="s">
        <v>67</v>
      </c>
      <c r="C2" s="112" t="s">
        <v>68</v>
      </c>
      <c r="D2" s="112" t="s">
        <v>69</v>
      </c>
      <c r="E2" s="112" t="s">
        <v>70</v>
      </c>
      <c r="F2" s="112" t="s">
        <v>71</v>
      </c>
      <c r="G2" s="112" t="s">
        <v>72</v>
      </c>
      <c r="H2" s="112" t="s">
        <v>73</v>
      </c>
    </row>
    <row r="3" spans="1:8" ht="15.75" thickBot="1" x14ac:dyDescent="0.3">
      <c r="A3" s="109" t="s">
        <v>74</v>
      </c>
      <c r="B3" s="110">
        <f>MAX('HO-1.4.2'!B3,'HO-1.4.1'!B3)</f>
        <v>1335</v>
      </c>
      <c r="C3" s="110">
        <f>MAX('HO-1.4.2'!C3,'HO-1.4.1'!C3)</f>
        <v>1800</v>
      </c>
      <c r="D3" s="110">
        <f>MAX('HO-1.4.2'!D3,'HO-1.4.1'!D3)</f>
        <v>1500</v>
      </c>
      <c r="E3" s="110">
        <f>MAX('HO-1.4.2'!E3,'HO-1.4.1'!E3)</f>
        <v>800</v>
      </c>
      <c r="F3" s="110">
        <f>MAX('HO-1.4.2'!F3,'HO-1.4.1'!F3)</f>
        <v>1800</v>
      </c>
      <c r="G3" s="110">
        <f>MAX('HO-1.4.2'!G3,'HO-1.4.1'!G3)</f>
        <v>1500</v>
      </c>
      <c r="H3" s="110">
        <f>MAX('HO-1.4.2'!H3,'HO-1.4.1'!H3)</f>
        <v>8135</v>
      </c>
    </row>
    <row r="4" spans="1:8" ht="15.75" thickBot="1" x14ac:dyDescent="0.3">
      <c r="A4" s="109" t="s">
        <v>75</v>
      </c>
      <c r="B4" s="110">
        <f>MAX('HO-1.4.2'!B4,'HO-1.4.1'!B4)</f>
        <v>1200</v>
      </c>
      <c r="C4" s="110">
        <f>MAX('HO-1.4.2'!C4,'HO-1.4.1'!C4)</f>
        <v>800</v>
      </c>
      <c r="D4" s="110">
        <f>MAX('HO-1.4.2'!D4,'HO-1.4.1'!D4)</f>
        <v>1200</v>
      </c>
      <c r="E4" s="110">
        <f>MAX('HO-1.4.2'!E4,'HO-1.4.1'!E4)</f>
        <v>900</v>
      </c>
      <c r="F4" s="110">
        <f>MAX('HO-1.4.2'!F4,'HO-1.4.1'!F4)</f>
        <v>900</v>
      </c>
      <c r="G4" s="110">
        <f>MAX('HO-1.4.2'!G4,'HO-1.4.1'!G4)</f>
        <v>500</v>
      </c>
      <c r="H4" s="110">
        <f>MAX('HO-1.4.2'!H4,'HO-1.4.1'!H4)</f>
        <v>4610</v>
      </c>
    </row>
    <row r="5" spans="1:8" ht="15.75" thickBot="1" x14ac:dyDescent="0.3">
      <c r="A5" s="109" t="s">
        <v>76</v>
      </c>
      <c r="B5" s="110">
        <f>MAX('HO-1.4.2'!B5,'HO-1.4.1'!B5)</f>
        <v>800</v>
      </c>
      <c r="C5" s="110">
        <f>MAX('HO-1.4.2'!C5,'HO-1.4.1'!C5)</f>
        <v>825</v>
      </c>
      <c r="D5" s="110">
        <f>MAX('HO-1.4.2'!D5,'HO-1.4.1'!D5)</f>
        <v>825</v>
      </c>
      <c r="E5" s="110">
        <f>MAX('HO-1.4.2'!E5,'HO-1.4.1'!E5)</f>
        <v>400</v>
      </c>
      <c r="F5" s="110">
        <f>MAX('HO-1.4.2'!F5,'HO-1.4.1'!F5)</f>
        <v>800</v>
      </c>
      <c r="G5" s="110">
        <f>MAX('HO-1.4.2'!G5,'HO-1.4.1'!G5)</f>
        <v>300</v>
      </c>
      <c r="H5" s="110">
        <f>MAX('HO-1.4.2'!H5,'HO-1.4.1'!H5)</f>
        <v>3625</v>
      </c>
    </row>
    <row r="6" spans="1:8" ht="15.75" thickBot="1" x14ac:dyDescent="0.3">
      <c r="A6" s="109" t="s">
        <v>77</v>
      </c>
      <c r="B6" s="110">
        <f>MAX('HO-1.4.2'!B6,'HO-1.4.1'!B6)</f>
        <v>300</v>
      </c>
      <c r="C6" s="110">
        <f>MAX('HO-1.4.2'!C6,'HO-1.4.1'!C6)</f>
        <v>400</v>
      </c>
      <c r="D6" s="110">
        <f>MAX('HO-1.4.2'!D6,'HO-1.4.1'!D6)</f>
        <v>225</v>
      </c>
      <c r="E6" s="110">
        <f>MAX('HO-1.4.2'!E6,'HO-1.4.1'!E6)</f>
        <v>325</v>
      </c>
      <c r="F6" s="110">
        <f>MAX('HO-1.4.2'!F6,'HO-1.4.1'!F6)</f>
        <v>400</v>
      </c>
      <c r="G6" s="110">
        <f>MAX('HO-1.4.2'!G6,'HO-1.4.1'!G6)</f>
        <v>200</v>
      </c>
      <c r="H6" s="110">
        <f>MAX('HO-1.4.2'!H6,'HO-1.4.1'!H6)</f>
        <v>1650</v>
      </c>
    </row>
    <row r="7" spans="1:8" ht="15.75" thickBot="1" x14ac:dyDescent="0.3">
      <c r="A7" s="109" t="s">
        <v>78</v>
      </c>
      <c r="B7" s="110">
        <f>MAX('HO-1.4.2'!B7,'HO-1.4.1'!B7)</f>
        <v>120</v>
      </c>
      <c r="C7" s="110">
        <f>MAX('HO-1.4.2'!C7,'HO-1.4.1'!C7)</f>
        <v>140</v>
      </c>
      <c r="D7" s="110">
        <f>MAX('HO-1.4.2'!D7,'HO-1.4.1'!D7)</f>
        <v>115</v>
      </c>
      <c r="E7" s="110">
        <f>MAX('HO-1.4.2'!E7,'HO-1.4.1'!E7)</f>
        <v>125</v>
      </c>
      <c r="F7" s="110">
        <f>MAX('HO-1.4.2'!F7,'HO-1.4.1'!F7)</f>
        <v>140</v>
      </c>
      <c r="G7" s="110">
        <f>MAX('HO-1.4.2'!G7,'HO-1.4.1'!G7)</f>
        <v>100</v>
      </c>
      <c r="H7" s="110">
        <f>MAX('HO-1.4.2'!H7,'HO-1.4.1'!H7)</f>
        <v>710</v>
      </c>
    </row>
    <row r="8" spans="1:8" ht="15.75" thickBot="1" x14ac:dyDescent="0.3">
      <c r="A8" s="109" t="s">
        <v>79</v>
      </c>
      <c r="B8" s="110">
        <f>MAX('HO-1.4.2'!B8,'HO-1.4.1'!B8)</f>
        <v>45</v>
      </c>
      <c r="C8" s="110">
        <f>MAX('HO-1.4.2'!C8,'HO-1.4.1'!C8)</f>
        <v>55</v>
      </c>
      <c r="D8" s="110">
        <f>MAX('HO-1.4.2'!D8,'HO-1.4.1'!D8)</f>
        <v>35</v>
      </c>
      <c r="E8" s="110">
        <f>MAX('HO-1.4.2'!E8,'HO-1.4.1'!E8)</f>
        <v>35</v>
      </c>
      <c r="F8" s="110">
        <f>MAX('HO-1.4.2'!F8,'HO-1.4.1'!F8)</f>
        <v>55</v>
      </c>
      <c r="G8" s="110">
        <f>MAX('HO-1.4.2'!G8,'HO-1.4.1'!G8)</f>
        <v>65</v>
      </c>
      <c r="H8" s="110">
        <f>MAX('HO-1.4.2'!H8,'HO-1.4.1'!H8)</f>
        <v>255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EX1</vt:lpstr>
      <vt:lpstr>EX2</vt:lpstr>
      <vt:lpstr>HO-1</vt:lpstr>
      <vt:lpstr>HO-1.1</vt:lpstr>
      <vt:lpstr>HO-1.2</vt:lpstr>
      <vt:lpstr>HO-1.3</vt:lpstr>
      <vt:lpstr>HO-1.4.1</vt:lpstr>
      <vt:lpstr>HO-1.4.2</vt:lpstr>
      <vt:lpstr>HO-1.4.3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2018-02-20T03:58:03Z</dcterms:created>
  <dcterms:modified xsi:type="dcterms:W3CDTF">2018-02-21T23:44:31Z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4ad6bc67-3c3c-463d-ae4b-a2c0e9d7df1a</vt:lpwstr>
  </property>
</Properties>
</file>