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8800" windowHeight="17460" tabRatio="672" firstSheet="11" activeTab="18"/>
  </bookViews>
  <sheets>
    <sheet name="IWM_EDV_VWO_ICF" sheetId="1" r:id="rId1"/>
    <sheet name="VTI_TLT_VWO_ICF" sheetId="2" r:id="rId2"/>
    <sheet name="FDGRX_VUSTX_FEMKX" sheetId="3" r:id="rId3"/>
    <sheet name="FDGRX_vs_FDVLX" sheetId="4" r:id="rId4"/>
    <sheet name="SHY_vs_no_SHY" sheetId="5" r:id="rId5"/>
    <sheet name="Metric_vs_passive" sheetId="6" r:id="rId6"/>
    <sheet name="Cash_for_low_merit" sheetId="7" r:id="rId7"/>
    <sheet name="1st_of_month_vs_12th_of_month" sheetId="8" r:id="rId8"/>
    <sheet name="with or without REIT" sheetId="9" r:id="rId9"/>
    <sheet name="merit_quants" sheetId="10" r:id="rId10"/>
    <sheet name="Sharpe ratio" sheetId="11" r:id="rId11"/>
    <sheet name="momentum length" sheetId="12" r:id="rId12"/>
    <sheet name="length between updates" sheetId="13" r:id="rId13"/>
    <sheet name="Oct 2008" sheetId="14" r:id="rId14"/>
    <sheet name="Max loss allowed" sheetId="15" r:id="rId15"/>
    <sheet name="MeritGain corr" sheetId="16" r:id="rId16"/>
    <sheet name="MeritAllocation%" sheetId="17" r:id="rId17"/>
    <sheet name="LongestLossStreak" sheetId="18" r:id="rId18"/>
    <sheet name="inverseAssets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6" i="16" l="1"/>
  <c r="B145" i="16"/>
  <c r="B144" i="16"/>
  <c r="B143" i="16"/>
  <c r="B141" i="16"/>
  <c r="B140" i="16"/>
  <c r="B139" i="16"/>
  <c r="B138" i="16"/>
  <c r="C135" i="16"/>
  <c r="AA135" i="16"/>
  <c r="W135" i="16"/>
  <c r="S135" i="16"/>
  <c r="O135" i="16"/>
  <c r="K135" i="16"/>
  <c r="G135" i="16"/>
  <c r="G4" i="11"/>
  <c r="G3" i="11"/>
  <c r="G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" i="11"/>
  <c r="E2" i="6"/>
  <c r="L11" i="6"/>
  <c r="L13" i="6"/>
  <c r="L14" i="6"/>
  <c r="L12" i="6"/>
  <c r="K12" i="6"/>
  <c r="K14" i="6"/>
  <c r="K11" i="6"/>
  <c r="D2" i="6"/>
  <c r="K13" i="6"/>
  <c r="J12" i="6"/>
  <c r="J14" i="6"/>
  <c r="J11" i="6"/>
  <c r="C2" i="6"/>
  <c r="J13" i="6"/>
  <c r="F11" i="6"/>
  <c r="G11" i="6"/>
  <c r="H11" i="6"/>
  <c r="I11" i="6"/>
  <c r="D11" i="6"/>
  <c r="E11" i="6"/>
  <c r="C11" i="6"/>
  <c r="C24" i="5"/>
  <c r="B24" i="5"/>
  <c r="C23" i="5"/>
  <c r="B23" i="5"/>
  <c r="C22" i="5"/>
  <c r="B22" i="5"/>
  <c r="E143" i="2"/>
  <c r="E131" i="2"/>
  <c r="E119" i="2"/>
  <c r="E23" i="2"/>
  <c r="E107" i="2"/>
  <c r="E95" i="2"/>
  <c r="E83" i="2"/>
  <c r="E71" i="2"/>
  <c r="E59" i="2"/>
  <c r="E47" i="2"/>
  <c r="E35" i="2"/>
  <c r="C36" i="2"/>
  <c r="C37" i="2"/>
  <c r="C38" i="2"/>
  <c r="C39" i="2"/>
  <c r="C40" i="2"/>
  <c r="C41" i="2"/>
  <c r="C42" i="2"/>
  <c r="C43" i="2"/>
  <c r="C44" i="2"/>
  <c r="C45" i="2"/>
  <c r="C46" i="2"/>
  <c r="C47" i="2"/>
  <c r="F143" i="1"/>
  <c r="F131" i="1"/>
  <c r="F119" i="1"/>
  <c r="F107" i="1"/>
  <c r="F95" i="1"/>
  <c r="F83" i="1"/>
  <c r="F71" i="1"/>
  <c r="F59" i="1"/>
  <c r="F47" i="1"/>
  <c r="F35" i="1"/>
  <c r="F23" i="1"/>
  <c r="C132" i="2"/>
  <c r="C133" i="2"/>
  <c r="C134" i="2"/>
  <c r="C135" i="2"/>
  <c r="C136" i="2"/>
  <c r="C137" i="2"/>
  <c r="C138" i="2"/>
  <c r="C139" i="2"/>
  <c r="C140" i="2"/>
  <c r="C141" i="2"/>
  <c r="C142" i="2"/>
  <c r="C143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96" i="2"/>
  <c r="C97" i="2"/>
  <c r="C98" i="2"/>
  <c r="C99" i="2"/>
  <c r="C100" i="2"/>
  <c r="C101" i="2"/>
  <c r="C102" i="2"/>
  <c r="C103" i="2"/>
  <c r="C104" i="2"/>
  <c r="C105" i="2"/>
  <c r="C106" i="2"/>
  <c r="C107" i="2"/>
  <c r="C84" i="2"/>
  <c r="C85" i="2"/>
  <c r="C86" i="2"/>
  <c r="C87" i="2"/>
  <c r="C88" i="2"/>
  <c r="C89" i="2"/>
  <c r="C90" i="2"/>
  <c r="C91" i="2"/>
  <c r="C92" i="2"/>
  <c r="C93" i="2"/>
  <c r="C94" i="2"/>
  <c r="C95" i="2"/>
  <c r="C72" i="2"/>
  <c r="C73" i="2"/>
  <c r="C74" i="2"/>
  <c r="C75" i="2"/>
  <c r="C76" i="2"/>
  <c r="C77" i="2"/>
  <c r="C78" i="2"/>
  <c r="C79" i="2"/>
  <c r="C80" i="2"/>
  <c r="C81" i="2"/>
  <c r="C82" i="2"/>
  <c r="C83" i="2"/>
  <c r="C60" i="2"/>
  <c r="C61" i="2"/>
  <c r="C62" i="2"/>
  <c r="C63" i="2"/>
  <c r="C64" i="2"/>
  <c r="C65" i="2"/>
  <c r="C66" i="2"/>
  <c r="C67" i="2"/>
  <c r="C68" i="2"/>
  <c r="C69" i="2"/>
  <c r="C70" i="2"/>
  <c r="C71" i="2"/>
  <c r="C48" i="2"/>
  <c r="C49" i="2"/>
  <c r="C50" i="2"/>
  <c r="C51" i="2"/>
  <c r="C52" i="2"/>
  <c r="C53" i="2"/>
  <c r="C54" i="2"/>
  <c r="C55" i="2"/>
  <c r="C56" i="2"/>
  <c r="C57" i="2"/>
  <c r="C58" i="2"/>
  <c r="C59" i="2"/>
  <c r="C24" i="2"/>
  <c r="C25" i="2"/>
  <c r="C26" i="2"/>
  <c r="C27" i="2"/>
  <c r="C28" i="2"/>
  <c r="C29" i="2"/>
  <c r="C30" i="2"/>
  <c r="C31" i="2"/>
  <c r="C32" i="2"/>
  <c r="C33" i="2"/>
  <c r="C34" i="2"/>
  <c r="C35" i="2"/>
  <c r="C12" i="2"/>
  <c r="C13" i="2"/>
  <c r="C14" i="2"/>
  <c r="C15" i="2"/>
  <c r="C16" i="2"/>
  <c r="C17" i="2"/>
  <c r="C18" i="2"/>
  <c r="C19" i="2"/>
  <c r="C20" i="2"/>
  <c r="C21" i="2"/>
  <c r="C22" i="2"/>
  <c r="C23" i="2"/>
  <c r="C145" i="2"/>
  <c r="C144" i="2"/>
  <c r="C2" i="2"/>
  <c r="C3" i="2"/>
  <c r="C4" i="2"/>
  <c r="C5" i="2"/>
  <c r="C6" i="2"/>
  <c r="C7" i="2"/>
  <c r="C8" i="2"/>
  <c r="C9" i="2"/>
  <c r="C10" i="2"/>
  <c r="C11" i="2"/>
  <c r="C132" i="1"/>
  <c r="C133" i="1"/>
  <c r="C134" i="1"/>
  <c r="C135" i="1"/>
  <c r="C136" i="1"/>
  <c r="C137" i="1"/>
  <c r="C138" i="1"/>
  <c r="C139" i="1"/>
  <c r="C140" i="1"/>
  <c r="C141" i="1"/>
  <c r="C142" i="1"/>
  <c r="C143" i="1"/>
  <c r="E143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E131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E119" i="1"/>
  <c r="C96" i="1"/>
  <c r="C97" i="1"/>
  <c r="C98" i="1"/>
  <c r="C99" i="1"/>
  <c r="C100" i="1"/>
  <c r="C101" i="1"/>
  <c r="C102" i="1"/>
  <c r="C103" i="1"/>
  <c r="C104" i="1"/>
  <c r="C105" i="1"/>
  <c r="C106" i="1"/>
  <c r="C107" i="1"/>
  <c r="E107" i="1"/>
  <c r="C84" i="1"/>
  <c r="C85" i="1"/>
  <c r="C86" i="1"/>
  <c r="C87" i="1"/>
  <c r="C88" i="1"/>
  <c r="C89" i="1"/>
  <c r="C90" i="1"/>
  <c r="C91" i="1"/>
  <c r="C92" i="1"/>
  <c r="C93" i="1"/>
  <c r="C94" i="1"/>
  <c r="C95" i="1"/>
  <c r="E95" i="1"/>
  <c r="C72" i="1"/>
  <c r="C73" i="1"/>
  <c r="C74" i="1"/>
  <c r="C75" i="1"/>
  <c r="C76" i="1"/>
  <c r="C77" i="1"/>
  <c r="C78" i="1"/>
  <c r="C79" i="1"/>
  <c r="C80" i="1"/>
  <c r="C81" i="1"/>
  <c r="C82" i="1"/>
  <c r="C83" i="1"/>
  <c r="E83" i="1"/>
  <c r="C60" i="1"/>
  <c r="C61" i="1"/>
  <c r="C62" i="1"/>
  <c r="C63" i="1"/>
  <c r="C64" i="1"/>
  <c r="C65" i="1"/>
  <c r="C66" i="1"/>
  <c r="C67" i="1"/>
  <c r="C68" i="1"/>
  <c r="C69" i="1"/>
  <c r="C70" i="1"/>
  <c r="C71" i="1"/>
  <c r="E71" i="1"/>
  <c r="C48" i="1"/>
  <c r="C49" i="1"/>
  <c r="C50" i="1"/>
  <c r="C51" i="1"/>
  <c r="C52" i="1"/>
  <c r="C53" i="1"/>
  <c r="C54" i="1"/>
  <c r="C55" i="1"/>
  <c r="C56" i="1"/>
  <c r="C57" i="1"/>
  <c r="C58" i="1"/>
  <c r="C59" i="1"/>
  <c r="E59" i="1"/>
  <c r="C36" i="1"/>
  <c r="C37" i="1"/>
  <c r="C38" i="1"/>
  <c r="C39" i="1"/>
  <c r="C40" i="1"/>
  <c r="C41" i="1"/>
  <c r="C42" i="1"/>
  <c r="C43" i="1"/>
  <c r="C44" i="1"/>
  <c r="C45" i="1"/>
  <c r="C46" i="1"/>
  <c r="C47" i="1"/>
  <c r="E47" i="1"/>
  <c r="C24" i="1"/>
  <c r="C25" i="1"/>
  <c r="C26" i="1"/>
  <c r="C27" i="1"/>
  <c r="C28" i="1"/>
  <c r="C29" i="1"/>
  <c r="C30" i="1"/>
  <c r="C31" i="1"/>
  <c r="C32" i="1"/>
  <c r="C33" i="1"/>
  <c r="C34" i="1"/>
  <c r="C35" i="1"/>
  <c r="E35" i="1"/>
  <c r="C12" i="1"/>
  <c r="C13" i="1"/>
  <c r="C14" i="1"/>
  <c r="C15" i="1"/>
  <c r="C16" i="1"/>
  <c r="C17" i="1"/>
  <c r="C18" i="1"/>
  <c r="C19" i="1"/>
  <c r="C20" i="1"/>
  <c r="C21" i="1"/>
  <c r="C22" i="1"/>
  <c r="C23" i="1"/>
  <c r="E23" i="1"/>
  <c r="C2" i="1"/>
  <c r="C3" i="1"/>
  <c r="C4" i="1"/>
  <c r="C5" i="1"/>
  <c r="C6" i="1"/>
  <c r="C7" i="1"/>
  <c r="C8" i="1"/>
  <c r="C9" i="1"/>
  <c r="C10" i="1"/>
  <c r="C11" i="1"/>
  <c r="E11" i="1"/>
  <c r="C144" i="1"/>
  <c r="C145" i="1"/>
</calcChain>
</file>

<file path=xl/sharedStrings.xml><?xml version="1.0" encoding="utf-8"?>
<sst xmlns="http://schemas.openxmlformats.org/spreadsheetml/2006/main" count="2367" uniqueCount="103">
  <si>
    <t>Winner</t>
  </si>
  <si>
    <t xml:space="preserve"> IWM</t>
  </si>
  <si>
    <t xml:space="preserve"> ICF</t>
  </si>
  <si>
    <t xml:space="preserve"> EDV</t>
  </si>
  <si>
    <t xml:space="preserve"> VWO</t>
  </si>
  <si>
    <t xml:space="preserve"> TLT</t>
  </si>
  <si>
    <t xml:space="preserve"> VTI</t>
  </si>
  <si>
    <t>Total gain</t>
  </si>
  <si>
    <t>% gain</t>
  </si>
  <si>
    <t>% annual gain</t>
  </si>
  <si>
    <t>5% max loss</t>
  </si>
  <si>
    <t>10% max loss</t>
  </si>
  <si>
    <t>15% max loss</t>
  </si>
  <si>
    <t>Total CAGR</t>
  </si>
  <si>
    <t>gain</t>
  </si>
  <si>
    <t>5 year CAGR</t>
  </si>
  <si>
    <t>0% max loss</t>
  </si>
  <si>
    <t>Using FDVLX</t>
  </si>
  <si>
    <t>Using FDGRX</t>
  </si>
  <si>
    <t>With SHY</t>
  </si>
  <si>
    <t>Without SHY</t>
  </si>
  <si>
    <t>FDGRX</t>
  </si>
  <si>
    <t>VUSTX</t>
  </si>
  <si>
    <t>FEMKX</t>
  </si>
  <si>
    <t>start</t>
  </si>
  <si>
    <t>end</t>
  </si>
  <si>
    <t>years</t>
  </si>
  <si>
    <t>IWM</t>
  </si>
  <si>
    <t>EDV</t>
  </si>
  <si>
    <t>VWO</t>
  </si>
  <si>
    <t>ICF</t>
  </si>
  <si>
    <t>Monthly metric FDGRX, VUSTX, FEMKX</t>
  </si>
  <si>
    <t>CAGR</t>
  </si>
  <si>
    <t>FDVLX, VUSTX, FEMKX</t>
  </si>
  <si>
    <t>60% FDGRX 40% VUSTX</t>
  </si>
  <si>
    <t>33% each FDGRX VUSTX, FEMKX</t>
  </si>
  <si>
    <t>25% each IWM, EDV, VWO, ICF</t>
  </si>
  <si>
    <t>Never use cash</t>
  </si>
  <si>
    <t>Merit &lt;= -200</t>
  </si>
  <si>
    <t>Merit &lt;= -400</t>
  </si>
  <si>
    <t>Merit &lt;= -100</t>
  </si>
  <si>
    <t>Merit &lt;= -50</t>
  </si>
  <si>
    <t>Merit &lt;= 0</t>
  </si>
  <si>
    <t>Merit &lt;= 50</t>
  </si>
  <si>
    <t>Merit &lt;= 100</t>
  </si>
  <si>
    <t>'FDGRX', 'VUSTX', 'FEMKX'</t>
  </si>
  <si>
    <t>12th trade day of month</t>
  </si>
  <si>
    <t>1st trade day of month</t>
  </si>
  <si>
    <t>'FDVLX', 'VUSTX', 'FEMKX'</t>
  </si>
  <si>
    <t>with VGSIX</t>
  </si>
  <si>
    <t>without VGSIX</t>
  </si>
  <si>
    <t>FDVLX, VUSTX, FEMKX, VGSIX</t>
  </si>
  <si>
    <t>LI/SD</t>
  </si>
  <si>
    <t>SMA</t>
  </si>
  <si>
    <t>EMA w/ 0.2</t>
  </si>
  <si>
    <t>EMA w/ 0.4</t>
  </si>
  <si>
    <t>SMA w/ SD</t>
  </si>
  <si>
    <t>EMA w/ SD, 0.2</t>
  </si>
  <si>
    <t>EMA w/ SD, 0.4</t>
  </si>
  <si>
    <t>EMA w/ SD, 0.6</t>
  </si>
  <si>
    <t>3mo T-bill</t>
  </si>
  <si>
    <t>Actual - risk free</t>
  </si>
  <si>
    <t>Average</t>
  </si>
  <si>
    <t>SD</t>
  </si>
  <si>
    <t>Sharpe ratio</t>
  </si>
  <si>
    <t>65 trade day</t>
  </si>
  <si>
    <t>22 trade days</t>
  </si>
  <si>
    <t>43 trade days</t>
  </si>
  <si>
    <t>87 trade days</t>
  </si>
  <si>
    <t>108 trade days</t>
  </si>
  <si>
    <t>130 trade days</t>
  </si>
  <si>
    <t>1 month</t>
  </si>
  <si>
    <t>2 months</t>
  </si>
  <si>
    <t>3 months</t>
  </si>
  <si>
    <t>4 months</t>
  </si>
  <si>
    <t>6 months</t>
  </si>
  <si>
    <t>12 months</t>
  </si>
  <si>
    <t>FDVLX</t>
  </si>
  <si>
    <t>VGSIX</t>
  </si>
  <si>
    <t>VTI</t>
  </si>
  <si>
    <t>AGG</t>
  </si>
  <si>
    <t>EEM</t>
  </si>
  <si>
    <t>Merit</t>
  </si>
  <si>
    <t>Gain</t>
  </si>
  <si>
    <t>Using just 65-day momentum metric</t>
  </si>
  <si>
    <t>No max loss</t>
  </si>
  <si>
    <t>0.9 max loss</t>
  </si>
  <si>
    <t>0.8 max loss</t>
  </si>
  <si>
    <t>0.7 max loss</t>
  </si>
  <si>
    <t>FDVLX', 'VUSTX', 'FEMKX', 'VGSIX</t>
  </si>
  <si>
    <t>Merit allocation</t>
  </si>
  <si>
    <t>All in 1</t>
  </si>
  <si>
    <t>VTI', 'TLT', 'EEM', 'VGSIX'</t>
  </si>
  <si>
    <t>FDVLX', 'VUSTX', 'FEMKX', 'VGSIX'</t>
  </si>
  <si>
    <t>Date</t>
  </si>
  <si>
    <t>Include inverse assets</t>
  </si>
  <si>
    <t>Each month, an asset inverse was only considered if the asset's merit was &lt; 0.</t>
  </si>
  <si>
    <t>iVGSIX</t>
  </si>
  <si>
    <t>NBA+inverse</t>
  </si>
  <si>
    <t>NBA only</t>
  </si>
  <si>
    <t>iFEMKX</t>
  </si>
  <si>
    <t>iFDVLX</t>
  </si>
  <si>
    <t>iVUSTX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</si>
</sst>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24"/>
      <color theme="1"/>
      <name val="Calibri"/>
      <scheme val="minor"/>
    </font>
    <font>
      <sz val="20"/>
      <color theme="1"/>
      <name val="Calibri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applyNumberFormat="1" applyAlignment="1">
      <alignment horizontal="center"/>
    </xf>
    <xf numFmtId="0" fontId="7" fillId="0" borderId="0" xfId="0" applyFont="1"/>
    <xf numFmtId="17" fontId="0" fillId="0" borderId="0" xfId="0" applyNumberFormat="1"/>
  </cellXfs>
  <cellStyles count="5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opLeftCell="A6" workbookViewId="0">
      <selection activeCell="C48" sqref="C48"/>
    </sheetView>
  </sheetViews>
  <sheetFormatPr baseColWidth="10" defaultRowHeight="15" x14ac:dyDescent="0"/>
  <sheetData>
    <row r="1" spans="1:6">
      <c r="B1">
        <v>100</v>
      </c>
      <c r="D1" t="s">
        <v>0</v>
      </c>
      <c r="E1" t="s">
        <v>7</v>
      </c>
      <c r="F1" t="s">
        <v>8</v>
      </c>
    </row>
    <row r="2" spans="1:6">
      <c r="A2" s="1">
        <v>36221</v>
      </c>
      <c r="B2">
        <v>102.251958225</v>
      </c>
      <c r="C2">
        <f>B2-B1</f>
        <v>2.2519582249999957</v>
      </c>
      <c r="D2" t="s">
        <v>1</v>
      </c>
    </row>
    <row r="3" spans="1:6">
      <c r="A3" s="1">
        <v>36250</v>
      </c>
      <c r="B3">
        <v>110.704960836</v>
      </c>
      <c r="C3">
        <f t="shared" ref="C3:C66" si="0">B3-B2</f>
        <v>8.4530026110000023</v>
      </c>
      <c r="D3" t="s">
        <v>1</v>
      </c>
    </row>
    <row r="4" spans="1:6">
      <c r="A4" s="1">
        <v>36280</v>
      </c>
      <c r="B4">
        <v>123.531331593</v>
      </c>
      <c r="C4">
        <f t="shared" si="0"/>
        <v>12.826370757000007</v>
      </c>
      <c r="D4" t="s">
        <v>1</v>
      </c>
    </row>
    <row r="5" spans="1:6">
      <c r="A5" s="1">
        <v>36312</v>
      </c>
      <c r="B5">
        <v>125.163185379</v>
      </c>
      <c r="C5">
        <f t="shared" si="0"/>
        <v>1.6318537859999935</v>
      </c>
      <c r="D5" t="s">
        <v>1</v>
      </c>
    </row>
    <row r="6" spans="1:6">
      <c r="A6" s="1">
        <v>36341</v>
      </c>
      <c r="B6">
        <v>130.54830287199999</v>
      </c>
      <c r="C6">
        <f t="shared" si="0"/>
        <v>5.3851174929999956</v>
      </c>
      <c r="D6" t="s">
        <v>1</v>
      </c>
    </row>
    <row r="7" spans="1:6">
      <c r="A7" s="1">
        <v>36372</v>
      </c>
      <c r="B7">
        <v>141.93864229799999</v>
      </c>
      <c r="C7">
        <f t="shared" si="0"/>
        <v>11.390339425999997</v>
      </c>
      <c r="D7" t="s">
        <v>1</v>
      </c>
    </row>
    <row r="8" spans="1:6">
      <c r="A8" s="1">
        <v>36404</v>
      </c>
      <c r="B8">
        <v>139.68668407300001</v>
      </c>
      <c r="C8">
        <f t="shared" si="0"/>
        <v>-2.2519582249999814</v>
      </c>
      <c r="D8" t="s">
        <v>1</v>
      </c>
    </row>
    <row r="9" spans="1:6">
      <c r="A9" s="1">
        <v>36433</v>
      </c>
      <c r="B9">
        <v>150.39164490900001</v>
      </c>
      <c r="C9">
        <f t="shared" si="0"/>
        <v>10.704960835999998</v>
      </c>
      <c r="D9" t="s">
        <v>1</v>
      </c>
    </row>
    <row r="10" spans="1:6">
      <c r="A10" s="1">
        <v>36466</v>
      </c>
      <c r="B10">
        <v>155.385117493</v>
      </c>
      <c r="C10">
        <f t="shared" si="0"/>
        <v>4.9934725839999885</v>
      </c>
      <c r="D10" t="s">
        <v>1</v>
      </c>
    </row>
    <row r="11" spans="1:6">
      <c r="A11" s="1">
        <v>36494</v>
      </c>
      <c r="B11">
        <v>157.86553524799999</v>
      </c>
      <c r="C11">
        <f t="shared" si="0"/>
        <v>2.4804177549999906</v>
      </c>
      <c r="D11" t="s">
        <v>1</v>
      </c>
      <c r="E11">
        <f>SUM(C2:C11)</f>
        <v>57.865535247999986</v>
      </c>
    </row>
    <row r="12" spans="1:6">
      <c r="A12" s="1">
        <v>36526</v>
      </c>
      <c r="B12">
        <v>163.348563969</v>
      </c>
      <c r="C12">
        <f t="shared" si="0"/>
        <v>5.4830287210000108</v>
      </c>
      <c r="D12" t="s">
        <v>1</v>
      </c>
    </row>
    <row r="13" spans="1:6">
      <c r="A13" s="1">
        <v>36557</v>
      </c>
      <c r="B13">
        <v>167.101827676</v>
      </c>
      <c r="C13">
        <f t="shared" si="0"/>
        <v>3.7532637070000021</v>
      </c>
      <c r="D13" t="s">
        <v>1</v>
      </c>
    </row>
    <row r="14" spans="1:6">
      <c r="A14" s="1">
        <v>36585</v>
      </c>
      <c r="B14">
        <v>167.885117493</v>
      </c>
      <c r="C14">
        <f t="shared" si="0"/>
        <v>0.78328981699999645</v>
      </c>
      <c r="D14" t="s">
        <v>1</v>
      </c>
    </row>
    <row r="15" spans="1:6">
      <c r="A15" s="1">
        <v>36616</v>
      </c>
      <c r="B15">
        <v>158.97519582199999</v>
      </c>
      <c r="C15">
        <f t="shared" si="0"/>
        <v>-8.9099216710000064</v>
      </c>
      <c r="D15" t="s">
        <v>1</v>
      </c>
    </row>
    <row r="16" spans="1:6">
      <c r="A16" s="1">
        <v>36648</v>
      </c>
      <c r="B16">
        <v>161.78198433399999</v>
      </c>
      <c r="C16">
        <f t="shared" si="0"/>
        <v>2.8067885119999971</v>
      </c>
      <c r="D16" t="s">
        <v>1</v>
      </c>
    </row>
    <row r="17" spans="1:6">
      <c r="A17" s="1">
        <v>36677</v>
      </c>
      <c r="B17">
        <v>164.00130548300001</v>
      </c>
      <c r="C17">
        <f t="shared" si="0"/>
        <v>2.2193211490000238</v>
      </c>
      <c r="D17" t="s">
        <v>1</v>
      </c>
    </row>
    <row r="18" spans="1:6">
      <c r="A18" s="1">
        <v>36707</v>
      </c>
      <c r="B18">
        <v>155.189295039</v>
      </c>
      <c r="C18">
        <f t="shared" si="0"/>
        <v>-8.8120104440000091</v>
      </c>
      <c r="D18" t="s">
        <v>1</v>
      </c>
    </row>
    <row r="19" spans="1:6">
      <c r="A19" s="1">
        <v>36739</v>
      </c>
      <c r="B19">
        <v>156.10313315900001</v>
      </c>
      <c r="C19">
        <f t="shared" si="0"/>
        <v>0.9138381200000083</v>
      </c>
      <c r="D19" t="s">
        <v>1</v>
      </c>
    </row>
    <row r="20" spans="1:6">
      <c r="A20" s="1">
        <v>36769</v>
      </c>
      <c r="B20">
        <v>165.633159269</v>
      </c>
      <c r="C20">
        <f t="shared" si="0"/>
        <v>9.5300261099999943</v>
      </c>
      <c r="D20" t="s">
        <v>1</v>
      </c>
    </row>
    <row r="21" spans="1:6">
      <c r="A21" s="1">
        <v>36799</v>
      </c>
      <c r="B21">
        <v>166.18798955599999</v>
      </c>
      <c r="C21">
        <f t="shared" si="0"/>
        <v>0.55483028699998727</v>
      </c>
      <c r="D21" t="s">
        <v>1</v>
      </c>
    </row>
    <row r="22" spans="1:6">
      <c r="A22" s="1">
        <v>36830</v>
      </c>
      <c r="B22">
        <v>181.723237598</v>
      </c>
      <c r="C22">
        <f t="shared" si="0"/>
        <v>15.535248042000006</v>
      </c>
      <c r="D22" t="s">
        <v>1</v>
      </c>
    </row>
    <row r="23" spans="1:6">
      <c r="A23" s="1">
        <v>36860</v>
      </c>
      <c r="B23">
        <v>181.98433420399999</v>
      </c>
      <c r="C23">
        <f t="shared" si="0"/>
        <v>0.26109660599999529</v>
      </c>
      <c r="D23" t="s">
        <v>1</v>
      </c>
      <c r="E23">
        <f>SUM(C12:C23)</f>
        <v>24.118798956000006</v>
      </c>
      <c r="F23">
        <f>E23/B12</f>
        <v>0.1476523476544136</v>
      </c>
    </row>
    <row r="24" spans="1:6">
      <c r="A24" s="1">
        <v>36893</v>
      </c>
      <c r="B24">
        <v>177.87206266300001</v>
      </c>
      <c r="C24">
        <f t="shared" si="0"/>
        <v>-4.1122715409999842</v>
      </c>
      <c r="D24" t="s">
        <v>1</v>
      </c>
    </row>
    <row r="25" spans="1:6">
      <c r="A25" s="1">
        <v>36922</v>
      </c>
      <c r="B25">
        <v>181.16840731100001</v>
      </c>
      <c r="C25">
        <f t="shared" si="0"/>
        <v>3.2963446480000016</v>
      </c>
      <c r="D25" t="s">
        <v>1</v>
      </c>
    </row>
    <row r="26" spans="1:6">
      <c r="A26" s="1">
        <v>36950</v>
      </c>
      <c r="B26">
        <v>173.95561357700001</v>
      </c>
      <c r="C26">
        <f t="shared" si="0"/>
        <v>-7.2127937340000017</v>
      </c>
      <c r="D26" t="s">
        <v>1</v>
      </c>
    </row>
    <row r="27" spans="1:6">
      <c r="A27" s="1">
        <v>36981</v>
      </c>
      <c r="B27">
        <v>166.481723238</v>
      </c>
      <c r="C27">
        <f t="shared" si="0"/>
        <v>-7.4738903390000075</v>
      </c>
      <c r="D27" t="s">
        <v>1</v>
      </c>
    </row>
    <row r="28" spans="1:6">
      <c r="A28" s="1">
        <v>37012</v>
      </c>
      <c r="B28">
        <v>177.447780679</v>
      </c>
      <c r="C28">
        <f t="shared" si="0"/>
        <v>10.966057441000004</v>
      </c>
      <c r="D28" t="s">
        <v>1</v>
      </c>
    </row>
    <row r="29" spans="1:6">
      <c r="A29" s="1">
        <v>37042</v>
      </c>
      <c r="B29">
        <v>183.420365535</v>
      </c>
      <c r="C29">
        <f t="shared" si="0"/>
        <v>5.9725848559999974</v>
      </c>
      <c r="D29" t="s">
        <v>1</v>
      </c>
    </row>
    <row r="30" spans="1:6">
      <c r="A30" s="1">
        <v>37072</v>
      </c>
      <c r="B30">
        <v>194.549608355</v>
      </c>
      <c r="C30">
        <f t="shared" si="0"/>
        <v>11.129242820000002</v>
      </c>
      <c r="D30" t="s">
        <v>1</v>
      </c>
    </row>
    <row r="31" spans="1:6">
      <c r="A31" s="1">
        <v>37103</v>
      </c>
      <c r="B31">
        <v>190.731070496</v>
      </c>
      <c r="C31">
        <f t="shared" si="0"/>
        <v>-3.8185378590000028</v>
      </c>
      <c r="D31" t="s">
        <v>1</v>
      </c>
    </row>
    <row r="32" spans="1:6">
      <c r="A32" s="1">
        <v>37134</v>
      </c>
      <c r="B32">
        <v>192.069190601</v>
      </c>
      <c r="C32">
        <f t="shared" si="0"/>
        <v>1.3381201050000016</v>
      </c>
      <c r="D32" t="s">
        <v>1</v>
      </c>
    </row>
    <row r="33" spans="1:6">
      <c r="A33" s="1">
        <v>37166</v>
      </c>
      <c r="B33">
        <v>184.33420365500001</v>
      </c>
      <c r="C33">
        <f t="shared" si="0"/>
        <v>-7.7349869459999923</v>
      </c>
      <c r="D33" t="s">
        <v>1</v>
      </c>
    </row>
    <row r="34" spans="1:6">
      <c r="A34" s="1">
        <v>37195</v>
      </c>
      <c r="B34">
        <v>197.12793733699999</v>
      </c>
      <c r="C34">
        <f t="shared" si="0"/>
        <v>12.793733681999981</v>
      </c>
      <c r="D34" t="s">
        <v>1</v>
      </c>
    </row>
    <row r="35" spans="1:6">
      <c r="A35" s="1">
        <v>37225</v>
      </c>
      <c r="B35">
        <v>196.44255874699999</v>
      </c>
      <c r="C35">
        <f t="shared" si="0"/>
        <v>-0.68537858999999912</v>
      </c>
      <c r="D35" t="s">
        <v>1</v>
      </c>
      <c r="E35">
        <f>SUM(C24:C35)</f>
        <v>14.458224543</v>
      </c>
      <c r="F35">
        <f>E35/B24</f>
        <v>8.1284403669354438E-2</v>
      </c>
    </row>
    <row r="36" spans="1:6">
      <c r="A36" s="1">
        <v>37258</v>
      </c>
      <c r="B36">
        <v>210.99869451699999</v>
      </c>
      <c r="C36">
        <f t="shared" si="0"/>
        <v>14.556135769999997</v>
      </c>
      <c r="D36" t="s">
        <v>1</v>
      </c>
    </row>
    <row r="37" spans="1:6">
      <c r="A37" s="1">
        <v>37287</v>
      </c>
      <c r="B37">
        <v>213.31592689300001</v>
      </c>
      <c r="C37">
        <f t="shared" si="0"/>
        <v>2.3172323760000211</v>
      </c>
      <c r="D37" t="s">
        <v>1</v>
      </c>
    </row>
    <row r="38" spans="1:6">
      <c r="A38" s="1">
        <v>37315</v>
      </c>
      <c r="B38">
        <v>217.98302872100001</v>
      </c>
      <c r="C38">
        <f t="shared" si="0"/>
        <v>4.6671018279999998</v>
      </c>
      <c r="D38" t="s">
        <v>1</v>
      </c>
    </row>
    <row r="39" spans="1:6">
      <c r="A39" s="1">
        <v>37348</v>
      </c>
      <c r="B39">
        <v>217.754569191</v>
      </c>
      <c r="C39">
        <f t="shared" si="0"/>
        <v>-0.22845953000000918</v>
      </c>
      <c r="D39" t="s">
        <v>1</v>
      </c>
    </row>
    <row r="40" spans="1:6">
      <c r="A40" s="1">
        <v>37376</v>
      </c>
      <c r="B40">
        <v>211.977806789</v>
      </c>
      <c r="C40">
        <f t="shared" si="0"/>
        <v>-5.7767624020000028</v>
      </c>
      <c r="D40" t="s">
        <v>1</v>
      </c>
    </row>
    <row r="41" spans="1:6">
      <c r="A41" s="1">
        <v>37407</v>
      </c>
      <c r="B41">
        <v>210.44386423</v>
      </c>
      <c r="C41">
        <f t="shared" si="0"/>
        <v>-1.5339425589999962</v>
      </c>
      <c r="D41" t="s">
        <v>1</v>
      </c>
    </row>
    <row r="42" spans="1:6">
      <c r="A42" s="1">
        <v>37439</v>
      </c>
      <c r="B42">
        <v>198.75979112300001</v>
      </c>
      <c r="C42">
        <f t="shared" si="0"/>
        <v>-11.684073106999989</v>
      </c>
      <c r="D42" t="s">
        <v>1</v>
      </c>
    </row>
    <row r="43" spans="1:6">
      <c r="A43" s="1">
        <v>37468</v>
      </c>
      <c r="B43">
        <v>208.093994778</v>
      </c>
      <c r="C43">
        <f t="shared" si="0"/>
        <v>9.3342036549999818</v>
      </c>
      <c r="D43" t="s">
        <v>1</v>
      </c>
    </row>
    <row r="44" spans="1:6">
      <c r="A44" s="1">
        <v>37499</v>
      </c>
      <c r="B44">
        <v>207.310704961</v>
      </c>
      <c r="C44">
        <f t="shared" si="0"/>
        <v>-0.78328981699999645</v>
      </c>
      <c r="D44" t="s">
        <v>1</v>
      </c>
    </row>
    <row r="45" spans="1:6">
      <c r="A45" s="1">
        <v>37530</v>
      </c>
      <c r="B45">
        <v>216.80809399500001</v>
      </c>
      <c r="C45">
        <f t="shared" si="0"/>
        <v>9.4973890340000082</v>
      </c>
      <c r="D45" t="s">
        <v>1</v>
      </c>
    </row>
    <row r="46" spans="1:6">
      <c r="A46" s="1">
        <v>37560</v>
      </c>
      <c r="B46">
        <v>226.109660574</v>
      </c>
      <c r="C46">
        <f t="shared" si="0"/>
        <v>9.3015665789999957</v>
      </c>
      <c r="D46" t="s">
        <v>1</v>
      </c>
    </row>
    <row r="47" spans="1:6">
      <c r="A47" s="1">
        <v>37590</v>
      </c>
      <c r="B47">
        <v>228.16579634499999</v>
      </c>
      <c r="C47">
        <f t="shared" si="0"/>
        <v>2.0561357709999868</v>
      </c>
      <c r="D47" t="s">
        <v>1</v>
      </c>
      <c r="E47">
        <f>SUM(C36:C47)</f>
        <v>31.723237597999997</v>
      </c>
      <c r="F47">
        <f>E47/B36</f>
        <v>0.15034802784262763</v>
      </c>
    </row>
    <row r="48" spans="1:6">
      <c r="A48" s="2">
        <v>37623</v>
      </c>
      <c r="B48" s="3">
        <v>234.13838120099999</v>
      </c>
      <c r="C48" s="3">
        <f t="shared" si="0"/>
        <v>5.9725848559999974</v>
      </c>
      <c r="D48" t="s">
        <v>1</v>
      </c>
      <c r="E48" s="3"/>
    </row>
    <row r="49" spans="1:6">
      <c r="A49" s="2">
        <v>37652</v>
      </c>
      <c r="B49" s="3">
        <v>228.916449086</v>
      </c>
      <c r="C49" s="3">
        <f t="shared" si="0"/>
        <v>-5.2219321149999871</v>
      </c>
      <c r="D49" t="s">
        <v>1</v>
      </c>
      <c r="E49" s="3"/>
    </row>
    <row r="50" spans="1:6">
      <c r="A50" s="2">
        <v>37680</v>
      </c>
      <c r="B50" s="3">
        <v>232.96344647500001</v>
      </c>
      <c r="C50" s="3">
        <f t="shared" si="0"/>
        <v>4.0469973890000119</v>
      </c>
      <c r="D50" t="s">
        <v>1</v>
      </c>
      <c r="E50" s="3"/>
    </row>
    <row r="51" spans="1:6">
      <c r="A51" s="2">
        <v>37712</v>
      </c>
      <c r="B51" s="3">
        <v>237.10835509099999</v>
      </c>
      <c r="C51" s="3">
        <f t="shared" si="0"/>
        <v>4.1449086159999808</v>
      </c>
      <c r="D51" t="s">
        <v>1</v>
      </c>
      <c r="E51" s="3"/>
    </row>
    <row r="52" spans="1:6">
      <c r="A52" s="2">
        <v>37741</v>
      </c>
      <c r="B52" s="3">
        <v>247.74804177499999</v>
      </c>
      <c r="C52" s="3">
        <f t="shared" si="0"/>
        <v>10.639686683999997</v>
      </c>
      <c r="D52" t="s">
        <v>1</v>
      </c>
      <c r="E52" s="3"/>
    </row>
    <row r="53" spans="1:6">
      <c r="A53" s="2">
        <v>37772</v>
      </c>
      <c r="B53" s="3">
        <v>246.083550914</v>
      </c>
      <c r="C53" s="3">
        <f t="shared" si="0"/>
        <v>-1.6644908609999902</v>
      </c>
      <c r="D53" t="s">
        <v>1</v>
      </c>
      <c r="E53" s="3"/>
    </row>
    <row r="54" spans="1:6">
      <c r="A54" s="2">
        <v>37803</v>
      </c>
      <c r="B54" s="3">
        <v>227.15404699699999</v>
      </c>
      <c r="C54" s="3">
        <f t="shared" si="0"/>
        <v>-18.929503917000005</v>
      </c>
      <c r="D54" t="s">
        <v>1</v>
      </c>
      <c r="E54" s="3"/>
    </row>
    <row r="55" spans="1:6">
      <c r="A55" s="2">
        <v>37833</v>
      </c>
      <c r="B55" s="3">
        <v>233.71409921700001</v>
      </c>
      <c r="C55" s="3">
        <f t="shared" si="0"/>
        <v>6.5600522200000171</v>
      </c>
      <c r="D55" t="s">
        <v>1</v>
      </c>
      <c r="E55" s="3"/>
    </row>
    <row r="56" spans="1:6">
      <c r="A56" s="2">
        <v>37867</v>
      </c>
      <c r="B56" s="3">
        <v>240.95953002600001</v>
      </c>
      <c r="C56" s="3">
        <f t="shared" si="0"/>
        <v>7.2454308089999984</v>
      </c>
      <c r="D56" t="s">
        <v>1</v>
      </c>
      <c r="E56" s="3"/>
    </row>
    <row r="57" spans="1:6">
      <c r="A57" s="2">
        <v>37894</v>
      </c>
      <c r="B57" s="3">
        <v>232.47389033900001</v>
      </c>
      <c r="C57" s="3">
        <f t="shared" si="0"/>
        <v>-8.4856396870000026</v>
      </c>
      <c r="D57" t="s">
        <v>1</v>
      </c>
      <c r="E57" s="3"/>
    </row>
    <row r="58" spans="1:6">
      <c r="A58" s="2">
        <v>37925</v>
      </c>
      <c r="B58" s="3">
        <v>222.51958224500001</v>
      </c>
      <c r="C58" s="3">
        <f t="shared" si="0"/>
        <v>-9.9543080939999982</v>
      </c>
      <c r="D58" t="s">
        <v>1</v>
      </c>
      <c r="E58" s="3"/>
    </row>
    <row r="59" spans="1:6">
      <c r="A59" s="2">
        <v>37957</v>
      </c>
      <c r="B59" s="3">
        <v>221.54046997399999</v>
      </c>
      <c r="C59" s="3">
        <f t="shared" si="0"/>
        <v>-0.97911227100001952</v>
      </c>
      <c r="D59" t="s">
        <v>1</v>
      </c>
      <c r="E59" s="3">
        <f>SUM(C48:C59)</f>
        <v>-6.6253263709999999</v>
      </c>
      <c r="F59">
        <f>E59/B48</f>
        <v>-2.8296626708597502E-2</v>
      </c>
    </row>
    <row r="60" spans="1:6">
      <c r="A60" s="1">
        <v>37987</v>
      </c>
      <c r="B60">
        <v>214.00130548300001</v>
      </c>
      <c r="C60">
        <f t="shared" si="0"/>
        <v>-7.5391644909999798</v>
      </c>
      <c r="D60" t="s">
        <v>1</v>
      </c>
    </row>
    <row r="61" spans="1:6">
      <c r="A61" s="1">
        <v>38017</v>
      </c>
      <c r="B61">
        <v>201.01174934700001</v>
      </c>
      <c r="C61">
        <f t="shared" si="0"/>
        <v>-12.989556136000004</v>
      </c>
      <c r="D61" t="s">
        <v>1</v>
      </c>
    </row>
    <row r="62" spans="1:6">
      <c r="A62" s="1">
        <v>38048</v>
      </c>
      <c r="B62">
        <v>208.97519582199999</v>
      </c>
      <c r="C62">
        <f t="shared" si="0"/>
        <v>7.9634464749999836</v>
      </c>
      <c r="D62" t="s">
        <v>1</v>
      </c>
    </row>
    <row r="63" spans="1:6">
      <c r="A63" s="1">
        <v>38077</v>
      </c>
      <c r="B63">
        <v>214.42558746700001</v>
      </c>
      <c r="C63">
        <f t="shared" si="0"/>
        <v>5.4503916450000247</v>
      </c>
      <c r="D63" t="s">
        <v>1</v>
      </c>
    </row>
    <row r="64" spans="1:6">
      <c r="A64" s="1">
        <v>38107</v>
      </c>
      <c r="B64">
        <v>204.93493001100001</v>
      </c>
      <c r="C64">
        <f t="shared" si="0"/>
        <v>-9.4906574560000081</v>
      </c>
      <c r="D64" t="s">
        <v>2</v>
      </c>
    </row>
    <row r="65" spans="1:6">
      <c r="A65" s="1">
        <v>38139</v>
      </c>
      <c r="B65">
        <v>191.401202375</v>
      </c>
      <c r="C65">
        <f t="shared" si="0"/>
        <v>-13.533727636000009</v>
      </c>
      <c r="D65" t="s">
        <v>1</v>
      </c>
    </row>
    <row r="66" spans="1:6">
      <c r="A66" s="1">
        <v>38168</v>
      </c>
      <c r="B66">
        <v>198.53549771300001</v>
      </c>
      <c r="C66">
        <f t="shared" si="0"/>
        <v>7.1342953380000154</v>
      </c>
      <c r="D66" t="s">
        <v>1</v>
      </c>
    </row>
    <row r="67" spans="1:6">
      <c r="A67" s="1">
        <v>38199</v>
      </c>
      <c r="B67">
        <v>215.69574930900001</v>
      </c>
      <c r="C67">
        <f t="shared" ref="C67:C130" si="1">B67-B66</f>
        <v>17.160251595999995</v>
      </c>
      <c r="D67" t="s">
        <v>3</v>
      </c>
    </row>
    <row r="68" spans="1:6">
      <c r="A68" s="1">
        <v>38231</v>
      </c>
      <c r="B68">
        <v>219.14105078700001</v>
      </c>
      <c r="C68">
        <f t="shared" si="1"/>
        <v>3.4453014780000046</v>
      </c>
      <c r="D68" t="s">
        <v>3</v>
      </c>
    </row>
    <row r="69" spans="1:6">
      <c r="A69" s="1">
        <v>38260</v>
      </c>
      <c r="B69">
        <v>214.80129604000001</v>
      </c>
      <c r="C69">
        <f t="shared" si="1"/>
        <v>-4.3397547470000006</v>
      </c>
      <c r="D69" t="s">
        <v>3</v>
      </c>
    </row>
    <row r="70" spans="1:6">
      <c r="A70" s="1">
        <v>38293</v>
      </c>
      <c r="B70">
        <v>277.84368752099999</v>
      </c>
      <c r="C70">
        <f t="shared" si="1"/>
        <v>63.042391480999981</v>
      </c>
      <c r="D70" t="s">
        <v>3</v>
      </c>
    </row>
    <row r="71" spans="1:6">
      <c r="A71" s="1">
        <v>38321</v>
      </c>
      <c r="B71">
        <v>296.42843876699999</v>
      </c>
      <c r="C71">
        <f t="shared" si="1"/>
        <v>18.584751245999996</v>
      </c>
      <c r="D71" t="s">
        <v>3</v>
      </c>
      <c r="E71">
        <f>SUM(C60:C71)</f>
        <v>74.887968792999999</v>
      </c>
      <c r="F71">
        <f>E71/B60</f>
        <v>0.34994164462678479</v>
      </c>
    </row>
    <row r="72" spans="1:6">
      <c r="A72" s="1">
        <v>38353</v>
      </c>
      <c r="B72">
        <v>260.91533121700002</v>
      </c>
      <c r="C72">
        <f t="shared" si="1"/>
        <v>-35.513107549999972</v>
      </c>
      <c r="D72" t="s">
        <v>3</v>
      </c>
    </row>
    <row r="73" spans="1:6">
      <c r="A73" s="1">
        <v>38384</v>
      </c>
      <c r="B73">
        <v>250.380659388</v>
      </c>
      <c r="C73">
        <f t="shared" si="1"/>
        <v>-10.534671829000018</v>
      </c>
      <c r="D73" t="s">
        <v>3</v>
      </c>
    </row>
    <row r="74" spans="1:6">
      <c r="A74" s="1">
        <v>38412</v>
      </c>
      <c r="B74">
        <v>306.03670310299998</v>
      </c>
      <c r="C74">
        <f t="shared" si="1"/>
        <v>55.656043714999981</v>
      </c>
      <c r="D74" t="s">
        <v>4</v>
      </c>
    </row>
    <row r="75" spans="1:6">
      <c r="A75" s="1">
        <v>38442</v>
      </c>
      <c r="B75">
        <v>352.96519240600003</v>
      </c>
      <c r="C75">
        <f t="shared" si="1"/>
        <v>46.928489303000049</v>
      </c>
      <c r="D75" t="s">
        <v>4</v>
      </c>
    </row>
    <row r="76" spans="1:6">
      <c r="A76" s="1">
        <v>38472</v>
      </c>
      <c r="B76">
        <v>424.64559832200001</v>
      </c>
      <c r="C76">
        <f t="shared" si="1"/>
        <v>71.680405915999984</v>
      </c>
      <c r="D76" t="s">
        <v>4</v>
      </c>
    </row>
    <row r="77" spans="1:6">
      <c r="A77" s="1">
        <v>38503</v>
      </c>
      <c r="B77">
        <v>407.047414833</v>
      </c>
      <c r="C77">
        <f t="shared" si="1"/>
        <v>-17.598183489000007</v>
      </c>
      <c r="D77" t="s">
        <v>4</v>
      </c>
    </row>
    <row r="78" spans="1:6">
      <c r="A78" s="1">
        <v>38533</v>
      </c>
      <c r="B78">
        <v>458.98351732399999</v>
      </c>
      <c r="C78">
        <f t="shared" si="1"/>
        <v>51.936102490999986</v>
      </c>
      <c r="D78" t="s">
        <v>4</v>
      </c>
    </row>
    <row r="79" spans="1:6">
      <c r="A79" s="1">
        <v>38566</v>
      </c>
      <c r="B79">
        <v>432.22855543499998</v>
      </c>
      <c r="C79">
        <f t="shared" si="1"/>
        <v>-26.754961889000015</v>
      </c>
      <c r="D79" t="s">
        <v>4</v>
      </c>
    </row>
    <row r="80" spans="1:6">
      <c r="A80" s="1">
        <v>38595</v>
      </c>
      <c r="B80">
        <v>452.74308392799998</v>
      </c>
      <c r="C80">
        <f t="shared" si="1"/>
        <v>20.514528493</v>
      </c>
      <c r="D80" t="s">
        <v>1</v>
      </c>
    </row>
    <row r="81" spans="1:6">
      <c r="A81" s="1">
        <v>38625</v>
      </c>
      <c r="B81">
        <v>454.94367707100002</v>
      </c>
      <c r="C81">
        <f t="shared" si="1"/>
        <v>2.2005931430000487</v>
      </c>
      <c r="D81" t="s">
        <v>2</v>
      </c>
    </row>
    <row r="82" spans="1:6">
      <c r="A82" s="1">
        <v>38657</v>
      </c>
      <c r="B82">
        <v>490.46073410100001</v>
      </c>
      <c r="C82">
        <f t="shared" si="1"/>
        <v>35.517057029999989</v>
      </c>
      <c r="D82" t="s">
        <v>4</v>
      </c>
    </row>
    <row r="83" spans="1:6">
      <c r="A83" s="1">
        <v>38686</v>
      </c>
      <c r="B83">
        <v>510.25268191100002</v>
      </c>
      <c r="C83">
        <f t="shared" si="1"/>
        <v>19.791947810000011</v>
      </c>
      <c r="D83" t="s">
        <v>4</v>
      </c>
      <c r="E83">
        <f>SUM(C72:C83)</f>
        <v>213.82424314400004</v>
      </c>
      <c r="F83">
        <f>E83/B72</f>
        <v>0.81951582586829708</v>
      </c>
    </row>
    <row r="84" spans="1:6">
      <c r="A84" s="1">
        <v>38720</v>
      </c>
      <c r="B84">
        <v>492.70127446200001</v>
      </c>
      <c r="C84">
        <f t="shared" si="1"/>
        <v>-17.55140744900001</v>
      </c>
      <c r="D84" t="s">
        <v>2</v>
      </c>
    </row>
    <row r="85" spans="1:6">
      <c r="A85" s="1">
        <v>38748</v>
      </c>
      <c r="B85">
        <v>520.51927562200001</v>
      </c>
      <c r="C85">
        <f t="shared" si="1"/>
        <v>27.818001159999994</v>
      </c>
      <c r="D85" t="s">
        <v>1</v>
      </c>
    </row>
    <row r="86" spans="1:6">
      <c r="A86" s="1">
        <v>38776</v>
      </c>
      <c r="B86">
        <v>555.74959683999998</v>
      </c>
      <c r="C86">
        <f t="shared" si="1"/>
        <v>35.230321217999972</v>
      </c>
      <c r="D86" t="s">
        <v>1</v>
      </c>
    </row>
    <row r="87" spans="1:6">
      <c r="A87" s="1">
        <v>38807</v>
      </c>
      <c r="B87">
        <v>613.71741409699996</v>
      </c>
      <c r="C87">
        <f t="shared" si="1"/>
        <v>57.967817256999979</v>
      </c>
      <c r="D87" t="s">
        <v>2</v>
      </c>
    </row>
    <row r="88" spans="1:6">
      <c r="A88" s="1">
        <v>38839</v>
      </c>
      <c r="B88">
        <v>538.14974657400001</v>
      </c>
      <c r="C88">
        <f t="shared" si="1"/>
        <v>-75.567667522999955</v>
      </c>
      <c r="D88" t="s">
        <v>1</v>
      </c>
    </row>
    <row r="89" spans="1:6">
      <c r="A89" s="1">
        <v>38868</v>
      </c>
      <c r="B89">
        <v>582.38650201099995</v>
      </c>
      <c r="C89">
        <f t="shared" si="1"/>
        <v>44.236755436999943</v>
      </c>
      <c r="D89" t="s">
        <v>3</v>
      </c>
    </row>
    <row r="90" spans="1:6">
      <c r="A90" s="1">
        <v>38898</v>
      </c>
      <c r="B90">
        <v>551.99777436299996</v>
      </c>
      <c r="C90">
        <f t="shared" si="1"/>
        <v>-30.388727647999985</v>
      </c>
      <c r="D90" t="s">
        <v>3</v>
      </c>
    </row>
    <row r="91" spans="1:6">
      <c r="A91" s="1">
        <v>38930</v>
      </c>
      <c r="B91">
        <v>617.46817240999997</v>
      </c>
      <c r="C91">
        <f t="shared" si="1"/>
        <v>65.470398047000003</v>
      </c>
      <c r="D91" t="s">
        <v>3</v>
      </c>
    </row>
    <row r="92" spans="1:6">
      <c r="A92" s="1">
        <v>38960</v>
      </c>
      <c r="B92">
        <v>603.77401159600004</v>
      </c>
      <c r="C92">
        <f t="shared" si="1"/>
        <v>-13.694160813999929</v>
      </c>
      <c r="D92" t="s">
        <v>3</v>
      </c>
    </row>
    <row r="93" spans="1:6">
      <c r="A93" s="1">
        <v>38990</v>
      </c>
      <c r="B93">
        <v>619.39139696200004</v>
      </c>
      <c r="C93">
        <f t="shared" si="1"/>
        <v>15.617385366000008</v>
      </c>
      <c r="D93" t="s">
        <v>4</v>
      </c>
    </row>
    <row r="94" spans="1:6">
      <c r="A94" s="1">
        <v>39021</v>
      </c>
      <c r="B94">
        <v>613.498043994</v>
      </c>
      <c r="C94">
        <f t="shared" si="1"/>
        <v>-5.8933529680000447</v>
      </c>
      <c r="D94" t="s">
        <v>4</v>
      </c>
    </row>
    <row r="95" spans="1:6">
      <c r="A95" s="1">
        <v>39051</v>
      </c>
      <c r="B95">
        <v>659.55222470399997</v>
      </c>
      <c r="C95">
        <f t="shared" si="1"/>
        <v>46.054180709999969</v>
      </c>
      <c r="D95" t="s">
        <v>1</v>
      </c>
      <c r="E95">
        <f>SUM(C84:C95)</f>
        <v>149.29954279299994</v>
      </c>
      <c r="F95">
        <f>E95/B84</f>
        <v>0.30302244084110808</v>
      </c>
    </row>
    <row r="96" spans="1:6">
      <c r="A96" s="1">
        <v>39084</v>
      </c>
      <c r="B96">
        <v>660.78503260100001</v>
      </c>
      <c r="C96">
        <f t="shared" si="1"/>
        <v>1.2328078970000433</v>
      </c>
      <c r="D96" t="s">
        <v>1</v>
      </c>
    </row>
    <row r="97" spans="1:6">
      <c r="A97" s="1">
        <v>39113</v>
      </c>
      <c r="B97">
        <v>668.00576456700003</v>
      </c>
      <c r="C97">
        <f t="shared" si="1"/>
        <v>7.2207319660000167</v>
      </c>
      <c r="D97" t="s">
        <v>1</v>
      </c>
    </row>
    <row r="98" spans="1:6">
      <c r="A98" s="1">
        <v>39141</v>
      </c>
      <c r="B98">
        <v>680.99901170400005</v>
      </c>
      <c r="C98">
        <f t="shared" si="1"/>
        <v>12.993247137000026</v>
      </c>
      <c r="D98" t="s">
        <v>2</v>
      </c>
    </row>
    <row r="99" spans="1:6">
      <c r="A99" s="1">
        <v>39172</v>
      </c>
      <c r="B99">
        <v>721.39818347400001</v>
      </c>
      <c r="C99">
        <f t="shared" si="1"/>
        <v>40.399171769999953</v>
      </c>
      <c r="D99" t="s">
        <v>2</v>
      </c>
    </row>
    <row r="100" spans="1:6">
      <c r="A100" s="1">
        <v>39203</v>
      </c>
      <c r="B100">
        <v>691.19497149599999</v>
      </c>
      <c r="C100">
        <f t="shared" si="1"/>
        <v>-30.203211978000013</v>
      </c>
      <c r="D100" t="s">
        <v>4</v>
      </c>
    </row>
    <row r="101" spans="1:6">
      <c r="A101" s="1">
        <v>39233</v>
      </c>
      <c r="B101">
        <v>700.42505016300004</v>
      </c>
      <c r="C101">
        <f t="shared" si="1"/>
        <v>9.2300786670000434</v>
      </c>
      <c r="D101" t="s">
        <v>2</v>
      </c>
    </row>
    <row r="102" spans="1:6">
      <c r="A102" s="1">
        <v>39263</v>
      </c>
      <c r="B102">
        <v>753.75638314299999</v>
      </c>
      <c r="C102">
        <f t="shared" si="1"/>
        <v>53.331332979999956</v>
      </c>
      <c r="D102" t="s">
        <v>3</v>
      </c>
    </row>
    <row r="103" spans="1:6">
      <c r="A103" s="1">
        <v>39294</v>
      </c>
      <c r="B103">
        <v>714.56244685000001</v>
      </c>
      <c r="C103">
        <f t="shared" si="1"/>
        <v>-39.193936292999979</v>
      </c>
      <c r="D103" t="s">
        <v>2</v>
      </c>
    </row>
    <row r="104" spans="1:6">
      <c r="A104" s="1">
        <v>39325</v>
      </c>
      <c r="B104">
        <v>897.82199820799997</v>
      </c>
      <c r="C104">
        <f t="shared" si="1"/>
        <v>183.25955135799995</v>
      </c>
      <c r="D104" t="s">
        <v>3</v>
      </c>
    </row>
    <row r="105" spans="1:6">
      <c r="A105" s="1">
        <v>39357</v>
      </c>
      <c r="B105">
        <v>846.389481069</v>
      </c>
      <c r="C105">
        <f t="shared" si="1"/>
        <v>-51.43251713899997</v>
      </c>
      <c r="D105" t="s">
        <v>3</v>
      </c>
    </row>
    <row r="106" spans="1:6">
      <c r="A106" s="1">
        <v>39386</v>
      </c>
      <c r="B106">
        <v>827.24792938400003</v>
      </c>
      <c r="C106">
        <f t="shared" si="1"/>
        <v>-19.141551684999968</v>
      </c>
      <c r="D106" t="s">
        <v>3</v>
      </c>
    </row>
    <row r="107" spans="1:6">
      <c r="A107" s="1">
        <v>39416</v>
      </c>
      <c r="B107">
        <v>860.03823966300001</v>
      </c>
      <c r="C107">
        <f t="shared" si="1"/>
        <v>32.790310278999982</v>
      </c>
      <c r="D107" t="s">
        <v>3</v>
      </c>
      <c r="E107">
        <f>SUM(C96:C107)</f>
        <v>200.48601495900004</v>
      </c>
      <c r="F107">
        <f>E107/B96</f>
        <v>0.3034058053189273</v>
      </c>
    </row>
    <row r="108" spans="1:6">
      <c r="A108" s="2">
        <v>39449</v>
      </c>
      <c r="B108" s="3">
        <v>912.327922715</v>
      </c>
      <c r="C108" s="3">
        <f t="shared" si="1"/>
        <v>52.289683051999987</v>
      </c>
      <c r="D108" t="s">
        <v>2</v>
      </c>
      <c r="E108" s="3"/>
    </row>
    <row r="109" spans="1:6">
      <c r="A109" s="2">
        <v>39478</v>
      </c>
      <c r="B109" s="3">
        <v>920.73920469300003</v>
      </c>
      <c r="C109" s="3">
        <f t="shared" si="1"/>
        <v>8.4112819780000336</v>
      </c>
      <c r="D109" t="s">
        <v>1</v>
      </c>
      <c r="E109" s="3"/>
    </row>
    <row r="110" spans="1:6">
      <c r="A110" s="2">
        <v>39507</v>
      </c>
      <c r="B110" s="3">
        <v>950.35639475699998</v>
      </c>
      <c r="C110" s="3">
        <f t="shared" si="1"/>
        <v>29.617190063999942</v>
      </c>
      <c r="D110" t="s">
        <v>1</v>
      </c>
      <c r="E110" s="3"/>
    </row>
    <row r="111" spans="1:6">
      <c r="A111" s="2">
        <v>39539</v>
      </c>
      <c r="B111" s="3">
        <v>924.53020502100003</v>
      </c>
      <c r="C111" s="3">
        <f t="shared" si="1"/>
        <v>-25.826189735999947</v>
      </c>
      <c r="D111" t="s">
        <v>1</v>
      </c>
      <c r="E111" s="3"/>
    </row>
    <row r="112" spans="1:6">
      <c r="A112" s="2">
        <v>39568</v>
      </c>
      <c r="B112" s="3">
        <v>849.26006497399999</v>
      </c>
      <c r="C112" s="3">
        <f t="shared" si="1"/>
        <v>-75.270140047000041</v>
      </c>
      <c r="D112" t="s">
        <v>2</v>
      </c>
      <c r="E112" s="3"/>
    </row>
    <row r="113" spans="1:6">
      <c r="A113" s="2">
        <v>39599</v>
      </c>
      <c r="B113" s="3">
        <v>814.26644016299997</v>
      </c>
      <c r="C113" s="3">
        <f t="shared" si="1"/>
        <v>-34.993624811000018</v>
      </c>
      <c r="D113" t="s">
        <v>3</v>
      </c>
      <c r="E113" s="3"/>
    </row>
    <row r="114" spans="1:6">
      <c r="A114" s="2">
        <v>39630</v>
      </c>
      <c r="B114" s="3">
        <v>842.50564868599997</v>
      </c>
      <c r="C114" s="3">
        <f t="shared" si="1"/>
        <v>28.239208523000002</v>
      </c>
      <c r="D114" t="s">
        <v>3</v>
      </c>
      <c r="E114" s="3"/>
    </row>
    <row r="115" spans="1:6">
      <c r="A115" s="2">
        <v>39660</v>
      </c>
      <c r="B115" s="3">
        <v>829.42794906500001</v>
      </c>
      <c r="C115" s="3">
        <f t="shared" si="1"/>
        <v>-13.077699620999965</v>
      </c>
      <c r="D115" t="s">
        <v>3</v>
      </c>
      <c r="E115" s="3"/>
    </row>
    <row r="116" spans="1:6">
      <c r="A116" s="2">
        <v>39694</v>
      </c>
      <c r="B116" s="3">
        <v>799.35603470399997</v>
      </c>
      <c r="C116" s="3">
        <f t="shared" si="1"/>
        <v>-30.07191436100004</v>
      </c>
      <c r="D116" t="s">
        <v>2</v>
      </c>
      <c r="E116" s="3"/>
    </row>
    <row r="117" spans="1:6">
      <c r="A117" s="2">
        <v>39721</v>
      </c>
      <c r="B117" s="3">
        <v>787.58771005599999</v>
      </c>
      <c r="C117" s="3">
        <f t="shared" si="1"/>
        <v>-11.768324647999975</v>
      </c>
      <c r="D117" t="s">
        <v>1</v>
      </c>
      <c r="E117" s="3"/>
    </row>
    <row r="118" spans="1:6">
      <c r="A118" s="2">
        <v>39752</v>
      </c>
      <c r="B118" s="3">
        <v>786.38864223999997</v>
      </c>
      <c r="C118" s="3">
        <f t="shared" si="1"/>
        <v>-1.1990678160000243</v>
      </c>
      <c r="D118" t="s">
        <v>4</v>
      </c>
      <c r="E118" s="3"/>
    </row>
    <row r="119" spans="1:6">
      <c r="A119" s="2">
        <v>39784</v>
      </c>
      <c r="B119" s="3">
        <v>738.779643244</v>
      </c>
      <c r="C119" s="3">
        <f t="shared" si="1"/>
        <v>-47.608998995999968</v>
      </c>
      <c r="D119" t="s">
        <v>3</v>
      </c>
      <c r="E119" s="3">
        <f>SUM(C108:C119)</f>
        <v>-121.25859641900001</v>
      </c>
      <c r="F119">
        <f>E119/B108</f>
        <v>-0.13291119716926575</v>
      </c>
    </row>
    <row r="120" spans="1:6">
      <c r="A120" s="1">
        <v>39814</v>
      </c>
      <c r="B120">
        <v>728.81702540900005</v>
      </c>
      <c r="C120">
        <f t="shared" si="1"/>
        <v>-9.9626178349999464</v>
      </c>
      <c r="D120" t="s">
        <v>4</v>
      </c>
    </row>
    <row r="121" spans="1:6">
      <c r="A121" s="1">
        <v>39844</v>
      </c>
      <c r="B121">
        <v>733.040851352</v>
      </c>
      <c r="C121">
        <f t="shared" si="1"/>
        <v>4.2238259429999516</v>
      </c>
      <c r="D121" t="s">
        <v>1</v>
      </c>
    </row>
    <row r="122" spans="1:6">
      <c r="A122" s="1">
        <v>39872</v>
      </c>
      <c r="B122">
        <v>753.414600017</v>
      </c>
      <c r="C122">
        <f t="shared" si="1"/>
        <v>20.373748664999994</v>
      </c>
      <c r="D122" t="s">
        <v>1</v>
      </c>
    </row>
    <row r="123" spans="1:6">
      <c r="A123" s="1">
        <v>39903</v>
      </c>
      <c r="B123">
        <v>742.64798486899997</v>
      </c>
      <c r="C123">
        <f t="shared" si="1"/>
        <v>-10.766615148000028</v>
      </c>
      <c r="D123" t="s">
        <v>1</v>
      </c>
    </row>
    <row r="124" spans="1:6">
      <c r="A124" s="1">
        <v>39933</v>
      </c>
      <c r="B124">
        <v>701.88253268899996</v>
      </c>
      <c r="C124">
        <f t="shared" si="1"/>
        <v>-40.765452180000011</v>
      </c>
      <c r="D124" t="s">
        <v>2</v>
      </c>
    </row>
    <row r="125" spans="1:6">
      <c r="A125" s="1">
        <v>39966</v>
      </c>
      <c r="B125">
        <v>682.79892540499998</v>
      </c>
      <c r="C125">
        <f t="shared" si="1"/>
        <v>-19.083607283999982</v>
      </c>
      <c r="D125" t="s">
        <v>2</v>
      </c>
    </row>
    <row r="126" spans="1:6">
      <c r="A126" s="1">
        <v>39994</v>
      </c>
      <c r="B126">
        <v>730.88635362000002</v>
      </c>
      <c r="C126">
        <f t="shared" si="1"/>
        <v>48.087428215000045</v>
      </c>
      <c r="D126" t="s">
        <v>1</v>
      </c>
    </row>
    <row r="127" spans="1:6">
      <c r="A127" s="1">
        <v>40025</v>
      </c>
      <c r="B127">
        <v>703.01266735399997</v>
      </c>
      <c r="C127">
        <f t="shared" si="1"/>
        <v>-27.87368626600005</v>
      </c>
      <c r="D127" t="s">
        <v>1</v>
      </c>
    </row>
    <row r="128" spans="1:6">
      <c r="A128" s="1">
        <v>40058</v>
      </c>
      <c r="B128">
        <v>752.23490213499997</v>
      </c>
      <c r="C128">
        <f t="shared" si="1"/>
        <v>49.222234780999997</v>
      </c>
      <c r="D128" t="s">
        <v>1</v>
      </c>
    </row>
    <row r="129" spans="1:6">
      <c r="A129" s="1">
        <v>40086</v>
      </c>
      <c r="B129">
        <v>758.33448742400003</v>
      </c>
      <c r="C129">
        <f t="shared" si="1"/>
        <v>6.0995852890000606</v>
      </c>
      <c r="D129" t="s">
        <v>1</v>
      </c>
    </row>
    <row r="130" spans="1:6">
      <c r="A130" s="1">
        <v>40117</v>
      </c>
      <c r="B130">
        <v>783.79670973899999</v>
      </c>
      <c r="C130">
        <f t="shared" si="1"/>
        <v>25.462222314999963</v>
      </c>
      <c r="D130" t="s">
        <v>1</v>
      </c>
    </row>
    <row r="131" spans="1:6">
      <c r="A131" s="1">
        <v>40148</v>
      </c>
      <c r="B131">
        <v>798.97474755300004</v>
      </c>
      <c r="C131">
        <f t="shared" ref="C131:C145" si="2">B131-B130</f>
        <v>15.178037814000049</v>
      </c>
      <c r="D131" t="s">
        <v>1</v>
      </c>
      <c r="E131">
        <f>SUM(C120:C131)</f>
        <v>60.195104309000044</v>
      </c>
      <c r="F131">
        <f>E131/B120</f>
        <v>8.259288986178602E-2</v>
      </c>
    </row>
    <row r="132" spans="1:6">
      <c r="A132" s="1">
        <v>40179</v>
      </c>
      <c r="B132">
        <v>760.74595137599999</v>
      </c>
      <c r="C132">
        <f t="shared" si="2"/>
        <v>-38.228796177000049</v>
      </c>
      <c r="D132" t="s">
        <v>1</v>
      </c>
    </row>
    <row r="133" spans="1:6">
      <c r="A133" s="1">
        <v>40211</v>
      </c>
      <c r="B133">
        <v>818.40830998800004</v>
      </c>
      <c r="C133">
        <f t="shared" si="2"/>
        <v>57.662358612000048</v>
      </c>
      <c r="D133" t="s">
        <v>1</v>
      </c>
    </row>
    <row r="134" spans="1:6">
      <c r="A134" s="1">
        <v>40239</v>
      </c>
      <c r="B134">
        <v>829.31767629299998</v>
      </c>
      <c r="C134">
        <f t="shared" si="2"/>
        <v>10.909366304999935</v>
      </c>
      <c r="D134" t="s">
        <v>2</v>
      </c>
    </row>
    <row r="135" spans="1:6">
      <c r="A135" s="1">
        <v>40268</v>
      </c>
      <c r="B135">
        <v>863.58955345899994</v>
      </c>
      <c r="C135">
        <f t="shared" si="2"/>
        <v>34.271877165999967</v>
      </c>
      <c r="D135" t="s">
        <v>2</v>
      </c>
    </row>
    <row r="136" spans="1:6">
      <c r="A136" s="1">
        <v>40298</v>
      </c>
      <c r="B136">
        <v>881.703218268</v>
      </c>
      <c r="C136">
        <f t="shared" si="2"/>
        <v>18.113664809000056</v>
      </c>
      <c r="D136" t="s">
        <v>2</v>
      </c>
    </row>
    <row r="137" spans="1:6">
      <c r="A137" s="1">
        <v>40330</v>
      </c>
      <c r="B137">
        <v>876.31864064599995</v>
      </c>
      <c r="C137">
        <f t="shared" si="2"/>
        <v>-5.3845776220000516</v>
      </c>
      <c r="D137" t="s">
        <v>3</v>
      </c>
    </row>
    <row r="138" spans="1:6">
      <c r="A138" s="1">
        <v>40359</v>
      </c>
      <c r="B138">
        <v>885.51508160399999</v>
      </c>
      <c r="C138">
        <f t="shared" si="2"/>
        <v>9.1964409580000392</v>
      </c>
      <c r="D138" t="s">
        <v>4</v>
      </c>
    </row>
    <row r="139" spans="1:6">
      <c r="A139" s="1">
        <v>40390</v>
      </c>
      <c r="B139">
        <v>915.96551944299995</v>
      </c>
      <c r="C139">
        <f t="shared" si="2"/>
        <v>30.45043783899996</v>
      </c>
      <c r="D139" t="s">
        <v>4</v>
      </c>
    </row>
    <row r="140" spans="1:6">
      <c r="A140" s="1">
        <v>40422</v>
      </c>
      <c r="B140">
        <v>934.74347729900001</v>
      </c>
      <c r="C140">
        <f t="shared" si="2"/>
        <v>18.777957856000057</v>
      </c>
      <c r="D140" t="s">
        <v>3</v>
      </c>
    </row>
    <row r="141" spans="1:6">
      <c r="A141" s="1">
        <v>40451</v>
      </c>
      <c r="B141">
        <v>947.87143013499997</v>
      </c>
      <c r="C141">
        <f t="shared" si="2"/>
        <v>13.127952835999963</v>
      </c>
      <c r="D141" t="s">
        <v>3</v>
      </c>
    </row>
    <row r="142" spans="1:6">
      <c r="A142" s="1">
        <v>40484</v>
      </c>
      <c r="B142">
        <v>982.18690179099997</v>
      </c>
      <c r="C142">
        <f t="shared" si="2"/>
        <v>34.315471656</v>
      </c>
      <c r="D142" t="s">
        <v>3</v>
      </c>
    </row>
    <row r="143" spans="1:6">
      <c r="A143" s="1">
        <v>40512</v>
      </c>
      <c r="B143">
        <v>1048.90681399</v>
      </c>
      <c r="C143">
        <f t="shared" si="2"/>
        <v>66.719912199000078</v>
      </c>
      <c r="D143" t="s">
        <v>3</v>
      </c>
      <c r="E143">
        <f>SUM(C132:C143)</f>
        <v>249.932066437</v>
      </c>
      <c r="F143">
        <f>E143/B132</f>
        <v>0.32853551962377864</v>
      </c>
    </row>
    <row r="144" spans="1:6">
      <c r="A144" s="1">
        <v>40544</v>
      </c>
      <c r="B144">
        <v>1106.91874026</v>
      </c>
      <c r="C144">
        <f t="shared" si="2"/>
        <v>58.011926270000004</v>
      </c>
      <c r="D144" t="s">
        <v>2</v>
      </c>
    </row>
    <row r="145" spans="1:4">
      <c r="A145" s="1">
        <v>40575</v>
      </c>
      <c r="B145">
        <v>984.94140696800002</v>
      </c>
      <c r="C145">
        <f t="shared" si="2"/>
        <v>-121.97733329200003</v>
      </c>
      <c r="D145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7" sqref="A2:C27"/>
    </sheetView>
  </sheetViews>
  <sheetFormatPr baseColWidth="10" defaultRowHeight="15" x14ac:dyDescent="0"/>
  <cols>
    <col min="7" max="7" width="10.33203125" bestFit="1" customWidth="1"/>
    <col min="8" max="10" width="13.83203125" bestFit="1" customWidth="1"/>
  </cols>
  <sheetData>
    <row r="1" spans="1:10">
      <c r="B1" s="4"/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4" t="s">
        <v>59</v>
      </c>
    </row>
    <row r="2" spans="1:10">
      <c r="A2" s="4">
        <v>1997</v>
      </c>
      <c r="B2" s="4" t="s">
        <v>14</v>
      </c>
      <c r="C2" s="4">
        <v>1.1835260000000001</v>
      </c>
      <c r="D2" s="4">
        <v>1.2236229999999999</v>
      </c>
      <c r="E2" s="4">
        <v>1.119224</v>
      </c>
      <c r="F2" s="4">
        <v>1.119224</v>
      </c>
      <c r="G2" s="4">
        <v>1.1047370000000001</v>
      </c>
      <c r="H2" s="4">
        <v>1.1981170000000001</v>
      </c>
      <c r="I2" s="4">
        <v>1.294635</v>
      </c>
      <c r="J2" s="4">
        <v>1.2080219999999999</v>
      </c>
    </row>
    <row r="3" spans="1:10">
      <c r="A3" s="4">
        <v>1998</v>
      </c>
      <c r="B3" s="4" t="s">
        <v>14</v>
      </c>
      <c r="C3" s="4">
        <v>0.97560000000000002</v>
      </c>
      <c r="D3" s="4">
        <v>0.95829200000000003</v>
      </c>
      <c r="E3" s="4">
        <v>1.111497</v>
      </c>
      <c r="F3" s="4">
        <v>1.194796</v>
      </c>
      <c r="G3" s="4">
        <v>1.00339</v>
      </c>
      <c r="H3" s="4">
        <v>0.92113999999999996</v>
      </c>
      <c r="I3" s="4">
        <v>0.95641399999999999</v>
      </c>
      <c r="J3" s="4">
        <v>0.95641399999999999</v>
      </c>
    </row>
    <row r="4" spans="1:10">
      <c r="A4" s="4">
        <v>1999</v>
      </c>
      <c r="B4" s="4" t="s">
        <v>14</v>
      </c>
      <c r="C4" s="4">
        <v>1.4922960000000001</v>
      </c>
      <c r="D4" s="4">
        <v>1.344417</v>
      </c>
      <c r="E4" s="4">
        <v>1.212126</v>
      </c>
      <c r="F4" s="4">
        <v>1.212126</v>
      </c>
      <c r="G4" s="4">
        <v>1.7160089999999999</v>
      </c>
      <c r="H4" s="4">
        <v>1.397392</v>
      </c>
      <c r="I4" s="4">
        <v>1.473719</v>
      </c>
      <c r="J4" s="4">
        <v>1.445578</v>
      </c>
    </row>
    <row r="5" spans="1:10">
      <c r="A5" s="4">
        <v>2000</v>
      </c>
      <c r="B5" s="4" t="s">
        <v>14</v>
      </c>
      <c r="C5" s="4">
        <v>1.1256330000000001</v>
      </c>
      <c r="D5" s="4">
        <v>0.84359399999999996</v>
      </c>
      <c r="E5" s="4">
        <v>0.85310200000000003</v>
      </c>
      <c r="F5" s="4">
        <v>0.84398600000000001</v>
      </c>
      <c r="G5" s="4">
        <v>0.88505800000000001</v>
      </c>
      <c r="H5" s="4">
        <v>0.93145999999999995</v>
      </c>
      <c r="I5" s="4">
        <v>1.024762</v>
      </c>
      <c r="J5" s="4">
        <v>1.024762</v>
      </c>
    </row>
    <row r="6" spans="1:10">
      <c r="A6" s="4">
        <v>2001</v>
      </c>
      <c r="B6" s="4" t="s">
        <v>14</v>
      </c>
      <c r="C6" s="4">
        <v>1.073442</v>
      </c>
      <c r="D6" s="4">
        <v>0.85298099999999999</v>
      </c>
      <c r="E6" s="4">
        <v>1.0481609999999999</v>
      </c>
      <c r="F6" s="4">
        <v>1.0481609999999999</v>
      </c>
      <c r="G6" s="4">
        <v>0.82204699999999997</v>
      </c>
      <c r="H6" s="4">
        <v>1.138709</v>
      </c>
      <c r="I6" s="4">
        <v>1.1633020000000001</v>
      </c>
      <c r="J6" s="4">
        <v>1.1633020000000001</v>
      </c>
    </row>
    <row r="7" spans="1:10">
      <c r="A7" s="4" t="s">
        <v>15</v>
      </c>
      <c r="B7" s="4"/>
      <c r="C7" s="6">
        <v>0.15796666000000001</v>
      </c>
      <c r="D7" s="6">
        <v>2.5534870000000001E-2</v>
      </c>
      <c r="E7" s="6">
        <v>6.1598559999999997E-2</v>
      </c>
      <c r="F7" s="6">
        <v>7.4742349999999999E-2</v>
      </c>
      <c r="G7" s="6">
        <v>6.7144529999999994E-2</v>
      </c>
      <c r="H7" s="6">
        <v>0.1034279</v>
      </c>
      <c r="I7" s="6">
        <v>0.16816627000000001</v>
      </c>
      <c r="J7" s="6">
        <v>0.14766597000000001</v>
      </c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>
        <v>2002</v>
      </c>
      <c r="B9" s="4" t="s">
        <v>14</v>
      </c>
      <c r="C9" s="4">
        <v>1.1809860000000001</v>
      </c>
      <c r="D9" s="4">
        <v>0.99096300000000004</v>
      </c>
      <c r="E9" s="4">
        <v>1.010904</v>
      </c>
      <c r="F9" s="4">
        <v>1.0738110000000001</v>
      </c>
      <c r="G9" s="4">
        <v>1.0439419999999999</v>
      </c>
      <c r="H9" s="4">
        <v>1.1153299999999999</v>
      </c>
      <c r="I9" s="4">
        <v>1.1399490000000001</v>
      </c>
      <c r="J9" s="4">
        <v>1.228165</v>
      </c>
    </row>
    <row r="10" spans="1:10">
      <c r="A10" s="4">
        <v>2003</v>
      </c>
      <c r="B10" s="4" t="s">
        <v>14</v>
      </c>
      <c r="C10" s="4">
        <v>1.3923589999999999</v>
      </c>
      <c r="D10" s="4">
        <v>1.2797989999999999</v>
      </c>
      <c r="E10" s="4">
        <v>1.221948</v>
      </c>
      <c r="F10" s="4">
        <v>1.221948</v>
      </c>
      <c r="G10" s="4">
        <v>1.2903249999999999</v>
      </c>
      <c r="H10" s="4">
        <v>1.2241340000000001</v>
      </c>
      <c r="I10" s="4">
        <v>1.217346</v>
      </c>
      <c r="J10" s="4">
        <v>1.158763</v>
      </c>
    </row>
    <row r="11" spans="1:10">
      <c r="A11" s="4">
        <v>2004</v>
      </c>
      <c r="B11" s="4" t="s">
        <v>14</v>
      </c>
      <c r="C11" s="4">
        <v>1.227711</v>
      </c>
      <c r="D11" s="4">
        <v>1.220018</v>
      </c>
      <c r="E11" s="4">
        <v>1.2603850000000001</v>
      </c>
      <c r="F11" s="4">
        <v>1.2603850000000001</v>
      </c>
      <c r="G11" s="4">
        <v>1.000645</v>
      </c>
      <c r="H11" s="4">
        <v>1.0532049999999999</v>
      </c>
      <c r="I11" s="4">
        <v>1.0532049999999999</v>
      </c>
      <c r="J11" s="4">
        <v>1.1235379999999999</v>
      </c>
    </row>
    <row r="12" spans="1:10">
      <c r="A12" s="4">
        <v>2005</v>
      </c>
      <c r="B12" s="4" t="s">
        <v>14</v>
      </c>
      <c r="C12" s="4">
        <v>1.2632019999999999</v>
      </c>
      <c r="D12" s="4">
        <v>1.2789379999999999</v>
      </c>
      <c r="E12" s="4">
        <v>1.208631</v>
      </c>
      <c r="F12" s="4">
        <v>1.208631</v>
      </c>
      <c r="G12" s="4">
        <v>1.25692</v>
      </c>
      <c r="H12" s="4">
        <v>1.0550139999999999</v>
      </c>
      <c r="I12" s="4">
        <v>1.0974569999999999</v>
      </c>
      <c r="J12" s="4">
        <v>1.2661450000000001</v>
      </c>
    </row>
    <row r="13" spans="1:10">
      <c r="A13" s="4">
        <v>2006</v>
      </c>
      <c r="B13" s="4" t="s">
        <v>14</v>
      </c>
      <c r="C13" s="4">
        <v>1.138603</v>
      </c>
      <c r="D13" s="4">
        <v>1.2622800000000001</v>
      </c>
      <c r="E13" s="4">
        <v>1.100322</v>
      </c>
      <c r="F13" s="4">
        <v>1.1484319999999999</v>
      </c>
      <c r="G13" s="4">
        <v>1.367991</v>
      </c>
      <c r="H13" s="4">
        <v>1.2182679999999999</v>
      </c>
      <c r="I13" s="4">
        <v>1.1681159999999999</v>
      </c>
      <c r="J13" s="4">
        <v>1.136682</v>
      </c>
    </row>
    <row r="14" spans="1:10">
      <c r="A14" s="4" t="s">
        <v>15</v>
      </c>
      <c r="B14" s="4"/>
      <c r="C14" s="6">
        <v>0.23762034000000001</v>
      </c>
      <c r="D14" s="6">
        <v>0.20092048000000001</v>
      </c>
      <c r="E14" s="6">
        <v>0.15668716999999999</v>
      </c>
      <c r="F14" s="6">
        <v>0.18080075000000001</v>
      </c>
      <c r="G14" s="6">
        <v>0.18306691999999999</v>
      </c>
      <c r="H14" s="6">
        <v>0.13070478999999999</v>
      </c>
      <c r="I14" s="6">
        <v>0.13380186999999999</v>
      </c>
      <c r="J14" s="6">
        <v>0.18138718000000001</v>
      </c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>
        <v>2007</v>
      </c>
      <c r="B16" s="4" t="s">
        <v>14</v>
      </c>
      <c r="C16" s="4">
        <v>1.140172</v>
      </c>
      <c r="D16" s="4">
        <v>1.262265</v>
      </c>
      <c r="E16" s="4">
        <v>1.2538199999999999</v>
      </c>
      <c r="F16" s="4">
        <v>1.2538199999999999</v>
      </c>
      <c r="G16" s="4">
        <v>1.4522630000000001</v>
      </c>
      <c r="H16" s="4">
        <v>1.266467</v>
      </c>
      <c r="I16" s="4">
        <v>1.3026850000000001</v>
      </c>
      <c r="J16" s="4">
        <v>1.30199</v>
      </c>
    </row>
    <row r="17" spans="1:10">
      <c r="A17" s="4">
        <v>2008</v>
      </c>
      <c r="B17" s="4" t="s">
        <v>14</v>
      </c>
      <c r="C17" s="4">
        <v>0.99935600000000002</v>
      </c>
      <c r="D17" s="4">
        <v>0.95795300000000005</v>
      </c>
      <c r="E17" s="4">
        <v>0.89554800000000001</v>
      </c>
      <c r="F17" s="4">
        <v>0.634185</v>
      </c>
      <c r="G17" s="4">
        <v>0.98099400000000003</v>
      </c>
      <c r="H17" s="4">
        <v>0.862788</v>
      </c>
      <c r="I17" s="4">
        <v>1.000051</v>
      </c>
      <c r="J17" s="4">
        <v>1.000051</v>
      </c>
    </row>
    <row r="18" spans="1:10">
      <c r="A18" s="4">
        <v>2009</v>
      </c>
      <c r="B18" s="4" t="s">
        <v>14</v>
      </c>
      <c r="C18" s="4">
        <v>1.9479960000000001</v>
      </c>
      <c r="D18" s="4">
        <v>1.464002</v>
      </c>
      <c r="E18" s="4">
        <v>1.5183489999999999</v>
      </c>
      <c r="F18" s="4">
        <v>1.5183489999999999</v>
      </c>
      <c r="G18" s="4">
        <v>1.4986010000000001</v>
      </c>
      <c r="H18" s="4">
        <v>1.6554930000000001</v>
      </c>
      <c r="I18" s="4">
        <v>1.633249</v>
      </c>
      <c r="J18" s="4">
        <v>1.633249</v>
      </c>
    </row>
    <row r="19" spans="1:10">
      <c r="A19" s="4">
        <v>2010</v>
      </c>
      <c r="B19" s="4" t="s">
        <v>14</v>
      </c>
      <c r="C19" s="4">
        <v>1.2458819999999999</v>
      </c>
      <c r="D19" s="4">
        <v>1.052065</v>
      </c>
      <c r="E19" s="4">
        <v>1.2511460000000001</v>
      </c>
      <c r="F19" s="4">
        <v>1.2511460000000001</v>
      </c>
      <c r="G19" s="4">
        <v>1.0731219999999999</v>
      </c>
      <c r="H19" s="4">
        <v>1.200234</v>
      </c>
      <c r="I19" s="4">
        <v>1.1886760000000001</v>
      </c>
      <c r="J19" s="4">
        <v>1.1886760000000001</v>
      </c>
    </row>
    <row r="20" spans="1:10">
      <c r="A20" s="4">
        <v>2011</v>
      </c>
      <c r="B20" s="4" t="s">
        <v>14</v>
      </c>
      <c r="C20" s="4">
        <v>1.3134600000000001</v>
      </c>
      <c r="D20" s="4">
        <v>1.0188029999999999</v>
      </c>
      <c r="E20" s="4">
        <v>1.2302409999999999</v>
      </c>
      <c r="F20" s="4">
        <v>1.2302409999999999</v>
      </c>
      <c r="G20" s="4">
        <v>1.1288009999999999</v>
      </c>
      <c r="H20" s="4">
        <v>1.1331150000000001</v>
      </c>
      <c r="I20" s="4">
        <v>1.1331150000000001</v>
      </c>
      <c r="J20" s="4">
        <v>1.1331150000000001</v>
      </c>
    </row>
    <row r="21" spans="1:10">
      <c r="A21" s="4" t="s">
        <v>15</v>
      </c>
      <c r="B21" s="4"/>
      <c r="C21" s="6">
        <v>0.29429841000000001</v>
      </c>
      <c r="D21" s="6">
        <v>0.13666845999999999</v>
      </c>
      <c r="E21" s="6">
        <v>0.21282671</v>
      </c>
      <c r="F21" s="6">
        <v>0.13194204000000001</v>
      </c>
      <c r="G21" s="6">
        <v>0.20929660999999999</v>
      </c>
      <c r="H21" s="6">
        <v>0.19727247000000001</v>
      </c>
      <c r="I21" s="6">
        <v>0.23438396</v>
      </c>
      <c r="J21" s="6">
        <v>0.23425227000000001</v>
      </c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>
        <v>2012</v>
      </c>
      <c r="B23" s="4" t="s">
        <v>14</v>
      </c>
      <c r="C23" s="4">
        <v>1.072028</v>
      </c>
      <c r="D23" s="4">
        <v>1.056616</v>
      </c>
      <c r="E23" s="4">
        <v>1.0812649999999999</v>
      </c>
      <c r="F23" s="4">
        <v>1.0812649999999999</v>
      </c>
      <c r="G23" s="4">
        <v>1.004386</v>
      </c>
      <c r="H23" s="4">
        <v>0.99383999999999995</v>
      </c>
      <c r="I23" s="4">
        <v>0.99762899999999999</v>
      </c>
      <c r="J23" s="4">
        <v>0.99762899999999999</v>
      </c>
    </row>
    <row r="24" spans="1:10">
      <c r="A24" s="4">
        <v>2013</v>
      </c>
      <c r="B24" s="4" t="s">
        <v>14</v>
      </c>
      <c r="C24" s="4">
        <v>1.1164689999999999</v>
      </c>
      <c r="D24" s="4">
        <v>1.326862</v>
      </c>
      <c r="E24" s="4">
        <v>1.326862</v>
      </c>
      <c r="F24" s="4">
        <v>1.326862</v>
      </c>
      <c r="G24" s="4">
        <v>1.224793</v>
      </c>
      <c r="H24" s="4">
        <v>1.230898</v>
      </c>
      <c r="I24" s="4">
        <v>1.230898</v>
      </c>
      <c r="J24" s="4">
        <v>1.152571</v>
      </c>
    </row>
    <row r="25" spans="1:10">
      <c r="A25" s="4">
        <v>2014</v>
      </c>
      <c r="B25" s="4" t="s">
        <v>14</v>
      </c>
      <c r="C25" s="4">
        <v>1.2408950000000001</v>
      </c>
      <c r="D25" s="4">
        <v>1.1775059999999999</v>
      </c>
      <c r="E25" s="4">
        <v>1.104662</v>
      </c>
      <c r="F25" s="4">
        <v>1.120876</v>
      </c>
      <c r="G25" s="4">
        <v>1.107362</v>
      </c>
      <c r="H25" s="4">
        <v>1.1965779999999999</v>
      </c>
      <c r="I25" s="4">
        <v>1.1965779999999999</v>
      </c>
      <c r="J25" s="4">
        <v>1.121051</v>
      </c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 t="s">
        <v>13</v>
      </c>
      <c r="B27" s="4"/>
      <c r="C27" s="6">
        <v>0.214</v>
      </c>
      <c r="D27" s="6">
        <v>0.129</v>
      </c>
      <c r="E27" s="6">
        <v>0.14599999999999999</v>
      </c>
      <c r="F27" s="6">
        <v>0.13500000000000001</v>
      </c>
      <c r="G27" s="6">
        <v>0.14399999999999999</v>
      </c>
      <c r="H27" s="6">
        <v>0.14199999999999999</v>
      </c>
      <c r="I27" s="6">
        <v>0.17100000000000001</v>
      </c>
      <c r="J27" s="6">
        <v>0.17</v>
      </c>
    </row>
    <row r="29" spans="1:10" ht="25">
      <c r="A29" s="9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4" sqref="G4"/>
    </sheetView>
  </sheetViews>
  <sheetFormatPr baseColWidth="10" defaultRowHeight="15" x14ac:dyDescent="0"/>
  <cols>
    <col min="1" max="1" width="5.1640625" bestFit="1" customWidth="1"/>
    <col min="2" max="2" width="25.1640625" bestFit="1" customWidth="1"/>
  </cols>
  <sheetData>
    <row r="1" spans="1:7">
      <c r="B1" t="s">
        <v>51</v>
      </c>
      <c r="C1" t="s">
        <v>60</v>
      </c>
      <c r="D1" t="s">
        <v>61</v>
      </c>
    </row>
    <row r="2" spans="1:7">
      <c r="A2">
        <v>1997</v>
      </c>
      <c r="B2">
        <v>0.18352600000000008</v>
      </c>
      <c r="C2">
        <v>5.0525E-2</v>
      </c>
      <c r="D2">
        <f>B2-C2</f>
        <v>0.13300100000000009</v>
      </c>
      <c r="F2" t="s">
        <v>62</v>
      </c>
      <c r="G2">
        <f>AVERAGE(D2:D19)</f>
        <v>0.20607922222222222</v>
      </c>
    </row>
    <row r="3" spans="1:7">
      <c r="A3">
        <v>1998</v>
      </c>
      <c r="B3">
        <v>-2.4399999999999977E-2</v>
      </c>
      <c r="C3">
        <v>4.7274999999999998E-2</v>
      </c>
      <c r="D3">
        <f t="shared" ref="D3:D19" si="0">B3-C3</f>
        <v>-7.1674999999999975E-2</v>
      </c>
      <c r="F3" t="s">
        <v>63</v>
      </c>
      <c r="G3">
        <f>_xlfn.STDEV.S(D2:D19)</f>
        <v>0.22828286631297007</v>
      </c>
    </row>
    <row r="4" spans="1:7">
      <c r="A4">
        <v>1999</v>
      </c>
      <c r="B4">
        <v>0.49229600000000007</v>
      </c>
      <c r="C4">
        <v>4.5100000000000001E-2</v>
      </c>
      <c r="D4">
        <f t="shared" si="0"/>
        <v>0.44719600000000004</v>
      </c>
      <c r="F4" t="s">
        <v>64</v>
      </c>
      <c r="G4">
        <f>G2/G3</f>
        <v>0.90273626554037034</v>
      </c>
    </row>
    <row r="5" spans="1:7">
      <c r="A5">
        <v>2000</v>
      </c>
      <c r="B5">
        <v>0.12563300000000011</v>
      </c>
      <c r="C5">
        <v>5.7625000000000003E-2</v>
      </c>
      <c r="D5">
        <f t="shared" si="0"/>
        <v>6.8008000000000096E-2</v>
      </c>
    </row>
    <row r="6" spans="1:7">
      <c r="A6">
        <v>2001</v>
      </c>
      <c r="B6">
        <v>7.3442000000000007E-2</v>
      </c>
      <c r="C6">
        <v>3.6725000000000001E-2</v>
      </c>
      <c r="D6">
        <f t="shared" si="0"/>
        <v>3.6717000000000007E-2</v>
      </c>
    </row>
    <row r="7" spans="1:7">
      <c r="A7">
        <v>2002</v>
      </c>
      <c r="B7">
        <v>0.18098600000000009</v>
      </c>
      <c r="C7">
        <v>1.6574999999999999E-2</v>
      </c>
      <c r="D7">
        <f t="shared" si="0"/>
        <v>0.16441100000000008</v>
      </c>
    </row>
    <row r="8" spans="1:7">
      <c r="A8">
        <v>2003</v>
      </c>
      <c r="B8">
        <v>0.3923589999999999</v>
      </c>
      <c r="C8">
        <v>1.03E-2</v>
      </c>
      <c r="D8">
        <f t="shared" si="0"/>
        <v>0.38205899999999993</v>
      </c>
    </row>
    <row r="9" spans="1:7">
      <c r="A9">
        <v>2004</v>
      </c>
      <c r="B9">
        <v>0.227711</v>
      </c>
      <c r="C9">
        <v>1.2275000000000001E-2</v>
      </c>
      <c r="D9">
        <f t="shared" si="0"/>
        <v>0.21543599999999999</v>
      </c>
    </row>
    <row r="10" spans="1:7">
      <c r="A10">
        <v>2005</v>
      </c>
      <c r="B10">
        <v>0.26320199999999994</v>
      </c>
      <c r="C10">
        <v>3.0099999999999998E-2</v>
      </c>
      <c r="D10">
        <f t="shared" si="0"/>
        <v>0.23310199999999995</v>
      </c>
    </row>
    <row r="11" spans="1:7">
      <c r="A11">
        <v>2006</v>
      </c>
      <c r="B11">
        <v>0.13860300000000003</v>
      </c>
      <c r="C11">
        <v>4.6775000000000004E-2</v>
      </c>
      <c r="D11">
        <f t="shared" si="0"/>
        <v>9.1828000000000021E-2</v>
      </c>
    </row>
    <row r="12" spans="1:7">
      <c r="A12">
        <v>2007</v>
      </c>
      <c r="B12">
        <v>0.14017199999999996</v>
      </c>
      <c r="C12">
        <v>4.6425000000000001E-2</v>
      </c>
      <c r="D12">
        <f t="shared" si="0"/>
        <v>9.3746999999999969E-2</v>
      </c>
    </row>
    <row r="13" spans="1:7">
      <c r="A13">
        <v>2008</v>
      </c>
      <c r="B13">
        <v>-6.4399999999997792E-4</v>
      </c>
      <c r="C13">
        <v>1.585E-2</v>
      </c>
      <c r="D13">
        <f t="shared" si="0"/>
        <v>-1.6493999999999977E-2</v>
      </c>
    </row>
    <row r="14" spans="1:7">
      <c r="A14">
        <v>2009</v>
      </c>
      <c r="B14">
        <v>0.94799600000000006</v>
      </c>
      <c r="C14">
        <v>1.3500000000000001E-3</v>
      </c>
      <c r="D14">
        <f t="shared" si="0"/>
        <v>0.9466460000000001</v>
      </c>
    </row>
    <row r="15" spans="1:7">
      <c r="A15">
        <v>2010</v>
      </c>
      <c r="B15">
        <v>0.24588199999999993</v>
      </c>
      <c r="C15">
        <v>1.2999999999999999E-3</v>
      </c>
      <c r="D15">
        <f t="shared" si="0"/>
        <v>0.24458199999999994</v>
      </c>
    </row>
    <row r="16" spans="1:7">
      <c r="A16">
        <v>2011</v>
      </c>
      <c r="B16">
        <v>0.31346000000000007</v>
      </c>
      <c r="C16">
        <v>2.9999999999999997E-4</v>
      </c>
      <c r="D16">
        <f t="shared" si="0"/>
        <v>0.31316000000000005</v>
      </c>
    </row>
    <row r="17" spans="1:4">
      <c r="A17">
        <v>2012</v>
      </c>
      <c r="B17">
        <v>7.2027999999999981E-2</v>
      </c>
      <c r="C17">
        <v>5.0000000000000001E-4</v>
      </c>
      <c r="D17">
        <f t="shared" si="0"/>
        <v>7.152799999999998E-2</v>
      </c>
    </row>
    <row r="18" spans="1:4">
      <c r="A18">
        <v>2013</v>
      </c>
      <c r="B18">
        <v>0.11646899999999993</v>
      </c>
      <c r="C18">
        <v>6.6E-4</v>
      </c>
      <c r="D18">
        <f t="shared" si="0"/>
        <v>0.11580899999999994</v>
      </c>
    </row>
    <row r="19" spans="1:4">
      <c r="A19">
        <v>2014</v>
      </c>
      <c r="B19">
        <v>0.24089500000000008</v>
      </c>
      <c r="C19">
        <v>5.2999999999999998E-4</v>
      </c>
      <c r="D19">
        <f t="shared" si="0"/>
        <v>0.24036500000000008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6" sqref="I6"/>
    </sheetView>
  </sheetViews>
  <sheetFormatPr baseColWidth="10" defaultRowHeight="15" x14ac:dyDescent="0"/>
  <cols>
    <col min="3" max="4" width="12.1640625" bestFit="1" customWidth="1"/>
    <col min="5" max="5" width="11.5" bestFit="1" customWidth="1"/>
    <col min="6" max="6" width="12.1640625" bestFit="1" customWidth="1"/>
    <col min="7" max="8" width="13.33203125" bestFit="1" customWidth="1"/>
    <col min="11" max="11" width="13.33203125" bestFit="1" customWidth="1"/>
    <col min="12" max="12" width="10.33203125" bestFit="1" customWidth="1"/>
  </cols>
  <sheetData>
    <row r="1" spans="1:12">
      <c r="A1" s="4"/>
      <c r="B1" s="4"/>
      <c r="C1" s="4" t="s">
        <v>66</v>
      </c>
      <c r="D1" s="4" t="s">
        <v>67</v>
      </c>
      <c r="E1" s="4" t="s">
        <v>65</v>
      </c>
      <c r="F1" s="4" t="s">
        <v>68</v>
      </c>
      <c r="G1" s="4" t="s">
        <v>69</v>
      </c>
      <c r="H1" s="4" t="s">
        <v>70</v>
      </c>
    </row>
    <row r="2" spans="1:12">
      <c r="A2" s="4">
        <v>1997</v>
      </c>
      <c r="B2" s="4" t="s">
        <v>14</v>
      </c>
      <c r="C2" s="4">
        <v>1.1237109999999999</v>
      </c>
      <c r="D2" s="4">
        <v>1.1026359999999999</v>
      </c>
      <c r="E2" s="4">
        <v>1.1835260000000001</v>
      </c>
      <c r="F2" s="4">
        <v>1.2076009999999999</v>
      </c>
      <c r="G2" s="4">
        <v>1.1453230000000001</v>
      </c>
      <c r="H2" s="4">
        <v>1.1453230000000001</v>
      </c>
      <c r="L2" s="4" t="s">
        <v>13</v>
      </c>
    </row>
    <row r="3" spans="1:12">
      <c r="A3" s="4">
        <v>1998</v>
      </c>
      <c r="B3" s="4" t="s">
        <v>14</v>
      </c>
      <c r="C3" s="4">
        <v>0.73185900000000004</v>
      </c>
      <c r="D3" s="4">
        <v>0.98555800000000005</v>
      </c>
      <c r="E3" s="4">
        <v>0.97560000000000002</v>
      </c>
      <c r="F3" s="4">
        <v>1.059069</v>
      </c>
      <c r="G3" s="4">
        <v>1.059069</v>
      </c>
      <c r="H3" s="4">
        <v>0.96446500000000002</v>
      </c>
      <c r="K3" s="4" t="s">
        <v>66</v>
      </c>
      <c r="L3" s="6">
        <v>0.104</v>
      </c>
    </row>
    <row r="4" spans="1:12">
      <c r="A4" s="4">
        <v>1999</v>
      </c>
      <c r="B4" s="4" t="s">
        <v>14</v>
      </c>
      <c r="C4" s="4">
        <v>1.341205</v>
      </c>
      <c r="D4" s="4">
        <v>1.5484800000000001</v>
      </c>
      <c r="E4" s="4">
        <v>1.4922960000000001</v>
      </c>
      <c r="F4" s="4">
        <v>1.3379890000000001</v>
      </c>
      <c r="G4" s="4">
        <v>1.4548479999999999</v>
      </c>
      <c r="H4" s="4">
        <v>1.6850210000000001</v>
      </c>
      <c r="K4" s="4" t="s">
        <v>67</v>
      </c>
      <c r="L4" s="6">
        <v>0.13500000000000001</v>
      </c>
    </row>
    <row r="5" spans="1:12">
      <c r="A5" s="4">
        <v>2000</v>
      </c>
      <c r="B5" s="4" t="s">
        <v>14</v>
      </c>
      <c r="C5" s="4">
        <v>1.1074409999999999</v>
      </c>
      <c r="D5" s="4">
        <v>1.013971</v>
      </c>
      <c r="E5" s="4">
        <v>1.1256330000000001</v>
      </c>
      <c r="F5" s="4">
        <v>1.1256330000000001</v>
      </c>
      <c r="G5" s="4">
        <v>1.0530489999999999</v>
      </c>
      <c r="H5" s="4">
        <v>0.99621099999999996</v>
      </c>
      <c r="K5" s="4" t="s">
        <v>65</v>
      </c>
      <c r="L5" s="6">
        <v>0.214</v>
      </c>
    </row>
    <row r="6" spans="1:12">
      <c r="A6" s="4">
        <v>2001</v>
      </c>
      <c r="B6" s="4" t="s">
        <v>14</v>
      </c>
      <c r="C6" s="4">
        <v>1.272586</v>
      </c>
      <c r="D6" s="4">
        <v>1.1068100000000001</v>
      </c>
      <c r="E6" s="4">
        <v>1.073442</v>
      </c>
      <c r="F6" s="4">
        <v>1.0239309999999999</v>
      </c>
      <c r="G6" s="4">
        <v>1.0109079999999999</v>
      </c>
      <c r="H6" s="4">
        <v>0.97975800000000002</v>
      </c>
      <c r="K6" s="4" t="s">
        <v>68</v>
      </c>
      <c r="L6" s="6">
        <v>0.187</v>
      </c>
    </row>
    <row r="7" spans="1:12">
      <c r="A7" s="4" t="s">
        <v>15</v>
      </c>
      <c r="B7" s="4"/>
      <c r="C7" s="6">
        <v>9.2237260000000001E-2</v>
      </c>
      <c r="D7" s="6">
        <v>0.13559547999999999</v>
      </c>
      <c r="E7" s="6">
        <v>0.15796666000000001</v>
      </c>
      <c r="F7" s="6">
        <v>0.14549590000000001</v>
      </c>
      <c r="G7" s="6">
        <v>0.13439961</v>
      </c>
      <c r="H7" s="6">
        <v>0.12682882000000001</v>
      </c>
      <c r="K7" s="4" t="s">
        <v>69</v>
      </c>
      <c r="L7" s="6">
        <v>0.16900000000000001</v>
      </c>
    </row>
    <row r="8" spans="1:12">
      <c r="A8" s="4"/>
      <c r="B8" s="4"/>
      <c r="C8" s="4"/>
      <c r="D8" s="4"/>
      <c r="E8" s="4"/>
      <c r="F8" s="4"/>
      <c r="G8" s="4"/>
      <c r="H8" s="4"/>
      <c r="K8" s="4" t="s">
        <v>70</v>
      </c>
      <c r="L8" s="6">
        <v>0.14399999999999999</v>
      </c>
    </row>
    <row r="9" spans="1:12">
      <c r="A9" s="4">
        <v>2002</v>
      </c>
      <c r="B9" s="4" t="s">
        <v>14</v>
      </c>
      <c r="C9" s="4">
        <v>1.060119</v>
      </c>
      <c r="D9" s="4">
        <v>1.1303920000000001</v>
      </c>
      <c r="E9" s="4">
        <v>1.1809860000000001</v>
      </c>
      <c r="F9" s="4">
        <v>1.131427</v>
      </c>
      <c r="G9" s="4">
        <v>1.0153509999999999</v>
      </c>
      <c r="H9" s="4">
        <v>1.0153509999999999</v>
      </c>
    </row>
    <row r="10" spans="1:12">
      <c r="A10" s="4">
        <v>2003</v>
      </c>
      <c r="B10" s="4" t="s">
        <v>14</v>
      </c>
      <c r="C10" s="4">
        <v>1.248837</v>
      </c>
      <c r="D10" s="4">
        <v>1.301091</v>
      </c>
      <c r="E10" s="4">
        <v>1.3923589999999999</v>
      </c>
      <c r="F10" s="4">
        <v>1.2149810000000001</v>
      </c>
      <c r="G10" s="4">
        <v>1.420633</v>
      </c>
      <c r="H10" s="4">
        <v>1.380044</v>
      </c>
    </row>
    <row r="11" spans="1:12">
      <c r="A11" s="4">
        <v>2004</v>
      </c>
      <c r="B11" s="4" t="s">
        <v>14</v>
      </c>
      <c r="C11" s="4">
        <v>1.1758550000000001</v>
      </c>
      <c r="D11" s="4">
        <v>1.1765589999999999</v>
      </c>
      <c r="E11" s="4">
        <v>1.227711</v>
      </c>
      <c r="F11" s="4">
        <v>1.143022</v>
      </c>
      <c r="G11" s="4">
        <v>0.95754600000000001</v>
      </c>
      <c r="H11" s="4">
        <v>1.1218239999999999</v>
      </c>
    </row>
    <row r="12" spans="1:12">
      <c r="A12" s="4">
        <v>2005</v>
      </c>
      <c r="B12" s="4" t="s">
        <v>14</v>
      </c>
      <c r="C12" s="4">
        <v>1.2392129999999999</v>
      </c>
      <c r="D12" s="4">
        <v>1.2785960000000001</v>
      </c>
      <c r="E12" s="4">
        <v>1.2632019999999999</v>
      </c>
      <c r="F12" s="4">
        <v>1.283941</v>
      </c>
      <c r="G12" s="4">
        <v>1.3226629999999999</v>
      </c>
      <c r="H12" s="4">
        <v>1.03607</v>
      </c>
    </row>
    <row r="13" spans="1:12">
      <c r="A13" s="4">
        <v>2006</v>
      </c>
      <c r="B13" s="4" t="s">
        <v>14</v>
      </c>
      <c r="C13" s="4">
        <v>1.2175609999999999</v>
      </c>
      <c r="D13" s="4">
        <v>1.1636820000000001</v>
      </c>
      <c r="E13" s="4">
        <v>1.138603</v>
      </c>
      <c r="F13" s="4">
        <v>1.1520239999999999</v>
      </c>
      <c r="G13" s="4">
        <v>1.1561950000000001</v>
      </c>
      <c r="H13" s="4">
        <v>1.1561950000000001</v>
      </c>
    </row>
    <row r="14" spans="1:12">
      <c r="A14" s="4" t="s">
        <v>15</v>
      </c>
      <c r="B14" s="4"/>
      <c r="C14" s="6">
        <v>0.18623345999999999</v>
      </c>
      <c r="D14" s="6">
        <v>0.20821334999999999</v>
      </c>
      <c r="E14" s="6">
        <v>0.23762034000000001</v>
      </c>
      <c r="F14" s="6">
        <v>0.18372661000000001</v>
      </c>
      <c r="G14" s="6">
        <v>0.16130855999999999</v>
      </c>
      <c r="H14" s="6">
        <v>0.13493464999999999</v>
      </c>
    </row>
    <row r="15" spans="1:12">
      <c r="A15" s="4"/>
      <c r="B15" s="4"/>
      <c r="C15" s="4"/>
      <c r="D15" s="4"/>
      <c r="E15" s="4"/>
      <c r="F15" s="4"/>
      <c r="G15" s="4"/>
      <c r="H15" s="4"/>
    </row>
    <row r="16" spans="1:12">
      <c r="A16" s="4">
        <v>2007</v>
      </c>
      <c r="B16" s="4" t="s">
        <v>14</v>
      </c>
      <c r="C16" s="4">
        <v>1.155764</v>
      </c>
      <c r="D16" s="4">
        <v>1.0312829999999999</v>
      </c>
      <c r="E16" s="4">
        <v>1.140172</v>
      </c>
      <c r="F16" s="4">
        <v>1.438385</v>
      </c>
      <c r="G16" s="4">
        <v>1.448874</v>
      </c>
      <c r="H16" s="4">
        <v>1.261558</v>
      </c>
    </row>
    <row r="17" spans="1:8">
      <c r="A17" s="4">
        <v>2008</v>
      </c>
      <c r="B17" s="4" t="s">
        <v>14</v>
      </c>
      <c r="C17" s="4">
        <v>0.70488099999999998</v>
      </c>
      <c r="D17" s="4">
        <v>0.980657</v>
      </c>
      <c r="E17" s="4">
        <v>0.99935600000000002</v>
      </c>
      <c r="F17" s="4">
        <v>1.0204819999999999</v>
      </c>
      <c r="G17" s="4">
        <v>1.097513</v>
      </c>
      <c r="H17" s="4">
        <v>1.097513</v>
      </c>
    </row>
    <row r="18" spans="1:8">
      <c r="A18" s="4">
        <v>2009</v>
      </c>
      <c r="B18" s="4" t="s">
        <v>14</v>
      </c>
      <c r="C18" s="4">
        <v>0.924454</v>
      </c>
      <c r="D18" s="4">
        <v>1.1827589999999999</v>
      </c>
      <c r="E18" s="4">
        <v>1.9479960000000001</v>
      </c>
      <c r="F18" s="4">
        <v>1.706253</v>
      </c>
      <c r="G18" s="4">
        <v>1.467411</v>
      </c>
      <c r="H18" s="4">
        <v>1.467411</v>
      </c>
    </row>
    <row r="19" spans="1:8">
      <c r="A19" s="4">
        <v>2010</v>
      </c>
      <c r="B19" s="4" t="s">
        <v>14</v>
      </c>
      <c r="C19" s="4">
        <v>1.3719170000000001</v>
      </c>
      <c r="D19" s="4">
        <v>1.1839139999999999</v>
      </c>
      <c r="E19" s="4">
        <v>1.2458819999999999</v>
      </c>
      <c r="F19" s="4">
        <v>1.0723659999999999</v>
      </c>
      <c r="G19" s="4">
        <v>0.94438</v>
      </c>
      <c r="H19" s="4">
        <v>0.96173699999999995</v>
      </c>
    </row>
    <row r="20" spans="1:8">
      <c r="A20" s="4">
        <v>2011</v>
      </c>
      <c r="B20" s="4" t="s">
        <v>14</v>
      </c>
      <c r="C20" s="4">
        <v>1.198137</v>
      </c>
      <c r="D20" s="4">
        <v>1.1482019999999999</v>
      </c>
      <c r="E20" s="4">
        <v>1.3134600000000001</v>
      </c>
      <c r="F20" s="4">
        <v>1.266605</v>
      </c>
      <c r="G20" s="4">
        <v>1.3284959999999999</v>
      </c>
      <c r="H20" s="4">
        <v>1.3284959999999999</v>
      </c>
    </row>
    <row r="21" spans="1:8">
      <c r="A21" s="4" t="s">
        <v>15</v>
      </c>
      <c r="B21" s="4"/>
      <c r="C21" s="6">
        <v>4.361669E-2</v>
      </c>
      <c r="D21" s="6">
        <v>0.10211273999999999</v>
      </c>
      <c r="E21" s="6">
        <v>0.29429841000000001</v>
      </c>
      <c r="F21" s="6">
        <v>0.27744334999999998</v>
      </c>
      <c r="G21" s="6">
        <v>0.23965228999999999</v>
      </c>
      <c r="H21" s="6">
        <v>0.21019997000000001</v>
      </c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>
        <v>2012</v>
      </c>
      <c r="B23" s="4" t="s">
        <v>14</v>
      </c>
      <c r="C23" s="4">
        <v>1.1993819999999999</v>
      </c>
      <c r="D23" s="4">
        <v>0.93404799999999999</v>
      </c>
      <c r="E23" s="4">
        <v>1.072028</v>
      </c>
      <c r="F23" s="4">
        <v>1.0677270000000001</v>
      </c>
      <c r="G23" s="4">
        <v>1.1558489999999999</v>
      </c>
      <c r="H23" s="4">
        <v>1.0380370000000001</v>
      </c>
    </row>
    <row r="24" spans="1:8">
      <c r="A24" s="4">
        <v>2013</v>
      </c>
      <c r="B24" s="4" t="s">
        <v>14</v>
      </c>
      <c r="C24" s="4">
        <v>1.066916</v>
      </c>
      <c r="D24" s="4">
        <v>1.1522600000000001</v>
      </c>
      <c r="E24" s="4">
        <v>1.1164689999999999</v>
      </c>
      <c r="F24" s="4">
        <v>1.134916</v>
      </c>
      <c r="G24" s="4">
        <v>1.098822</v>
      </c>
      <c r="H24" s="4">
        <v>1.098822</v>
      </c>
    </row>
    <row r="25" spans="1:8">
      <c r="A25" s="4">
        <v>2014</v>
      </c>
      <c r="B25" s="4" t="s">
        <v>14</v>
      </c>
      <c r="C25" s="4">
        <v>1.0304409999999999</v>
      </c>
      <c r="D25" s="4">
        <v>1.1492519999999999</v>
      </c>
      <c r="E25" s="4">
        <v>1.2408950000000001</v>
      </c>
      <c r="F25" s="4">
        <v>1.162677</v>
      </c>
      <c r="G25" s="4">
        <v>1.118892</v>
      </c>
      <c r="H25" s="4">
        <v>1.1163829999999999</v>
      </c>
    </row>
    <row r="26" spans="1:8">
      <c r="A26" s="4"/>
      <c r="B26" s="4"/>
      <c r="C26" s="4"/>
      <c r="D26" s="4"/>
      <c r="E26" s="4"/>
      <c r="F26" s="4"/>
      <c r="G26" s="4"/>
      <c r="H26" s="4"/>
    </row>
    <row r="27" spans="1:8">
      <c r="A27" s="4" t="s">
        <v>13</v>
      </c>
      <c r="B27" s="4"/>
      <c r="C27" s="6">
        <v>0.104</v>
      </c>
      <c r="D27" s="6">
        <v>0.13500000000000001</v>
      </c>
      <c r="E27" s="6">
        <v>0.214</v>
      </c>
      <c r="F27" s="6">
        <v>0.187</v>
      </c>
      <c r="G27" s="6">
        <v>0.16900000000000001</v>
      </c>
      <c r="H27" s="6">
        <v>0.14399999999999999</v>
      </c>
    </row>
    <row r="29" spans="1:8" ht="30">
      <c r="A29" s="10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I14" sqref="I14"/>
    </sheetView>
  </sheetViews>
  <sheetFormatPr baseColWidth="10" defaultRowHeight="15" x14ac:dyDescent="0"/>
  <sheetData>
    <row r="1" spans="1:11">
      <c r="A1" s="4"/>
      <c r="B1" s="4"/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/>
    </row>
    <row r="2" spans="1:11">
      <c r="A2" s="4">
        <v>1997</v>
      </c>
      <c r="B2" s="4" t="s">
        <v>14</v>
      </c>
      <c r="C2" s="4">
        <v>1.1835260000000001</v>
      </c>
      <c r="D2" s="4">
        <v>1.1063130000000001</v>
      </c>
      <c r="E2" s="4">
        <v>1.21408</v>
      </c>
      <c r="F2" s="4">
        <v>1.173899</v>
      </c>
      <c r="G2" s="4">
        <v>1.1145499999999999</v>
      </c>
      <c r="H2">
        <v>1.2118640000000001</v>
      </c>
      <c r="I2" s="4"/>
    </row>
    <row r="3" spans="1:11">
      <c r="A3" s="4">
        <v>1998</v>
      </c>
      <c r="B3" s="4" t="s">
        <v>14</v>
      </c>
      <c r="C3" s="4">
        <v>0.97560000000000002</v>
      </c>
      <c r="D3" s="4">
        <v>0.88543700000000003</v>
      </c>
      <c r="E3" s="4">
        <v>1.059069</v>
      </c>
      <c r="F3" s="4">
        <v>0.58037099999999997</v>
      </c>
      <c r="G3" s="4">
        <v>1.1208229999999999</v>
      </c>
      <c r="H3">
        <v>1.1208229999999999</v>
      </c>
      <c r="I3" s="4"/>
      <c r="K3" s="4" t="s">
        <v>13</v>
      </c>
    </row>
    <row r="4" spans="1:11">
      <c r="A4" s="4">
        <v>1999</v>
      </c>
      <c r="B4" s="4" t="s">
        <v>14</v>
      </c>
      <c r="C4" s="4">
        <v>1.4922960000000001</v>
      </c>
      <c r="D4" s="4">
        <v>1.665635</v>
      </c>
      <c r="E4" s="4">
        <v>1.2342630000000001</v>
      </c>
      <c r="F4" s="4">
        <v>1.2736019999999999</v>
      </c>
      <c r="G4" s="4">
        <v>1.704013</v>
      </c>
      <c r="H4">
        <v>1.704013</v>
      </c>
      <c r="I4" s="4"/>
      <c r="J4" s="4" t="s">
        <v>71</v>
      </c>
      <c r="K4" s="6">
        <v>0.214</v>
      </c>
    </row>
    <row r="5" spans="1:11">
      <c r="A5" s="4">
        <v>2000</v>
      </c>
      <c r="B5" s="4" t="s">
        <v>14</v>
      </c>
      <c r="C5" s="4">
        <v>1.1256330000000001</v>
      </c>
      <c r="D5" s="4">
        <v>0.99356699999999998</v>
      </c>
      <c r="E5" s="4">
        <v>1.1250359999999999</v>
      </c>
      <c r="F5" s="4">
        <v>1.0111289999999999</v>
      </c>
      <c r="G5" s="4">
        <v>0.98177199999999998</v>
      </c>
      <c r="H5">
        <v>0.65456300000000001</v>
      </c>
      <c r="I5" s="4"/>
      <c r="J5" s="4" t="s">
        <v>72</v>
      </c>
      <c r="K5" s="6">
        <v>0.17599999999999999</v>
      </c>
    </row>
    <row r="6" spans="1:11">
      <c r="A6" s="4">
        <v>2001</v>
      </c>
      <c r="B6" s="4" t="s">
        <v>14</v>
      </c>
      <c r="C6" s="4">
        <v>1.073442</v>
      </c>
      <c r="D6" s="4">
        <v>1.080967</v>
      </c>
      <c r="E6" s="4">
        <v>0.92769000000000001</v>
      </c>
      <c r="F6" s="4">
        <v>0.98971699999999996</v>
      </c>
      <c r="G6" s="4">
        <v>1.009762</v>
      </c>
      <c r="H6">
        <v>1.0164949999999999</v>
      </c>
      <c r="I6" s="4"/>
      <c r="J6" s="4" t="s">
        <v>73</v>
      </c>
      <c r="K6" s="6">
        <v>0.16600000000000001</v>
      </c>
    </row>
    <row r="7" spans="1:11">
      <c r="A7" s="4" t="s">
        <v>15</v>
      </c>
      <c r="B7" s="4"/>
      <c r="C7" s="6">
        <v>0.15796666000000001</v>
      </c>
      <c r="D7" s="6">
        <v>0.11872932999999999</v>
      </c>
      <c r="E7" s="6">
        <v>0.10619014</v>
      </c>
      <c r="F7" s="6">
        <v>-2.7840529999999999E-2</v>
      </c>
      <c r="G7" s="6">
        <v>0.16109544000000001</v>
      </c>
      <c r="H7" s="5">
        <v>9.0194910000000003E-2</v>
      </c>
      <c r="I7" s="4"/>
      <c r="J7" s="4" t="s">
        <v>74</v>
      </c>
      <c r="K7" s="6">
        <v>0.105</v>
      </c>
    </row>
    <row r="8" spans="1:11">
      <c r="A8" s="4"/>
      <c r="B8" s="4"/>
      <c r="C8" s="4"/>
      <c r="D8" s="4"/>
      <c r="E8" s="4"/>
      <c r="F8" s="4"/>
      <c r="G8" s="4"/>
      <c r="I8" s="4"/>
      <c r="J8" s="4" t="s">
        <v>75</v>
      </c>
      <c r="K8" s="6">
        <v>0.13200000000000001</v>
      </c>
    </row>
    <row r="9" spans="1:11">
      <c r="A9" s="4">
        <v>2002</v>
      </c>
      <c r="B9" s="4" t="s">
        <v>14</v>
      </c>
      <c r="C9" s="4">
        <v>1.1809860000000001</v>
      </c>
      <c r="D9" s="4">
        <v>1.1004400000000001</v>
      </c>
      <c r="E9" s="4">
        <v>1.1004400000000001</v>
      </c>
      <c r="F9" s="4">
        <v>0.93886700000000001</v>
      </c>
      <c r="G9" s="4">
        <v>1.1004400000000001</v>
      </c>
      <c r="H9">
        <v>0.92192200000000002</v>
      </c>
      <c r="I9" s="4"/>
      <c r="J9" s="4" t="s">
        <v>76</v>
      </c>
      <c r="K9" s="6">
        <v>0.13400000000000001</v>
      </c>
    </row>
    <row r="10" spans="1:11">
      <c r="A10" s="4">
        <v>2003</v>
      </c>
      <c r="B10" s="4" t="s">
        <v>14</v>
      </c>
      <c r="C10" s="4">
        <v>1.3923589999999999</v>
      </c>
      <c r="D10" s="4">
        <v>1.3989739999999999</v>
      </c>
      <c r="E10" s="4">
        <v>1.3027070000000001</v>
      </c>
      <c r="F10" s="4">
        <v>1.3670439999999999</v>
      </c>
      <c r="G10" s="4">
        <v>1.511401</v>
      </c>
      <c r="H10">
        <v>1.511401</v>
      </c>
      <c r="I10" s="4"/>
    </row>
    <row r="11" spans="1:11">
      <c r="A11" s="4">
        <v>2004</v>
      </c>
      <c r="B11" s="4" t="s">
        <v>14</v>
      </c>
      <c r="C11" s="4">
        <v>1.227711</v>
      </c>
      <c r="D11" s="4">
        <v>1.173848</v>
      </c>
      <c r="E11" s="4">
        <v>1.108161</v>
      </c>
      <c r="F11" s="4">
        <v>1.0440970000000001</v>
      </c>
      <c r="G11" s="4">
        <v>1.322705</v>
      </c>
      <c r="H11">
        <v>1.1973529999999999</v>
      </c>
      <c r="I11" s="4"/>
    </row>
    <row r="12" spans="1:11">
      <c r="A12" s="4">
        <v>2005</v>
      </c>
      <c r="B12" s="4" t="s">
        <v>14</v>
      </c>
      <c r="C12" s="4">
        <v>1.2632019999999999</v>
      </c>
      <c r="D12" s="4">
        <v>1.2304619999999999</v>
      </c>
      <c r="E12" s="4">
        <v>1.141937</v>
      </c>
      <c r="F12" s="4">
        <v>1.385581</v>
      </c>
      <c r="G12" s="4">
        <v>1.156566</v>
      </c>
      <c r="H12">
        <v>1.156566</v>
      </c>
      <c r="I12" s="4"/>
    </row>
    <row r="13" spans="1:11">
      <c r="A13" s="4">
        <v>2006</v>
      </c>
      <c r="B13" s="4" t="s">
        <v>14</v>
      </c>
      <c r="C13" s="4">
        <v>1.138603</v>
      </c>
      <c r="D13" s="4">
        <v>1.2646409999999999</v>
      </c>
      <c r="E13" s="4">
        <v>1.2545059999999999</v>
      </c>
      <c r="F13" s="4">
        <v>1.2379070000000001</v>
      </c>
      <c r="G13" s="4">
        <v>1.2646409999999999</v>
      </c>
      <c r="H13">
        <v>1.301023</v>
      </c>
      <c r="I13" s="4"/>
    </row>
    <row r="14" spans="1:11">
      <c r="A14" s="4" t="s">
        <v>15</v>
      </c>
      <c r="B14" s="4"/>
      <c r="C14" s="6">
        <v>0.23762034000000001</v>
      </c>
      <c r="D14" s="6">
        <v>0.22971539999999999</v>
      </c>
      <c r="E14" s="6">
        <v>0.17876185</v>
      </c>
      <c r="F14" s="6">
        <v>0.18110756</v>
      </c>
      <c r="G14" s="6">
        <v>0.26330791999999997</v>
      </c>
      <c r="H14" s="5">
        <v>0.20212677000000001</v>
      </c>
      <c r="I14" s="4"/>
    </row>
    <row r="15" spans="1:11">
      <c r="A15" s="4"/>
      <c r="B15" s="4"/>
      <c r="C15" s="4"/>
      <c r="D15" s="4"/>
      <c r="E15" s="4"/>
      <c r="F15" s="4"/>
      <c r="G15" s="4"/>
      <c r="I15" s="4"/>
    </row>
    <row r="16" spans="1:11">
      <c r="A16" s="4">
        <v>2007</v>
      </c>
      <c r="B16" s="4" t="s">
        <v>14</v>
      </c>
      <c r="C16" s="4">
        <v>1.140172</v>
      </c>
      <c r="D16" s="4">
        <v>1.1504639999999999</v>
      </c>
      <c r="E16" s="4">
        <v>1.353572</v>
      </c>
      <c r="F16" s="4">
        <v>1.323634</v>
      </c>
      <c r="G16" s="4">
        <v>1.432207</v>
      </c>
      <c r="H16">
        <v>1.432207</v>
      </c>
      <c r="I16" s="4"/>
    </row>
    <row r="17" spans="1:9">
      <c r="A17" s="4">
        <v>2008</v>
      </c>
      <c r="B17" s="4" t="s">
        <v>14</v>
      </c>
      <c r="C17" s="4">
        <v>0.99935600000000002</v>
      </c>
      <c r="D17" s="4">
        <v>0.83770199999999995</v>
      </c>
      <c r="E17" s="4">
        <v>0.70796099999999995</v>
      </c>
      <c r="F17" s="4">
        <v>1.073796</v>
      </c>
      <c r="G17" s="4">
        <v>0.47060400000000002</v>
      </c>
      <c r="H17">
        <v>1.185233</v>
      </c>
      <c r="I17" s="4"/>
    </row>
    <row r="18" spans="1:9">
      <c r="A18" s="4">
        <v>2009</v>
      </c>
      <c r="B18" s="4" t="s">
        <v>14</v>
      </c>
      <c r="C18" s="4">
        <v>1.9479960000000001</v>
      </c>
      <c r="D18" s="4">
        <v>1.9054219999999999</v>
      </c>
      <c r="E18" s="4">
        <v>1.7650729999999999</v>
      </c>
      <c r="F18" s="4">
        <v>1.3557939999999999</v>
      </c>
      <c r="G18" s="4">
        <v>1.216845</v>
      </c>
      <c r="H18">
        <v>0.89617500000000005</v>
      </c>
      <c r="I18" s="4"/>
    </row>
    <row r="19" spans="1:9">
      <c r="A19" s="4">
        <v>2010</v>
      </c>
      <c r="B19" s="4" t="s">
        <v>14</v>
      </c>
      <c r="C19" s="4">
        <v>1.2458819999999999</v>
      </c>
      <c r="D19" s="4">
        <v>0.980375</v>
      </c>
      <c r="E19" s="4">
        <v>1.1965969999999999</v>
      </c>
      <c r="F19" s="4">
        <v>0.97282599999999997</v>
      </c>
      <c r="G19" s="4">
        <v>1.0128539999999999</v>
      </c>
      <c r="H19">
        <v>1.315447</v>
      </c>
      <c r="I19" s="4"/>
    </row>
    <row r="20" spans="1:9">
      <c r="A20" s="4">
        <v>2011</v>
      </c>
      <c r="B20" s="4" t="s">
        <v>14</v>
      </c>
      <c r="C20" s="4">
        <v>1.3134600000000001</v>
      </c>
      <c r="D20" s="4">
        <v>1.3061560000000001</v>
      </c>
      <c r="E20" s="4">
        <v>1.3197479999999999</v>
      </c>
      <c r="F20" s="4">
        <v>1.0256639999999999</v>
      </c>
      <c r="G20" s="4">
        <v>1.3197479999999999</v>
      </c>
      <c r="H20">
        <v>0.93665500000000002</v>
      </c>
      <c r="I20" s="4"/>
    </row>
    <row r="21" spans="1:9">
      <c r="A21" s="4" t="s">
        <v>15</v>
      </c>
      <c r="B21" s="4"/>
      <c r="C21" s="6">
        <v>0.29429841000000001</v>
      </c>
      <c r="D21" s="6">
        <v>0.18650132999999999</v>
      </c>
      <c r="E21" s="6">
        <v>0.21713409</v>
      </c>
      <c r="F21" s="6">
        <v>0.13968468000000001</v>
      </c>
      <c r="G21" s="6">
        <v>1.8560549999999999E-2</v>
      </c>
      <c r="H21" s="5">
        <v>0.13389045999999999</v>
      </c>
      <c r="I21" s="4"/>
    </row>
    <row r="22" spans="1:9">
      <c r="A22" s="4"/>
      <c r="B22" s="4"/>
      <c r="C22" s="4"/>
      <c r="D22" s="4"/>
      <c r="E22" s="4"/>
      <c r="F22" s="4"/>
      <c r="G22" s="4"/>
      <c r="I22" s="4"/>
    </row>
    <row r="23" spans="1:9">
      <c r="A23" s="4">
        <v>2012</v>
      </c>
      <c r="B23" s="4" t="s">
        <v>14</v>
      </c>
      <c r="C23" s="4">
        <v>1.072028</v>
      </c>
      <c r="D23" s="4">
        <v>1.203443</v>
      </c>
      <c r="E23" s="4">
        <v>1.1126750000000001</v>
      </c>
      <c r="F23" s="4">
        <v>1.2798560000000001</v>
      </c>
      <c r="G23" s="4">
        <v>1.1105290000000001</v>
      </c>
      <c r="H23">
        <v>1.179827</v>
      </c>
      <c r="I23" s="4"/>
    </row>
    <row r="24" spans="1:9">
      <c r="A24" s="4">
        <v>2013</v>
      </c>
      <c r="B24" s="4" t="s">
        <v>14</v>
      </c>
      <c r="C24" s="4">
        <v>1.1164689999999999</v>
      </c>
      <c r="D24" s="4">
        <v>1.039622</v>
      </c>
      <c r="E24" s="4">
        <v>1.209778</v>
      </c>
      <c r="F24" s="4">
        <v>0.99326099999999995</v>
      </c>
      <c r="G24" s="4">
        <v>1.0905210000000001</v>
      </c>
      <c r="H24">
        <v>1.005973</v>
      </c>
    </row>
    <row r="25" spans="1:9">
      <c r="A25" s="4">
        <v>2014</v>
      </c>
      <c r="B25" s="4" t="s">
        <v>14</v>
      </c>
      <c r="C25" s="4">
        <v>1.2408950000000001</v>
      </c>
      <c r="D25" s="4">
        <v>1.2783990000000001</v>
      </c>
      <c r="E25" s="4">
        <v>1.162677</v>
      </c>
      <c r="F25" s="4">
        <v>1.246626</v>
      </c>
      <c r="G25" s="4">
        <v>1.040729</v>
      </c>
      <c r="H25">
        <v>1.125311</v>
      </c>
    </row>
    <row r="26" spans="1:9">
      <c r="A26" s="4"/>
      <c r="B26" s="4"/>
      <c r="C26" s="4"/>
      <c r="D26" s="4"/>
      <c r="E26" s="4"/>
      <c r="F26" s="4"/>
      <c r="G26" s="4"/>
    </row>
    <row r="27" spans="1:9">
      <c r="B27" s="4"/>
      <c r="C27" s="6">
        <v>0.214</v>
      </c>
      <c r="D27" s="6">
        <v>0.17599999999999999</v>
      </c>
      <c r="E27" s="6">
        <v>0.16600000000000001</v>
      </c>
      <c r="F27" s="6">
        <v>0.105</v>
      </c>
      <c r="G27" s="6">
        <v>0.13200000000000001</v>
      </c>
      <c r="H27" s="5">
        <v>0.13400000000000001</v>
      </c>
    </row>
    <row r="29" spans="1:9" ht="30">
      <c r="A29" s="10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8" sqref="A8:A11"/>
    </sheetView>
  </sheetViews>
  <sheetFormatPr baseColWidth="10" defaultRowHeight="15" x14ac:dyDescent="0"/>
  <sheetData>
    <row r="1" spans="1:5">
      <c r="A1" s="4"/>
      <c r="B1" s="4" t="s">
        <v>82</v>
      </c>
      <c r="C1" s="4" t="s">
        <v>83</v>
      </c>
      <c r="E1" t="s">
        <v>84</v>
      </c>
    </row>
    <row r="2" spans="1:5">
      <c r="A2" s="4" t="s">
        <v>77</v>
      </c>
      <c r="B2" s="4">
        <v>-129.19999999999999</v>
      </c>
      <c r="C2" s="4">
        <v>0.75</v>
      </c>
    </row>
    <row r="3" spans="1:5">
      <c r="A3" s="4" t="s">
        <v>22</v>
      </c>
      <c r="B3" s="4">
        <v>401.08</v>
      </c>
      <c r="C3" s="4">
        <v>0.96</v>
      </c>
    </row>
    <row r="4" spans="1:5">
      <c r="A4" s="4" t="s">
        <v>23</v>
      </c>
      <c r="B4" s="4">
        <v>-954.28</v>
      </c>
      <c r="C4" s="4">
        <v>0.7</v>
      </c>
    </row>
    <row r="5" spans="1:5">
      <c r="A5" s="4" t="s">
        <v>78</v>
      </c>
      <c r="B5" s="4">
        <v>213.01</v>
      </c>
      <c r="C5" s="4">
        <v>0.68</v>
      </c>
    </row>
    <row r="6" spans="1:5">
      <c r="A6" s="4"/>
      <c r="B6" s="4"/>
      <c r="C6" s="4"/>
    </row>
    <row r="7" spans="1:5">
      <c r="B7" s="4" t="s">
        <v>82</v>
      </c>
      <c r="C7" s="4" t="s">
        <v>83</v>
      </c>
    </row>
    <row r="8" spans="1:5">
      <c r="A8" s="4" t="s">
        <v>79</v>
      </c>
      <c r="B8" s="4">
        <v>-150.34</v>
      </c>
      <c r="C8" s="4">
        <v>0.82</v>
      </c>
    </row>
    <row r="9" spans="1:5">
      <c r="A9" s="4" t="s">
        <v>80</v>
      </c>
      <c r="B9" s="4">
        <v>151.16</v>
      </c>
      <c r="C9" s="4">
        <v>0.97</v>
      </c>
    </row>
    <row r="10" spans="1:5">
      <c r="A10" s="4" t="s">
        <v>81</v>
      </c>
      <c r="B10" s="4">
        <v>-656.81</v>
      </c>
      <c r="C10" s="4">
        <v>0.73</v>
      </c>
    </row>
    <row r="11" spans="1:5">
      <c r="A11" s="4" t="s">
        <v>78</v>
      </c>
      <c r="B11" s="4">
        <v>213.01</v>
      </c>
      <c r="C11" s="4">
        <v>0.68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14" sqref="B14"/>
    </sheetView>
  </sheetViews>
  <sheetFormatPr baseColWidth="10" defaultRowHeight="15" x14ac:dyDescent="0"/>
  <sheetData>
    <row r="1" spans="1:13">
      <c r="A1" s="4"/>
      <c r="B1" s="4"/>
      <c r="C1" s="4" t="s">
        <v>85</v>
      </c>
      <c r="D1" s="4" t="s">
        <v>86</v>
      </c>
      <c r="E1" s="4" t="s">
        <v>87</v>
      </c>
      <c r="F1" s="4" t="s">
        <v>88</v>
      </c>
      <c r="H1" s="4"/>
      <c r="I1" s="4"/>
      <c r="J1" s="4" t="s">
        <v>85</v>
      </c>
      <c r="K1" s="4" t="s">
        <v>86</v>
      </c>
      <c r="L1" s="4" t="s">
        <v>87</v>
      </c>
      <c r="M1" s="4" t="s">
        <v>88</v>
      </c>
    </row>
    <row r="2" spans="1:13">
      <c r="A2" s="4">
        <v>2004</v>
      </c>
      <c r="B2" s="4" t="s">
        <v>14</v>
      </c>
      <c r="C2" s="4">
        <v>1.1651560000000001</v>
      </c>
      <c r="D2" s="4">
        <v>1.0543309999999999</v>
      </c>
      <c r="E2" s="4">
        <v>1.1651560000000001</v>
      </c>
      <c r="F2" s="4">
        <v>1.1651560000000001</v>
      </c>
      <c r="H2" s="4">
        <v>1997</v>
      </c>
      <c r="I2" s="4" t="s">
        <v>14</v>
      </c>
      <c r="J2" s="4">
        <v>1.1835260000000001</v>
      </c>
      <c r="K2" s="4">
        <v>1.128627</v>
      </c>
      <c r="L2" s="4">
        <v>1.1835260000000001</v>
      </c>
      <c r="M2" s="4">
        <v>1.1835260000000001</v>
      </c>
    </row>
    <row r="3" spans="1:13">
      <c r="A3" s="4">
        <v>2005</v>
      </c>
      <c r="B3" s="4" t="s">
        <v>14</v>
      </c>
      <c r="C3" s="4">
        <v>1.08727</v>
      </c>
      <c r="D3" s="4">
        <v>0.99229599999999996</v>
      </c>
      <c r="E3" s="4">
        <v>1.08727</v>
      </c>
      <c r="F3" s="4">
        <v>1.08727</v>
      </c>
      <c r="H3" s="4">
        <v>1998</v>
      </c>
      <c r="I3" s="4" t="s">
        <v>14</v>
      </c>
      <c r="J3" s="4">
        <v>0.97560000000000002</v>
      </c>
      <c r="K3" s="4">
        <v>1.021479</v>
      </c>
      <c r="L3" s="4">
        <v>0.97560000000000002</v>
      </c>
      <c r="M3" s="4">
        <v>0.97560000000000002</v>
      </c>
    </row>
    <row r="4" spans="1:13">
      <c r="A4" s="4">
        <v>2006</v>
      </c>
      <c r="B4" s="4" t="s">
        <v>14</v>
      </c>
      <c r="C4" s="4">
        <v>1.14395</v>
      </c>
      <c r="D4" s="4">
        <v>0.99879300000000004</v>
      </c>
      <c r="E4" s="4">
        <v>1.14395</v>
      </c>
      <c r="F4" s="4">
        <v>1.14395</v>
      </c>
      <c r="H4" s="4">
        <v>1999</v>
      </c>
      <c r="I4" s="4" t="s">
        <v>14</v>
      </c>
      <c r="J4" s="4">
        <v>1.4922960000000001</v>
      </c>
      <c r="K4" s="4">
        <v>1.4922960000000001</v>
      </c>
      <c r="L4" s="4">
        <v>1.4922960000000001</v>
      </c>
      <c r="M4" s="4">
        <v>1.4922960000000001</v>
      </c>
    </row>
    <row r="5" spans="1:13">
      <c r="A5" s="4">
        <v>2007</v>
      </c>
      <c r="B5" s="4" t="s">
        <v>14</v>
      </c>
      <c r="C5" s="4">
        <v>0.94621100000000002</v>
      </c>
      <c r="D5" s="4">
        <v>0.76994600000000002</v>
      </c>
      <c r="E5" s="4">
        <v>0.94621100000000002</v>
      </c>
      <c r="F5" s="4">
        <v>0.94621100000000002</v>
      </c>
      <c r="H5" s="4">
        <v>2000</v>
      </c>
      <c r="I5" s="4" t="s">
        <v>14</v>
      </c>
      <c r="J5" s="4">
        <v>1.1256330000000001</v>
      </c>
      <c r="K5" s="4">
        <v>1.1256330000000001</v>
      </c>
      <c r="L5" s="4">
        <v>1.1256330000000001</v>
      </c>
      <c r="M5" s="4">
        <v>1.1256330000000001</v>
      </c>
    </row>
    <row r="6" spans="1:13">
      <c r="A6" s="4">
        <v>2008</v>
      </c>
      <c r="B6" s="4" t="s">
        <v>14</v>
      </c>
      <c r="C6" s="4">
        <v>0.65648499999999999</v>
      </c>
      <c r="D6" s="4">
        <v>0.86355999999999999</v>
      </c>
      <c r="E6" s="4">
        <v>0.76931899999999998</v>
      </c>
      <c r="F6" s="4">
        <v>0.66353700000000004</v>
      </c>
      <c r="H6" s="4">
        <v>2001</v>
      </c>
      <c r="I6" s="4" t="s">
        <v>14</v>
      </c>
      <c r="J6" s="4">
        <v>1.073442</v>
      </c>
      <c r="K6" s="4">
        <v>1.073442</v>
      </c>
      <c r="L6" s="4">
        <v>1.073442</v>
      </c>
      <c r="M6" s="4">
        <v>1.073442</v>
      </c>
    </row>
    <row r="7" spans="1:13">
      <c r="A7" s="4" t="s">
        <v>15</v>
      </c>
      <c r="B7" s="4"/>
      <c r="C7" s="6">
        <v>-2.0807099999999999E-2</v>
      </c>
      <c r="D7" s="6">
        <v>-7.0243089999999994E-2</v>
      </c>
      <c r="E7" s="6">
        <v>1.0751780000000001E-2</v>
      </c>
      <c r="F7" s="6">
        <v>-1.8712340000000001E-2</v>
      </c>
      <c r="H7" s="4" t="s">
        <v>15</v>
      </c>
      <c r="I7" s="4"/>
      <c r="J7" s="6">
        <v>0.15796666000000001</v>
      </c>
      <c r="K7" s="6">
        <v>0.15760958999999999</v>
      </c>
      <c r="L7" s="6">
        <v>0.15796666000000001</v>
      </c>
      <c r="M7" s="6">
        <v>0.15796666000000001</v>
      </c>
    </row>
    <row r="8" spans="1:13">
      <c r="A8" s="4"/>
      <c r="B8" s="4"/>
      <c r="C8" s="4"/>
      <c r="D8" s="4"/>
      <c r="E8" s="4"/>
      <c r="F8" s="4"/>
      <c r="H8" s="4"/>
      <c r="I8" s="4"/>
      <c r="J8" s="4"/>
      <c r="K8" s="4"/>
      <c r="L8" s="4"/>
      <c r="M8" s="4"/>
    </row>
    <row r="9" spans="1:13">
      <c r="A9" s="4">
        <v>2009</v>
      </c>
      <c r="B9" s="4" t="s">
        <v>14</v>
      </c>
      <c r="C9" s="4">
        <v>1.4777670000000001</v>
      </c>
      <c r="D9" s="4">
        <v>1.3667100000000001</v>
      </c>
      <c r="E9" s="4">
        <v>1.4777670000000001</v>
      </c>
      <c r="F9" s="4">
        <v>1.4777670000000001</v>
      </c>
      <c r="H9" s="4">
        <v>2002</v>
      </c>
      <c r="I9" s="4" t="s">
        <v>14</v>
      </c>
      <c r="J9" s="4">
        <v>1.1809860000000001</v>
      </c>
      <c r="K9" s="4">
        <v>1.1809860000000001</v>
      </c>
      <c r="L9" s="4">
        <v>1.1809860000000001</v>
      </c>
      <c r="M9" s="4">
        <v>1.1809860000000001</v>
      </c>
    </row>
    <row r="10" spans="1:13">
      <c r="A10" s="4">
        <v>2010</v>
      </c>
      <c r="B10" s="4" t="s">
        <v>14</v>
      </c>
      <c r="C10" s="4">
        <v>1.090935</v>
      </c>
      <c r="D10" s="4">
        <v>1.0513969999999999</v>
      </c>
      <c r="E10" s="4">
        <v>1.090935</v>
      </c>
      <c r="F10" s="4">
        <v>1.090935</v>
      </c>
      <c r="H10" s="4">
        <v>2003</v>
      </c>
      <c r="I10" s="4" t="s">
        <v>14</v>
      </c>
      <c r="J10" s="4">
        <v>1.3923589999999999</v>
      </c>
      <c r="K10" s="4">
        <v>1.3923589999999999</v>
      </c>
      <c r="L10" s="4">
        <v>1.3923589999999999</v>
      </c>
      <c r="M10" s="4">
        <v>1.3923589999999999</v>
      </c>
    </row>
    <row r="11" spans="1:13">
      <c r="A11" s="4">
        <v>2011</v>
      </c>
      <c r="B11" s="4" t="s">
        <v>14</v>
      </c>
      <c r="C11" s="4">
        <v>1.1221680000000001</v>
      </c>
      <c r="D11" s="4">
        <v>1.1221680000000001</v>
      </c>
      <c r="E11" s="4">
        <v>1.1221680000000001</v>
      </c>
      <c r="F11" s="4">
        <v>1.1221680000000001</v>
      </c>
      <c r="H11" s="4">
        <v>2004</v>
      </c>
      <c r="I11" s="4" t="s">
        <v>14</v>
      </c>
      <c r="J11" s="4">
        <v>1.227711</v>
      </c>
      <c r="K11" s="4">
        <v>1.125138</v>
      </c>
      <c r="L11" s="4">
        <v>1.227711</v>
      </c>
      <c r="M11" s="4">
        <v>1.227711</v>
      </c>
    </row>
    <row r="12" spans="1:13">
      <c r="A12" s="4">
        <v>2012</v>
      </c>
      <c r="B12" s="4" t="s">
        <v>14</v>
      </c>
      <c r="C12" s="4">
        <v>0.97262000000000004</v>
      </c>
      <c r="D12" s="4">
        <v>0.97262000000000004</v>
      </c>
      <c r="E12" s="4">
        <v>0.97262000000000004</v>
      </c>
      <c r="F12" s="4">
        <v>0.97262000000000004</v>
      </c>
      <c r="H12" s="4">
        <v>2005</v>
      </c>
      <c r="I12" s="4" t="s">
        <v>14</v>
      </c>
      <c r="J12" s="4">
        <v>1.2632019999999999</v>
      </c>
      <c r="K12" s="4">
        <v>1.2632019999999999</v>
      </c>
      <c r="L12" s="4">
        <v>1.2632019999999999</v>
      </c>
      <c r="M12" s="4">
        <v>1.2632019999999999</v>
      </c>
    </row>
    <row r="13" spans="1:13">
      <c r="A13" s="4">
        <v>2013</v>
      </c>
      <c r="B13" s="4" t="s">
        <v>14</v>
      </c>
      <c r="C13" s="4">
        <v>1.057993</v>
      </c>
      <c r="D13" s="4">
        <v>1.057993</v>
      </c>
      <c r="E13" s="4">
        <v>1.057993</v>
      </c>
      <c r="F13" s="4">
        <v>1.057993</v>
      </c>
      <c r="H13" s="4">
        <v>2006</v>
      </c>
      <c r="I13" s="4" t="s">
        <v>14</v>
      </c>
      <c r="J13" s="4">
        <v>1.138603</v>
      </c>
      <c r="K13" s="4">
        <v>0.99819400000000003</v>
      </c>
      <c r="L13" s="4">
        <v>1.138603</v>
      </c>
      <c r="M13" s="4">
        <v>1.138603</v>
      </c>
    </row>
    <row r="14" spans="1:13">
      <c r="A14" s="4" t="s">
        <v>15</v>
      </c>
      <c r="B14" s="4"/>
      <c r="C14" s="6">
        <v>0.13234241999999999</v>
      </c>
      <c r="D14" s="6">
        <v>0.10658648</v>
      </c>
      <c r="E14" s="6">
        <v>0.13234241999999999</v>
      </c>
      <c r="F14" s="6">
        <v>0.13234241999999999</v>
      </c>
      <c r="H14" s="4" t="s">
        <v>15</v>
      </c>
      <c r="I14" s="4"/>
      <c r="J14" s="6">
        <v>0.23762034000000001</v>
      </c>
      <c r="K14" s="6">
        <v>0.18461689000000001</v>
      </c>
      <c r="L14" s="6">
        <v>0.23762034000000001</v>
      </c>
      <c r="M14" s="6">
        <v>0.23762034000000001</v>
      </c>
    </row>
    <row r="15" spans="1:13">
      <c r="A15" s="4"/>
      <c r="B15" s="4"/>
      <c r="C15" s="4"/>
      <c r="D15" s="4"/>
      <c r="E15" s="4"/>
      <c r="F15" s="4"/>
      <c r="H15" s="4"/>
      <c r="I15" s="4"/>
      <c r="J15" s="4"/>
      <c r="K15" s="4"/>
      <c r="L15" s="4"/>
      <c r="M15" s="4"/>
    </row>
    <row r="16" spans="1:13">
      <c r="A16" s="4">
        <v>2014</v>
      </c>
      <c r="B16" s="4" t="s">
        <v>14</v>
      </c>
      <c r="C16" s="4">
        <v>1.134371</v>
      </c>
      <c r="D16" s="4">
        <v>1.134371</v>
      </c>
      <c r="E16" s="4">
        <v>1.134371</v>
      </c>
      <c r="F16" s="4">
        <v>1.134371</v>
      </c>
      <c r="H16" s="4">
        <v>2007</v>
      </c>
      <c r="I16" s="4" t="s">
        <v>14</v>
      </c>
      <c r="J16" s="4">
        <v>1.140172</v>
      </c>
      <c r="K16" s="4">
        <v>0.91591</v>
      </c>
      <c r="L16" s="4">
        <v>1.140172</v>
      </c>
      <c r="M16" s="4">
        <v>1.140172</v>
      </c>
    </row>
    <row r="17" spans="1:13">
      <c r="A17" s="4"/>
      <c r="B17" s="4"/>
      <c r="C17" s="4"/>
      <c r="D17" s="4"/>
      <c r="E17" s="4"/>
      <c r="F17" s="4"/>
      <c r="H17" s="4">
        <v>2008</v>
      </c>
      <c r="I17" s="4" t="s">
        <v>14</v>
      </c>
      <c r="J17" s="4">
        <v>0.99935600000000002</v>
      </c>
      <c r="K17" s="4">
        <v>0.99935600000000002</v>
      </c>
      <c r="L17" s="4">
        <v>0.99935600000000002</v>
      </c>
      <c r="M17" s="4">
        <v>0.99935600000000002</v>
      </c>
    </row>
    <row r="18" spans="1:13">
      <c r="A18" s="4" t="s">
        <v>13</v>
      </c>
      <c r="B18" s="4"/>
      <c r="C18" s="6">
        <v>0.06</v>
      </c>
      <c r="D18" s="6">
        <v>2.5000000000000001E-2</v>
      </c>
      <c r="E18" s="6">
        <v>7.5999999999999998E-2</v>
      </c>
      <c r="F18" s="6">
        <v>6.0999999999999999E-2</v>
      </c>
      <c r="H18" s="4">
        <v>2009</v>
      </c>
      <c r="I18" s="4" t="s">
        <v>14</v>
      </c>
      <c r="J18" s="4">
        <v>1.9479960000000001</v>
      </c>
      <c r="K18" s="4">
        <v>1.9479960000000001</v>
      </c>
      <c r="L18" s="4">
        <v>1.9479960000000001</v>
      </c>
      <c r="M18" s="4">
        <v>1.9479960000000001</v>
      </c>
    </row>
    <row r="19" spans="1:13">
      <c r="H19" s="4">
        <v>2010</v>
      </c>
      <c r="I19" s="4" t="s">
        <v>14</v>
      </c>
      <c r="J19" s="4">
        <v>1.2458819999999999</v>
      </c>
      <c r="K19" s="4">
        <v>1.2925500000000001</v>
      </c>
      <c r="L19" s="4">
        <v>1.2458819999999999</v>
      </c>
      <c r="M19" s="4">
        <v>1.2458819999999999</v>
      </c>
    </row>
    <row r="20" spans="1:13">
      <c r="H20" s="4">
        <v>2011</v>
      </c>
      <c r="I20" s="4" t="s">
        <v>14</v>
      </c>
      <c r="J20" s="4">
        <v>1.3134600000000001</v>
      </c>
      <c r="K20" s="4">
        <v>1.3134600000000001</v>
      </c>
      <c r="L20" s="4">
        <v>1.3134600000000001</v>
      </c>
      <c r="M20" s="4">
        <v>1.3134600000000001</v>
      </c>
    </row>
    <row r="21" spans="1:13">
      <c r="H21" s="4" t="s">
        <v>15</v>
      </c>
      <c r="I21" s="4"/>
      <c r="J21" s="6">
        <v>0.29429841000000001</v>
      </c>
      <c r="K21" s="6">
        <v>0.24797272000000001</v>
      </c>
      <c r="L21" s="6">
        <v>0.29429841000000001</v>
      </c>
      <c r="M21" s="6">
        <v>0.29429841000000001</v>
      </c>
    </row>
    <row r="22" spans="1:13" ht="25">
      <c r="A22" s="11" t="s">
        <v>79</v>
      </c>
      <c r="B22" s="11" t="s">
        <v>80</v>
      </c>
      <c r="C22" s="11" t="s">
        <v>81</v>
      </c>
      <c r="D22" s="11" t="s">
        <v>78</v>
      </c>
      <c r="H22" s="4"/>
      <c r="I22" s="4"/>
      <c r="J22" s="4"/>
      <c r="K22" s="4"/>
      <c r="L22" s="4"/>
      <c r="M22" s="4"/>
    </row>
    <row r="23" spans="1:13">
      <c r="H23" s="4">
        <v>2012</v>
      </c>
      <c r="I23" s="4" t="s">
        <v>14</v>
      </c>
      <c r="J23" s="4">
        <v>1.072028</v>
      </c>
      <c r="K23" s="4">
        <v>1.072028</v>
      </c>
      <c r="L23" s="4">
        <v>1.072028</v>
      </c>
      <c r="M23" s="4">
        <v>1.072028</v>
      </c>
    </row>
    <row r="24" spans="1:13">
      <c r="H24" s="4">
        <v>2013</v>
      </c>
      <c r="I24" s="4" t="s">
        <v>14</v>
      </c>
      <c r="J24" s="4">
        <v>1.1164689999999999</v>
      </c>
      <c r="K24" s="4">
        <v>1.1164689999999999</v>
      </c>
      <c r="L24" s="4">
        <v>1.1164689999999999</v>
      </c>
      <c r="M24" s="4">
        <v>1.1164689999999999</v>
      </c>
    </row>
    <row r="25" spans="1:13">
      <c r="H25" s="4">
        <v>2014</v>
      </c>
      <c r="I25" s="4" t="s">
        <v>14</v>
      </c>
      <c r="J25" s="4">
        <v>1.2408950000000001</v>
      </c>
      <c r="K25" s="4">
        <v>1.2408950000000001</v>
      </c>
      <c r="L25" s="4">
        <v>1.2408950000000001</v>
      </c>
      <c r="M25" s="4">
        <v>1.2408950000000001</v>
      </c>
    </row>
    <row r="26" spans="1:13">
      <c r="H26" s="4"/>
      <c r="I26" s="4"/>
      <c r="J26" s="4"/>
      <c r="K26" s="4"/>
      <c r="L26" s="4"/>
      <c r="M26" s="4"/>
    </row>
    <row r="27" spans="1:13">
      <c r="H27" s="4" t="s">
        <v>13</v>
      </c>
      <c r="I27" s="4"/>
      <c r="J27" s="6">
        <v>0.214</v>
      </c>
      <c r="K27" s="6">
        <v>0.187</v>
      </c>
      <c r="L27" s="6">
        <v>0.214</v>
      </c>
      <c r="M27" s="6">
        <v>0.214</v>
      </c>
    </row>
    <row r="29" spans="1:13">
      <c r="H29" t="s"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topLeftCell="A116" workbookViewId="0">
      <selection activeCell="B146" sqref="A138:B146"/>
    </sheetView>
  </sheetViews>
  <sheetFormatPr baseColWidth="10" defaultRowHeight="15" x14ac:dyDescent="0"/>
  <sheetData>
    <row r="1" spans="1:27">
      <c r="A1" t="s">
        <v>79</v>
      </c>
      <c r="B1">
        <v>730.57</v>
      </c>
      <c r="C1">
        <v>1.03</v>
      </c>
      <c r="E1" t="s">
        <v>80</v>
      </c>
      <c r="F1">
        <v>345.57</v>
      </c>
      <c r="G1">
        <v>1.01</v>
      </c>
      <c r="I1" t="s">
        <v>81</v>
      </c>
      <c r="J1">
        <v>535.17999999999995</v>
      </c>
      <c r="K1">
        <v>1</v>
      </c>
      <c r="M1" t="s">
        <v>78</v>
      </c>
      <c r="N1">
        <v>676.49</v>
      </c>
      <c r="O1">
        <v>1.06</v>
      </c>
      <c r="Q1" t="s">
        <v>77</v>
      </c>
      <c r="R1">
        <v>833.38</v>
      </c>
      <c r="S1">
        <v>1.03</v>
      </c>
      <c r="U1" t="s">
        <v>22</v>
      </c>
      <c r="V1">
        <v>244.47</v>
      </c>
      <c r="W1">
        <v>1.03</v>
      </c>
      <c r="Y1" t="s">
        <v>23</v>
      </c>
      <c r="Z1">
        <v>559.16999999999996</v>
      </c>
      <c r="AA1">
        <v>1.01</v>
      </c>
    </row>
    <row r="2" spans="1:27">
      <c r="A2" t="s">
        <v>79</v>
      </c>
      <c r="B2">
        <v>1008.47</v>
      </c>
      <c r="C2">
        <v>1.02</v>
      </c>
      <c r="E2" t="s">
        <v>80</v>
      </c>
      <c r="F2">
        <v>658.5</v>
      </c>
      <c r="G2">
        <v>1.01</v>
      </c>
      <c r="I2" t="s">
        <v>81</v>
      </c>
      <c r="J2">
        <v>773.64</v>
      </c>
      <c r="K2">
        <v>1.06</v>
      </c>
      <c r="M2" t="s">
        <v>78</v>
      </c>
      <c r="N2">
        <v>1177.6400000000001</v>
      </c>
      <c r="O2">
        <v>1.01</v>
      </c>
      <c r="Q2" t="s">
        <v>77</v>
      </c>
      <c r="R2">
        <v>1229.0899999999999</v>
      </c>
      <c r="S2">
        <v>1.04</v>
      </c>
      <c r="U2" t="s">
        <v>22</v>
      </c>
      <c r="V2">
        <v>540.5</v>
      </c>
      <c r="W2">
        <v>1.02</v>
      </c>
      <c r="Y2" t="s">
        <v>23</v>
      </c>
      <c r="Z2">
        <v>821.9</v>
      </c>
      <c r="AA2">
        <v>1.06</v>
      </c>
    </row>
    <row r="3" spans="1:27">
      <c r="A3" t="s">
        <v>79</v>
      </c>
      <c r="B3">
        <v>890.34</v>
      </c>
      <c r="C3">
        <v>0.99</v>
      </c>
      <c r="E3" t="s">
        <v>80</v>
      </c>
      <c r="F3">
        <v>734.83</v>
      </c>
      <c r="G3">
        <v>1.01</v>
      </c>
      <c r="I3" t="s">
        <v>81</v>
      </c>
      <c r="J3">
        <v>637.76</v>
      </c>
      <c r="K3">
        <v>0.99</v>
      </c>
      <c r="M3" t="s">
        <v>78</v>
      </c>
      <c r="N3">
        <v>1088.96</v>
      </c>
      <c r="O3">
        <v>1.05</v>
      </c>
      <c r="Q3" t="s">
        <v>77</v>
      </c>
      <c r="R3">
        <v>1055.97</v>
      </c>
      <c r="S3">
        <v>0.99</v>
      </c>
      <c r="U3" t="s">
        <v>22</v>
      </c>
      <c r="V3">
        <v>687.82</v>
      </c>
      <c r="W3">
        <v>1.01</v>
      </c>
      <c r="Y3" t="s">
        <v>23</v>
      </c>
      <c r="Z3">
        <v>804.75</v>
      </c>
      <c r="AA3">
        <v>1.01</v>
      </c>
    </row>
    <row r="4" spans="1:27">
      <c r="A4" t="s">
        <v>79</v>
      </c>
      <c r="B4">
        <v>5.0199999999999996</v>
      </c>
      <c r="C4">
        <v>0.98</v>
      </c>
      <c r="E4" t="s">
        <v>80</v>
      </c>
      <c r="F4">
        <v>679.54</v>
      </c>
      <c r="G4">
        <v>0.97</v>
      </c>
      <c r="I4" t="s">
        <v>81</v>
      </c>
      <c r="J4">
        <v>50.52</v>
      </c>
      <c r="K4">
        <v>0.9</v>
      </c>
      <c r="M4" t="s">
        <v>78</v>
      </c>
      <c r="N4">
        <v>1169.06</v>
      </c>
      <c r="O4">
        <v>0.86</v>
      </c>
      <c r="Q4" t="s">
        <v>77</v>
      </c>
      <c r="R4">
        <v>157.08000000000001</v>
      </c>
      <c r="S4">
        <v>0.98</v>
      </c>
      <c r="U4" t="s">
        <v>22</v>
      </c>
      <c r="V4">
        <v>690.3</v>
      </c>
      <c r="W4">
        <v>0.95</v>
      </c>
      <c r="Y4" t="s">
        <v>23</v>
      </c>
      <c r="Z4">
        <v>218.81</v>
      </c>
      <c r="AA4">
        <v>0.9</v>
      </c>
    </row>
    <row r="5" spans="1:27">
      <c r="A5" t="s">
        <v>79</v>
      </c>
      <c r="B5">
        <v>-67.760000000000005</v>
      </c>
      <c r="C5">
        <v>1</v>
      </c>
      <c r="E5" t="s">
        <v>80</v>
      </c>
      <c r="F5">
        <v>-111.09</v>
      </c>
      <c r="G5">
        <v>1</v>
      </c>
      <c r="I5" t="s">
        <v>81</v>
      </c>
      <c r="J5">
        <v>34.119999999999997</v>
      </c>
      <c r="K5">
        <v>0.99</v>
      </c>
      <c r="M5" t="s">
        <v>78</v>
      </c>
      <c r="N5">
        <v>-196.99</v>
      </c>
      <c r="O5">
        <v>1.04</v>
      </c>
      <c r="Q5" t="s">
        <v>77</v>
      </c>
      <c r="R5">
        <v>82.76</v>
      </c>
      <c r="S5">
        <v>1.01</v>
      </c>
      <c r="U5" t="s">
        <v>22</v>
      </c>
      <c r="V5">
        <v>-122.23</v>
      </c>
      <c r="W5">
        <v>0.99</v>
      </c>
      <c r="Y5" t="s">
        <v>23</v>
      </c>
      <c r="Z5">
        <v>89.46</v>
      </c>
      <c r="AA5">
        <v>0.97</v>
      </c>
    </row>
    <row r="6" spans="1:27">
      <c r="A6" t="s">
        <v>79</v>
      </c>
      <c r="B6">
        <v>-195.7</v>
      </c>
      <c r="C6">
        <v>1.01</v>
      </c>
      <c r="E6" t="s">
        <v>80</v>
      </c>
      <c r="F6">
        <v>-707.91</v>
      </c>
      <c r="G6">
        <v>1.01</v>
      </c>
      <c r="I6" t="s">
        <v>81</v>
      </c>
      <c r="J6">
        <v>-304.64999999999998</v>
      </c>
      <c r="K6">
        <v>1</v>
      </c>
      <c r="M6" t="s">
        <v>78</v>
      </c>
      <c r="N6">
        <v>-398.15</v>
      </c>
      <c r="O6">
        <v>1.04</v>
      </c>
      <c r="Q6" t="s">
        <v>77</v>
      </c>
      <c r="R6">
        <v>-173.87</v>
      </c>
      <c r="S6">
        <v>1.03</v>
      </c>
      <c r="U6" t="s">
        <v>22</v>
      </c>
      <c r="V6">
        <v>-673.23</v>
      </c>
      <c r="W6">
        <v>1.02</v>
      </c>
      <c r="Y6" t="s">
        <v>23</v>
      </c>
      <c r="Z6">
        <v>-326.43</v>
      </c>
      <c r="AA6">
        <v>0.99</v>
      </c>
    </row>
    <row r="7" spans="1:27">
      <c r="A7" t="s">
        <v>79</v>
      </c>
      <c r="B7">
        <v>-22.17</v>
      </c>
      <c r="C7">
        <v>0.98</v>
      </c>
      <c r="E7" t="s">
        <v>80</v>
      </c>
      <c r="F7">
        <v>-298.43</v>
      </c>
      <c r="G7">
        <v>1.01</v>
      </c>
      <c r="I7" t="s">
        <v>81</v>
      </c>
      <c r="J7">
        <v>-345.31</v>
      </c>
      <c r="K7">
        <v>0.97</v>
      </c>
      <c r="M7" t="s">
        <v>78</v>
      </c>
      <c r="N7">
        <v>40.5</v>
      </c>
      <c r="O7">
        <v>1.02</v>
      </c>
      <c r="Q7" t="s">
        <v>77</v>
      </c>
      <c r="R7">
        <v>36.590000000000003</v>
      </c>
      <c r="S7">
        <v>0.97</v>
      </c>
      <c r="U7" t="s">
        <v>22</v>
      </c>
      <c r="V7">
        <v>-282.04000000000002</v>
      </c>
      <c r="W7">
        <v>1.01</v>
      </c>
      <c r="Y7" t="s">
        <v>23</v>
      </c>
      <c r="Z7">
        <v>-466.19</v>
      </c>
      <c r="AA7">
        <v>0.97</v>
      </c>
    </row>
    <row r="8" spans="1:27">
      <c r="A8" t="s">
        <v>79</v>
      </c>
      <c r="B8">
        <v>26.57</v>
      </c>
      <c r="C8">
        <v>1</v>
      </c>
      <c r="E8" t="s">
        <v>80</v>
      </c>
      <c r="F8">
        <v>450.24</v>
      </c>
      <c r="G8">
        <v>1.02</v>
      </c>
      <c r="I8" t="s">
        <v>81</v>
      </c>
      <c r="J8">
        <v>32.590000000000003</v>
      </c>
      <c r="K8">
        <v>1.05</v>
      </c>
      <c r="M8" t="s">
        <v>78</v>
      </c>
      <c r="N8">
        <v>698.09</v>
      </c>
      <c r="O8">
        <v>1.06</v>
      </c>
      <c r="Q8" t="s">
        <v>77</v>
      </c>
      <c r="R8">
        <v>263.63</v>
      </c>
      <c r="S8">
        <v>1</v>
      </c>
      <c r="U8" t="s">
        <v>22</v>
      </c>
      <c r="V8">
        <v>415.22</v>
      </c>
      <c r="W8">
        <v>1.03</v>
      </c>
      <c r="Y8" t="s">
        <v>23</v>
      </c>
      <c r="Z8">
        <v>-155.52000000000001</v>
      </c>
      <c r="AA8">
        <v>1.06</v>
      </c>
    </row>
    <row r="9" spans="1:27">
      <c r="A9" t="s">
        <v>79</v>
      </c>
      <c r="B9">
        <v>-368.95</v>
      </c>
      <c r="C9">
        <v>1.03</v>
      </c>
      <c r="E9" t="s">
        <v>80</v>
      </c>
      <c r="F9">
        <v>1149.73</v>
      </c>
      <c r="G9">
        <v>1</v>
      </c>
      <c r="I9" t="s">
        <v>81</v>
      </c>
      <c r="J9">
        <v>47.78</v>
      </c>
      <c r="K9">
        <v>1.08</v>
      </c>
      <c r="M9" t="s">
        <v>78</v>
      </c>
      <c r="N9">
        <v>558.44000000000005</v>
      </c>
      <c r="O9">
        <v>1.02</v>
      </c>
      <c r="Q9" t="s">
        <v>77</v>
      </c>
      <c r="R9">
        <v>-203.12</v>
      </c>
      <c r="S9">
        <v>1.05</v>
      </c>
      <c r="U9" t="s">
        <v>22</v>
      </c>
      <c r="V9">
        <v>998.39</v>
      </c>
      <c r="W9">
        <v>1</v>
      </c>
      <c r="Y9" t="s">
        <v>23</v>
      </c>
      <c r="Z9">
        <v>12.97</v>
      </c>
      <c r="AA9">
        <v>1.08</v>
      </c>
    </row>
    <row r="10" spans="1:27">
      <c r="A10" t="s">
        <v>79</v>
      </c>
      <c r="B10">
        <v>115.29</v>
      </c>
      <c r="C10">
        <v>1</v>
      </c>
      <c r="E10" t="s">
        <v>80</v>
      </c>
      <c r="F10">
        <v>1008.81</v>
      </c>
      <c r="G10">
        <v>1.01</v>
      </c>
      <c r="I10" t="s">
        <v>81</v>
      </c>
      <c r="J10">
        <v>481.37</v>
      </c>
      <c r="K10">
        <v>1.02</v>
      </c>
      <c r="M10" t="s">
        <v>78</v>
      </c>
      <c r="N10">
        <v>496.94</v>
      </c>
      <c r="O10">
        <v>1.05</v>
      </c>
      <c r="Q10" t="s">
        <v>77</v>
      </c>
      <c r="R10">
        <v>137.41999999999999</v>
      </c>
      <c r="S10">
        <v>1.01</v>
      </c>
      <c r="U10" t="s">
        <v>22</v>
      </c>
      <c r="V10">
        <v>932.52</v>
      </c>
      <c r="W10">
        <v>1.02</v>
      </c>
      <c r="Y10" t="s">
        <v>23</v>
      </c>
      <c r="Z10">
        <v>530.9</v>
      </c>
      <c r="AA10">
        <v>1.01</v>
      </c>
    </row>
    <row r="11" spans="1:27">
      <c r="A11" t="s">
        <v>79</v>
      </c>
      <c r="B11">
        <v>402.54</v>
      </c>
      <c r="C11">
        <v>1.06</v>
      </c>
      <c r="E11" t="s">
        <v>80</v>
      </c>
      <c r="F11">
        <v>779.41</v>
      </c>
      <c r="G11">
        <v>0.99</v>
      </c>
      <c r="I11" t="s">
        <v>81</v>
      </c>
      <c r="J11">
        <v>1099.68</v>
      </c>
      <c r="K11">
        <v>1.1000000000000001</v>
      </c>
      <c r="M11" t="s">
        <v>78</v>
      </c>
      <c r="N11">
        <v>797.19</v>
      </c>
      <c r="O11">
        <v>1.05</v>
      </c>
      <c r="Q11" t="s">
        <v>77</v>
      </c>
      <c r="R11">
        <v>625.53</v>
      </c>
      <c r="S11">
        <v>1.07</v>
      </c>
      <c r="U11" t="s">
        <v>22</v>
      </c>
      <c r="V11">
        <v>814.03</v>
      </c>
      <c r="W11">
        <v>0.98</v>
      </c>
      <c r="Y11" t="s">
        <v>23</v>
      </c>
      <c r="Z11">
        <v>980.99</v>
      </c>
      <c r="AA11">
        <v>1.0900000000000001</v>
      </c>
    </row>
    <row r="12" spans="1:27">
      <c r="A12" t="s">
        <v>79</v>
      </c>
      <c r="B12">
        <v>523.57000000000005</v>
      </c>
      <c r="C12">
        <v>1.01</v>
      </c>
      <c r="E12" t="s">
        <v>80</v>
      </c>
      <c r="F12">
        <v>243.22</v>
      </c>
      <c r="G12">
        <v>1.01</v>
      </c>
      <c r="I12" t="s">
        <v>81</v>
      </c>
      <c r="J12">
        <v>1063.23</v>
      </c>
      <c r="K12">
        <v>1.03</v>
      </c>
      <c r="M12" t="s">
        <v>78</v>
      </c>
      <c r="N12">
        <v>821.72</v>
      </c>
      <c r="O12">
        <v>1.02</v>
      </c>
      <c r="Q12" t="s">
        <v>77</v>
      </c>
      <c r="R12">
        <v>755.83</v>
      </c>
      <c r="S12">
        <v>1</v>
      </c>
      <c r="U12" t="s">
        <v>22</v>
      </c>
      <c r="V12">
        <v>166.96</v>
      </c>
      <c r="W12">
        <v>1.02</v>
      </c>
      <c r="Y12" t="s">
        <v>23</v>
      </c>
      <c r="Z12">
        <v>919.7</v>
      </c>
      <c r="AA12">
        <v>1.05</v>
      </c>
    </row>
    <row r="13" spans="1:27">
      <c r="A13" t="s">
        <v>79</v>
      </c>
      <c r="B13">
        <v>909.33</v>
      </c>
      <c r="C13">
        <v>0.99</v>
      </c>
      <c r="E13" t="s">
        <v>80</v>
      </c>
      <c r="F13">
        <v>206.74</v>
      </c>
      <c r="G13">
        <v>1.01</v>
      </c>
      <c r="I13" t="s">
        <v>81</v>
      </c>
      <c r="J13">
        <v>997.64</v>
      </c>
      <c r="K13">
        <v>1.01</v>
      </c>
      <c r="M13" t="s">
        <v>78</v>
      </c>
      <c r="N13">
        <v>1486.76</v>
      </c>
      <c r="O13">
        <v>0.93</v>
      </c>
      <c r="Q13" t="s">
        <v>77</v>
      </c>
      <c r="R13">
        <v>927.86</v>
      </c>
      <c r="S13">
        <v>1</v>
      </c>
      <c r="U13" t="s">
        <v>22</v>
      </c>
      <c r="V13">
        <v>107.74</v>
      </c>
      <c r="W13">
        <v>1.02</v>
      </c>
      <c r="Y13" t="s">
        <v>23</v>
      </c>
      <c r="Z13">
        <v>909.26</v>
      </c>
      <c r="AA13">
        <v>1.02</v>
      </c>
    </row>
    <row r="14" spans="1:27">
      <c r="A14" t="s">
        <v>79</v>
      </c>
      <c r="B14">
        <v>205.33</v>
      </c>
      <c r="C14">
        <v>1.02</v>
      </c>
      <c r="E14" t="s">
        <v>80</v>
      </c>
      <c r="F14">
        <v>376.27</v>
      </c>
      <c r="G14">
        <v>0.99</v>
      </c>
      <c r="I14" t="s">
        <v>81</v>
      </c>
      <c r="J14">
        <v>431.9</v>
      </c>
      <c r="K14">
        <v>1.0900000000000001</v>
      </c>
      <c r="M14" t="s">
        <v>78</v>
      </c>
      <c r="N14">
        <v>22.86</v>
      </c>
      <c r="O14">
        <v>1.03</v>
      </c>
      <c r="Q14" t="s">
        <v>77</v>
      </c>
      <c r="R14">
        <v>244.43</v>
      </c>
      <c r="S14">
        <v>1.03</v>
      </c>
      <c r="U14" t="s">
        <v>22</v>
      </c>
      <c r="V14">
        <v>357.66</v>
      </c>
      <c r="W14">
        <v>0.99</v>
      </c>
      <c r="Y14" t="s">
        <v>23</v>
      </c>
      <c r="Z14">
        <v>958.09</v>
      </c>
      <c r="AA14">
        <v>1.08</v>
      </c>
    </row>
    <row r="15" spans="1:27">
      <c r="A15" t="s">
        <v>79</v>
      </c>
      <c r="B15">
        <v>86.14</v>
      </c>
      <c r="C15">
        <v>0.97</v>
      </c>
      <c r="E15" t="s">
        <v>80</v>
      </c>
      <c r="F15">
        <v>401.57</v>
      </c>
      <c r="G15">
        <v>1</v>
      </c>
      <c r="I15" t="s">
        <v>81</v>
      </c>
      <c r="J15">
        <v>506.79</v>
      </c>
      <c r="K15">
        <v>0.92</v>
      </c>
      <c r="M15" t="s">
        <v>78</v>
      </c>
      <c r="N15">
        <v>-208.73</v>
      </c>
      <c r="O15">
        <v>0.97</v>
      </c>
      <c r="Q15" t="s">
        <v>77</v>
      </c>
      <c r="R15">
        <v>260.05</v>
      </c>
      <c r="S15">
        <v>0.98</v>
      </c>
      <c r="U15" t="s">
        <v>22</v>
      </c>
      <c r="V15">
        <v>496.32</v>
      </c>
      <c r="W15">
        <v>1</v>
      </c>
      <c r="Y15" t="s">
        <v>23</v>
      </c>
      <c r="Z15">
        <v>921.46</v>
      </c>
      <c r="AA15">
        <v>0.95</v>
      </c>
    </row>
    <row r="16" spans="1:27">
      <c r="A16" t="s">
        <v>79</v>
      </c>
      <c r="B16">
        <v>51.21</v>
      </c>
      <c r="C16">
        <v>0.99</v>
      </c>
      <c r="E16" t="s">
        <v>80</v>
      </c>
      <c r="F16">
        <v>-199.03</v>
      </c>
      <c r="G16">
        <v>1.01</v>
      </c>
      <c r="I16" t="s">
        <v>81</v>
      </c>
      <c r="J16">
        <v>256.27</v>
      </c>
      <c r="K16">
        <v>0.99</v>
      </c>
      <c r="M16" t="s">
        <v>78</v>
      </c>
      <c r="N16">
        <v>-122.38</v>
      </c>
      <c r="O16">
        <v>1.06</v>
      </c>
      <c r="Q16" t="s">
        <v>77</v>
      </c>
      <c r="R16">
        <v>315.93</v>
      </c>
      <c r="S16">
        <v>0.97</v>
      </c>
      <c r="U16" t="s">
        <v>22</v>
      </c>
      <c r="V16">
        <v>-44.8</v>
      </c>
      <c r="W16">
        <v>1.03</v>
      </c>
      <c r="Y16" t="s">
        <v>23</v>
      </c>
      <c r="Z16">
        <v>358.39</v>
      </c>
      <c r="AA16">
        <v>0.96</v>
      </c>
    </row>
    <row r="17" spans="1:27">
      <c r="A17" t="s">
        <v>79</v>
      </c>
      <c r="B17">
        <v>-311.37</v>
      </c>
      <c r="C17">
        <v>1.04</v>
      </c>
      <c r="E17" t="s">
        <v>80</v>
      </c>
      <c r="F17">
        <v>-85.26</v>
      </c>
      <c r="G17">
        <v>1.02</v>
      </c>
      <c r="I17" t="s">
        <v>81</v>
      </c>
      <c r="J17">
        <v>-166.72</v>
      </c>
      <c r="K17">
        <v>1.04</v>
      </c>
      <c r="M17" t="s">
        <v>78</v>
      </c>
      <c r="N17">
        <v>26.56</v>
      </c>
      <c r="O17">
        <v>1.05</v>
      </c>
      <c r="Q17" t="s">
        <v>77</v>
      </c>
      <c r="R17">
        <v>-176.52</v>
      </c>
      <c r="S17">
        <v>1.05</v>
      </c>
      <c r="U17" t="s">
        <v>22</v>
      </c>
      <c r="V17">
        <v>-62.34</v>
      </c>
      <c r="W17">
        <v>1.03</v>
      </c>
      <c r="Y17" t="s">
        <v>23</v>
      </c>
      <c r="Z17">
        <v>-119.61</v>
      </c>
      <c r="AA17">
        <v>1.03</v>
      </c>
    </row>
    <row r="18" spans="1:27">
      <c r="A18" t="s">
        <v>79</v>
      </c>
      <c r="B18">
        <v>-116.82</v>
      </c>
      <c r="C18">
        <v>1</v>
      </c>
      <c r="E18" t="s">
        <v>80</v>
      </c>
      <c r="F18">
        <v>519.26</v>
      </c>
      <c r="G18">
        <v>1</v>
      </c>
      <c r="I18" t="s">
        <v>81</v>
      </c>
      <c r="J18">
        <v>-177.53</v>
      </c>
      <c r="K18">
        <v>1.03</v>
      </c>
      <c r="M18" t="s">
        <v>78</v>
      </c>
      <c r="N18">
        <v>418.15</v>
      </c>
      <c r="O18">
        <v>1.05</v>
      </c>
      <c r="Q18" t="s">
        <v>77</v>
      </c>
      <c r="R18">
        <v>-141.87</v>
      </c>
      <c r="S18">
        <v>1.02</v>
      </c>
      <c r="U18" t="s">
        <v>22</v>
      </c>
      <c r="V18">
        <v>646.28</v>
      </c>
      <c r="W18">
        <v>1</v>
      </c>
      <c r="Y18" t="s">
        <v>23</v>
      </c>
      <c r="Z18">
        <v>-278.83999999999997</v>
      </c>
      <c r="AA18">
        <v>1.04</v>
      </c>
    </row>
    <row r="19" spans="1:27">
      <c r="A19" t="s">
        <v>79</v>
      </c>
      <c r="B19">
        <v>431.49</v>
      </c>
      <c r="C19">
        <v>1.04</v>
      </c>
      <c r="E19" t="s">
        <v>80</v>
      </c>
      <c r="F19">
        <v>959.48</v>
      </c>
      <c r="G19">
        <v>0.99</v>
      </c>
      <c r="I19" t="s">
        <v>81</v>
      </c>
      <c r="J19">
        <v>413.94</v>
      </c>
      <c r="K19">
        <v>1.0900000000000001</v>
      </c>
      <c r="M19" t="s">
        <v>78</v>
      </c>
      <c r="N19">
        <v>1795.22</v>
      </c>
      <c r="O19">
        <v>1.06</v>
      </c>
      <c r="Q19" t="s">
        <v>77</v>
      </c>
      <c r="R19">
        <v>439.27</v>
      </c>
      <c r="S19">
        <v>1.05</v>
      </c>
      <c r="U19" t="s">
        <v>22</v>
      </c>
      <c r="V19">
        <v>1001.79</v>
      </c>
      <c r="W19">
        <v>0.98</v>
      </c>
      <c r="Y19" t="s">
        <v>23</v>
      </c>
      <c r="Z19">
        <v>358.62</v>
      </c>
      <c r="AA19">
        <v>1.08</v>
      </c>
    </row>
    <row r="20" spans="1:27">
      <c r="A20" t="s">
        <v>79</v>
      </c>
      <c r="B20">
        <v>1060.3800000000001</v>
      </c>
      <c r="C20">
        <v>0.99</v>
      </c>
      <c r="E20" t="s">
        <v>80</v>
      </c>
      <c r="F20">
        <v>218.66</v>
      </c>
      <c r="G20">
        <v>1.01</v>
      </c>
      <c r="I20" t="s">
        <v>81</v>
      </c>
      <c r="J20">
        <v>1071.25</v>
      </c>
      <c r="K20">
        <v>1.01</v>
      </c>
      <c r="M20" t="s">
        <v>78</v>
      </c>
      <c r="N20">
        <v>1585.15</v>
      </c>
      <c r="O20">
        <v>0.97</v>
      </c>
      <c r="Q20" t="s">
        <v>77</v>
      </c>
      <c r="R20">
        <v>1635.93</v>
      </c>
      <c r="S20">
        <v>0.99</v>
      </c>
      <c r="U20" t="s">
        <v>22</v>
      </c>
      <c r="V20">
        <v>176.23</v>
      </c>
      <c r="W20">
        <v>1.03</v>
      </c>
      <c r="Y20" t="s">
        <v>23</v>
      </c>
      <c r="Z20">
        <v>1155.44</v>
      </c>
      <c r="AA20">
        <v>1.03</v>
      </c>
    </row>
    <row r="21" spans="1:27">
      <c r="A21" t="s">
        <v>79</v>
      </c>
      <c r="B21">
        <v>327.02999999999997</v>
      </c>
      <c r="C21">
        <v>1.01</v>
      </c>
      <c r="E21" t="s">
        <v>80</v>
      </c>
      <c r="F21">
        <v>-75.59</v>
      </c>
      <c r="G21">
        <v>0.99</v>
      </c>
      <c r="I21" t="s">
        <v>81</v>
      </c>
      <c r="J21">
        <v>724.61</v>
      </c>
      <c r="K21">
        <v>1.08</v>
      </c>
      <c r="M21" t="s">
        <v>78</v>
      </c>
      <c r="N21">
        <v>177.29</v>
      </c>
      <c r="O21">
        <v>1</v>
      </c>
      <c r="Q21" t="s">
        <v>77</v>
      </c>
      <c r="R21">
        <v>493.66</v>
      </c>
      <c r="S21">
        <v>1.01</v>
      </c>
      <c r="U21" t="s">
        <v>22</v>
      </c>
      <c r="V21">
        <v>-109.49</v>
      </c>
      <c r="W21">
        <v>0.97</v>
      </c>
      <c r="Y21" t="s">
        <v>23</v>
      </c>
      <c r="Z21">
        <v>989.67</v>
      </c>
      <c r="AA21">
        <v>1.0900000000000001</v>
      </c>
    </row>
    <row r="22" spans="1:27">
      <c r="A22" t="s">
        <v>79</v>
      </c>
      <c r="B22">
        <v>95.19</v>
      </c>
      <c r="C22">
        <v>0.98</v>
      </c>
      <c r="E22" t="s">
        <v>80</v>
      </c>
      <c r="F22">
        <v>132.96</v>
      </c>
      <c r="G22">
        <v>0.99</v>
      </c>
      <c r="I22" t="s">
        <v>81</v>
      </c>
      <c r="J22">
        <v>761.97</v>
      </c>
      <c r="K22">
        <v>0.95</v>
      </c>
      <c r="M22" t="s">
        <v>78</v>
      </c>
      <c r="N22">
        <v>-62.82</v>
      </c>
      <c r="O22">
        <v>0.95</v>
      </c>
      <c r="Q22" t="s">
        <v>77</v>
      </c>
      <c r="R22">
        <v>176.4</v>
      </c>
      <c r="S22">
        <v>0.96</v>
      </c>
      <c r="U22" t="s">
        <v>22</v>
      </c>
      <c r="V22">
        <v>37.57</v>
      </c>
      <c r="W22">
        <v>0.99</v>
      </c>
      <c r="Y22" t="s">
        <v>23</v>
      </c>
      <c r="Z22">
        <v>1102.04</v>
      </c>
      <c r="AA22">
        <v>0.95</v>
      </c>
    </row>
    <row r="23" spans="1:27">
      <c r="A23" t="s">
        <v>79</v>
      </c>
      <c r="B23">
        <v>-288.98</v>
      </c>
      <c r="C23">
        <v>1.06</v>
      </c>
      <c r="E23" t="s">
        <v>80</v>
      </c>
      <c r="F23">
        <v>-131.12</v>
      </c>
      <c r="G23">
        <v>1</v>
      </c>
      <c r="I23" t="s">
        <v>81</v>
      </c>
      <c r="J23">
        <v>48.92</v>
      </c>
      <c r="K23">
        <v>1.07</v>
      </c>
      <c r="M23" t="s">
        <v>78</v>
      </c>
      <c r="N23">
        <v>-203.89</v>
      </c>
      <c r="O23">
        <v>1.08</v>
      </c>
      <c r="Q23" t="s">
        <v>77</v>
      </c>
      <c r="R23">
        <v>-330.43</v>
      </c>
      <c r="S23">
        <v>1.08</v>
      </c>
      <c r="U23" t="s">
        <v>22</v>
      </c>
      <c r="V23">
        <v>-204.26</v>
      </c>
      <c r="W23">
        <v>1</v>
      </c>
      <c r="Y23" t="s">
        <v>23</v>
      </c>
      <c r="Z23">
        <v>171.14</v>
      </c>
      <c r="AA23">
        <v>1.1000000000000001</v>
      </c>
    </row>
    <row r="24" spans="1:27">
      <c r="A24" t="s">
        <v>79</v>
      </c>
      <c r="B24">
        <v>112.4</v>
      </c>
      <c r="C24">
        <v>1</v>
      </c>
      <c r="E24" t="s">
        <v>80</v>
      </c>
      <c r="F24">
        <v>-449.17</v>
      </c>
      <c r="G24">
        <v>1.01</v>
      </c>
      <c r="I24" t="s">
        <v>81</v>
      </c>
      <c r="J24">
        <v>95.67</v>
      </c>
      <c r="K24">
        <v>1.07</v>
      </c>
      <c r="M24" t="s">
        <v>78</v>
      </c>
      <c r="N24">
        <v>6.87</v>
      </c>
      <c r="O24">
        <v>1.01</v>
      </c>
      <c r="Q24" t="s">
        <v>77</v>
      </c>
      <c r="R24">
        <v>41.27</v>
      </c>
      <c r="S24">
        <v>1.02</v>
      </c>
      <c r="U24" t="s">
        <v>22</v>
      </c>
      <c r="V24">
        <v>-454.99</v>
      </c>
      <c r="W24">
        <v>1.03</v>
      </c>
      <c r="Y24" t="s">
        <v>23</v>
      </c>
      <c r="Z24">
        <v>232.3</v>
      </c>
      <c r="AA24">
        <v>1.0900000000000001</v>
      </c>
    </row>
    <row r="25" spans="1:27">
      <c r="A25" t="s">
        <v>79</v>
      </c>
      <c r="B25">
        <v>631.55999999999995</v>
      </c>
      <c r="C25">
        <v>1.02</v>
      </c>
      <c r="E25" t="s">
        <v>80</v>
      </c>
      <c r="F25">
        <v>146.51</v>
      </c>
      <c r="G25">
        <v>1</v>
      </c>
      <c r="I25" t="s">
        <v>81</v>
      </c>
      <c r="J25">
        <v>522.16</v>
      </c>
      <c r="K25">
        <v>1.1000000000000001</v>
      </c>
      <c r="M25" t="s">
        <v>78</v>
      </c>
      <c r="N25">
        <v>501.18</v>
      </c>
      <c r="O25">
        <v>1.06</v>
      </c>
      <c r="Q25" t="s">
        <v>77</v>
      </c>
      <c r="R25">
        <v>672.25</v>
      </c>
      <c r="S25">
        <v>1.03</v>
      </c>
      <c r="U25" t="s">
        <v>22</v>
      </c>
      <c r="V25">
        <v>134.32</v>
      </c>
      <c r="W25">
        <v>0.99</v>
      </c>
      <c r="Y25" t="s">
        <v>23</v>
      </c>
      <c r="Z25">
        <v>673.24</v>
      </c>
      <c r="AA25">
        <v>1.1000000000000001</v>
      </c>
    </row>
    <row r="26" spans="1:27">
      <c r="A26" t="s">
        <v>79</v>
      </c>
      <c r="B26">
        <v>689.39</v>
      </c>
      <c r="C26">
        <v>1.01</v>
      </c>
      <c r="E26" t="s">
        <v>80</v>
      </c>
      <c r="F26">
        <v>728.34</v>
      </c>
      <c r="G26">
        <v>1</v>
      </c>
      <c r="I26" t="s">
        <v>81</v>
      </c>
      <c r="J26">
        <v>1462.47</v>
      </c>
      <c r="K26">
        <v>0.99</v>
      </c>
      <c r="M26" t="s">
        <v>78</v>
      </c>
      <c r="N26">
        <v>928.02</v>
      </c>
      <c r="O26">
        <v>1.02</v>
      </c>
      <c r="Q26" t="s">
        <v>77</v>
      </c>
      <c r="R26">
        <v>1308.02</v>
      </c>
      <c r="S26">
        <v>1.01</v>
      </c>
      <c r="U26" t="s">
        <v>22</v>
      </c>
      <c r="V26">
        <v>574.48</v>
      </c>
      <c r="W26">
        <v>1.01</v>
      </c>
      <c r="Y26" t="s">
        <v>23</v>
      </c>
      <c r="Z26">
        <v>2478.87</v>
      </c>
      <c r="AA26">
        <v>1</v>
      </c>
    </row>
    <row r="27" spans="1:27">
      <c r="A27" t="s">
        <v>79</v>
      </c>
      <c r="B27">
        <v>411.31</v>
      </c>
      <c r="C27">
        <v>1.01</v>
      </c>
      <c r="E27" t="s">
        <v>80</v>
      </c>
      <c r="F27">
        <v>270.69</v>
      </c>
      <c r="G27">
        <v>0.99</v>
      </c>
      <c r="I27" t="s">
        <v>81</v>
      </c>
      <c r="J27">
        <v>914.91</v>
      </c>
      <c r="K27">
        <v>1.02</v>
      </c>
      <c r="M27" t="s">
        <v>78</v>
      </c>
      <c r="N27">
        <v>895.68</v>
      </c>
      <c r="O27">
        <v>1.02</v>
      </c>
      <c r="Q27" t="s">
        <v>77</v>
      </c>
      <c r="R27">
        <v>835.31</v>
      </c>
      <c r="S27">
        <v>1.01</v>
      </c>
      <c r="U27" t="s">
        <v>22</v>
      </c>
      <c r="V27">
        <v>208.64</v>
      </c>
      <c r="W27">
        <v>0.97</v>
      </c>
      <c r="Y27" t="s">
        <v>23</v>
      </c>
      <c r="Z27">
        <v>1123.44</v>
      </c>
      <c r="AA27">
        <v>1.03</v>
      </c>
    </row>
    <row r="28" spans="1:27">
      <c r="A28" t="s">
        <v>79</v>
      </c>
      <c r="B28">
        <v>406.92</v>
      </c>
      <c r="C28">
        <v>1.01</v>
      </c>
      <c r="E28" t="s">
        <v>80</v>
      </c>
      <c r="F28">
        <v>-350.02</v>
      </c>
      <c r="G28">
        <v>1</v>
      </c>
      <c r="I28" t="s">
        <v>81</v>
      </c>
      <c r="J28">
        <v>207.71</v>
      </c>
      <c r="K28">
        <v>1.04</v>
      </c>
      <c r="M28" t="s">
        <v>78</v>
      </c>
      <c r="N28">
        <v>1002.16</v>
      </c>
      <c r="O28">
        <v>0.97</v>
      </c>
      <c r="Q28" t="s">
        <v>77</v>
      </c>
      <c r="R28">
        <v>441.38</v>
      </c>
      <c r="S28">
        <v>1.01</v>
      </c>
      <c r="U28" t="s">
        <v>22</v>
      </c>
      <c r="V28">
        <v>-534.16999999999996</v>
      </c>
      <c r="W28">
        <v>0.97</v>
      </c>
      <c r="Y28" t="s">
        <v>23</v>
      </c>
      <c r="Z28">
        <v>347</v>
      </c>
      <c r="AA28">
        <v>1.06</v>
      </c>
    </row>
    <row r="29" spans="1:27">
      <c r="A29" t="s">
        <v>79</v>
      </c>
      <c r="B29">
        <v>559.76</v>
      </c>
      <c r="C29">
        <v>0.98</v>
      </c>
      <c r="E29" t="s">
        <v>80</v>
      </c>
      <c r="F29">
        <v>-520.38</v>
      </c>
      <c r="G29">
        <v>1</v>
      </c>
      <c r="I29" t="s">
        <v>81</v>
      </c>
      <c r="J29">
        <v>298.12</v>
      </c>
      <c r="K29">
        <v>0.91</v>
      </c>
      <c r="M29" t="s">
        <v>78</v>
      </c>
      <c r="N29">
        <v>187.4</v>
      </c>
      <c r="O29">
        <v>1</v>
      </c>
      <c r="Q29" t="s">
        <v>77</v>
      </c>
      <c r="R29">
        <v>448.08</v>
      </c>
      <c r="S29">
        <v>0.98</v>
      </c>
      <c r="U29" t="s">
        <v>22</v>
      </c>
      <c r="V29">
        <v>-793.94</v>
      </c>
      <c r="W29">
        <v>1.01</v>
      </c>
      <c r="Y29" t="s">
        <v>23</v>
      </c>
      <c r="Z29">
        <v>472.05</v>
      </c>
      <c r="AA29">
        <v>0.89</v>
      </c>
    </row>
    <row r="30" spans="1:27">
      <c r="A30" t="s">
        <v>79</v>
      </c>
      <c r="B30">
        <v>-14.84</v>
      </c>
      <c r="C30">
        <v>1</v>
      </c>
      <c r="E30" t="s">
        <v>80</v>
      </c>
      <c r="F30">
        <v>-335.1</v>
      </c>
      <c r="G30">
        <v>1</v>
      </c>
      <c r="I30" t="s">
        <v>81</v>
      </c>
      <c r="J30">
        <v>87.24</v>
      </c>
      <c r="K30">
        <v>1</v>
      </c>
      <c r="M30" t="s">
        <v>78</v>
      </c>
      <c r="N30">
        <v>-280.86</v>
      </c>
      <c r="O30">
        <v>1.05</v>
      </c>
      <c r="Q30" t="s">
        <v>77</v>
      </c>
      <c r="R30">
        <v>11.09</v>
      </c>
      <c r="S30">
        <v>0.99</v>
      </c>
      <c r="U30" t="s">
        <v>22</v>
      </c>
      <c r="V30">
        <v>-617.79999999999995</v>
      </c>
      <c r="W30">
        <v>1</v>
      </c>
      <c r="Y30" t="s">
        <v>23</v>
      </c>
      <c r="Z30">
        <v>126.57</v>
      </c>
      <c r="AA30">
        <v>1</v>
      </c>
    </row>
    <row r="31" spans="1:27">
      <c r="A31" t="s">
        <v>79</v>
      </c>
      <c r="B31">
        <v>-384.55</v>
      </c>
      <c r="C31">
        <v>0.99</v>
      </c>
      <c r="E31" t="s">
        <v>80</v>
      </c>
      <c r="F31">
        <v>-26.25</v>
      </c>
      <c r="G31">
        <v>1.01</v>
      </c>
      <c r="I31" t="s">
        <v>81</v>
      </c>
      <c r="J31">
        <v>-369.38</v>
      </c>
      <c r="K31">
        <v>0.99</v>
      </c>
      <c r="M31" t="s">
        <v>78</v>
      </c>
      <c r="N31">
        <v>-41.09</v>
      </c>
      <c r="O31">
        <v>1.02</v>
      </c>
      <c r="Q31" t="s">
        <v>77</v>
      </c>
      <c r="R31">
        <v>-393.93</v>
      </c>
      <c r="S31">
        <v>0.98</v>
      </c>
      <c r="U31" t="s">
        <v>22</v>
      </c>
      <c r="V31">
        <v>-52.14</v>
      </c>
      <c r="W31">
        <v>1.02</v>
      </c>
      <c r="Y31" t="s">
        <v>23</v>
      </c>
      <c r="Z31">
        <v>-365.6</v>
      </c>
      <c r="AA31">
        <v>0.99</v>
      </c>
    </row>
    <row r="32" spans="1:27">
      <c r="A32" t="s">
        <v>79</v>
      </c>
      <c r="B32">
        <v>-247.47</v>
      </c>
      <c r="C32">
        <v>1.03</v>
      </c>
      <c r="E32" t="s">
        <v>80</v>
      </c>
      <c r="F32">
        <v>230.59</v>
      </c>
      <c r="G32">
        <v>1.01</v>
      </c>
      <c r="I32" t="s">
        <v>81</v>
      </c>
      <c r="J32">
        <v>-228.98</v>
      </c>
      <c r="K32">
        <v>1.04</v>
      </c>
      <c r="M32" t="s">
        <v>78</v>
      </c>
      <c r="N32">
        <v>426.27</v>
      </c>
      <c r="O32">
        <v>1.04</v>
      </c>
      <c r="Q32" t="s">
        <v>77</v>
      </c>
      <c r="R32">
        <v>-362.93</v>
      </c>
      <c r="S32">
        <v>1.04</v>
      </c>
      <c r="U32" t="s">
        <v>22</v>
      </c>
      <c r="V32">
        <v>332.37</v>
      </c>
      <c r="W32">
        <v>1.03</v>
      </c>
      <c r="Y32" t="s">
        <v>23</v>
      </c>
      <c r="Z32">
        <v>-249.93</v>
      </c>
      <c r="AA32">
        <v>1.04</v>
      </c>
    </row>
    <row r="33" spans="1:27">
      <c r="A33" t="s">
        <v>79</v>
      </c>
      <c r="B33">
        <v>306.77999999999997</v>
      </c>
      <c r="C33">
        <v>1.01</v>
      </c>
      <c r="E33" t="s">
        <v>80</v>
      </c>
      <c r="F33">
        <v>604.95000000000005</v>
      </c>
      <c r="G33">
        <v>1.01</v>
      </c>
      <c r="I33" t="s">
        <v>81</v>
      </c>
      <c r="J33">
        <v>427.55</v>
      </c>
      <c r="K33">
        <v>0.98</v>
      </c>
      <c r="M33" t="s">
        <v>78</v>
      </c>
      <c r="N33">
        <v>843.83</v>
      </c>
      <c r="O33">
        <v>1.02</v>
      </c>
      <c r="Q33" t="s">
        <v>77</v>
      </c>
      <c r="R33">
        <v>137.43</v>
      </c>
      <c r="S33">
        <v>1.01</v>
      </c>
      <c r="U33" t="s">
        <v>22</v>
      </c>
      <c r="V33">
        <v>546.20000000000005</v>
      </c>
      <c r="W33">
        <v>1.02</v>
      </c>
      <c r="Y33" t="s">
        <v>23</v>
      </c>
      <c r="Z33">
        <v>422.91</v>
      </c>
      <c r="AA33">
        <v>1</v>
      </c>
    </row>
    <row r="34" spans="1:27">
      <c r="A34" t="s">
        <v>79</v>
      </c>
      <c r="B34">
        <v>611.78</v>
      </c>
      <c r="C34">
        <v>1.03</v>
      </c>
      <c r="E34" t="s">
        <v>80</v>
      </c>
      <c r="F34">
        <v>2094.9699999999998</v>
      </c>
      <c r="G34">
        <v>1.01</v>
      </c>
      <c r="I34" t="s">
        <v>81</v>
      </c>
      <c r="J34">
        <v>259.62</v>
      </c>
      <c r="K34">
        <v>1.06</v>
      </c>
      <c r="M34" t="s">
        <v>78</v>
      </c>
      <c r="N34">
        <v>1022.03</v>
      </c>
      <c r="O34">
        <v>1.05</v>
      </c>
      <c r="Q34" t="s">
        <v>77</v>
      </c>
      <c r="R34">
        <v>504.53</v>
      </c>
      <c r="S34">
        <v>1.03</v>
      </c>
      <c r="U34" t="s">
        <v>22</v>
      </c>
      <c r="V34">
        <v>1465.25</v>
      </c>
      <c r="W34">
        <v>1.01</v>
      </c>
      <c r="Y34" t="s">
        <v>23</v>
      </c>
      <c r="Z34">
        <v>357.41</v>
      </c>
      <c r="AA34">
        <v>1.06</v>
      </c>
    </row>
    <row r="35" spans="1:27">
      <c r="A35" t="s">
        <v>79</v>
      </c>
      <c r="B35">
        <v>1467.88</v>
      </c>
      <c r="C35">
        <v>1.03</v>
      </c>
      <c r="E35" t="s">
        <v>80</v>
      </c>
      <c r="F35">
        <v>711.71</v>
      </c>
      <c r="G35">
        <v>1.01</v>
      </c>
      <c r="I35" t="s">
        <v>81</v>
      </c>
      <c r="J35">
        <v>377.24</v>
      </c>
      <c r="K35">
        <v>1.07</v>
      </c>
      <c r="M35" t="s">
        <v>78</v>
      </c>
      <c r="N35">
        <v>1537.92</v>
      </c>
      <c r="O35">
        <v>1.05</v>
      </c>
      <c r="Q35" t="s">
        <v>77</v>
      </c>
      <c r="R35">
        <v>1348.53</v>
      </c>
      <c r="S35">
        <v>1.04</v>
      </c>
      <c r="U35" t="s">
        <v>22</v>
      </c>
      <c r="V35">
        <v>426.93</v>
      </c>
      <c r="W35">
        <v>1.02</v>
      </c>
      <c r="Y35" t="s">
        <v>23</v>
      </c>
      <c r="Z35">
        <v>454.8</v>
      </c>
      <c r="AA35">
        <v>1.07</v>
      </c>
    </row>
    <row r="36" spans="1:27">
      <c r="A36" t="s">
        <v>79</v>
      </c>
      <c r="B36">
        <v>1415.27</v>
      </c>
      <c r="C36">
        <v>1.01</v>
      </c>
      <c r="E36" t="s">
        <v>80</v>
      </c>
      <c r="F36">
        <v>697.27</v>
      </c>
      <c r="G36">
        <v>0.99</v>
      </c>
      <c r="I36" t="s">
        <v>81</v>
      </c>
      <c r="J36">
        <v>1005.46</v>
      </c>
      <c r="K36">
        <v>1.07</v>
      </c>
      <c r="M36" t="s">
        <v>78</v>
      </c>
      <c r="N36">
        <v>696.12</v>
      </c>
      <c r="O36">
        <v>0.98</v>
      </c>
      <c r="Q36" t="s">
        <v>77</v>
      </c>
      <c r="R36">
        <v>1398.66</v>
      </c>
      <c r="S36">
        <v>1.01</v>
      </c>
      <c r="U36" t="s">
        <v>22</v>
      </c>
      <c r="V36">
        <v>419.56</v>
      </c>
      <c r="W36">
        <v>0.98</v>
      </c>
      <c r="Y36" t="s">
        <v>23</v>
      </c>
      <c r="Z36">
        <v>981.41</v>
      </c>
      <c r="AA36">
        <v>1.05</v>
      </c>
    </row>
    <row r="37" spans="1:27">
      <c r="A37" t="s">
        <v>79</v>
      </c>
      <c r="B37">
        <v>1129.23</v>
      </c>
      <c r="C37">
        <v>1.03</v>
      </c>
      <c r="E37" t="s">
        <v>80</v>
      </c>
      <c r="F37">
        <v>584.03</v>
      </c>
      <c r="G37">
        <v>1</v>
      </c>
      <c r="I37" t="s">
        <v>81</v>
      </c>
      <c r="J37">
        <v>1951.55</v>
      </c>
      <c r="K37">
        <v>1</v>
      </c>
      <c r="M37" t="s">
        <v>78</v>
      </c>
      <c r="N37">
        <v>449.67</v>
      </c>
      <c r="O37">
        <v>1.0900000000000001</v>
      </c>
      <c r="Q37" t="s">
        <v>77</v>
      </c>
      <c r="R37">
        <v>1214.5999999999999</v>
      </c>
      <c r="S37">
        <v>1.04</v>
      </c>
      <c r="U37" t="s">
        <v>22</v>
      </c>
      <c r="V37">
        <v>313.56</v>
      </c>
      <c r="W37">
        <v>0.99</v>
      </c>
      <c r="Y37" t="s">
        <v>23</v>
      </c>
      <c r="Z37">
        <v>2389.34</v>
      </c>
      <c r="AA37">
        <v>1</v>
      </c>
    </row>
    <row r="38" spans="1:27">
      <c r="A38" t="s">
        <v>79</v>
      </c>
      <c r="B38">
        <v>753.94</v>
      </c>
      <c r="C38">
        <v>0.98</v>
      </c>
      <c r="E38" t="s">
        <v>80</v>
      </c>
      <c r="F38">
        <v>130.83000000000001</v>
      </c>
      <c r="G38">
        <v>1.02</v>
      </c>
      <c r="I38" t="s">
        <v>81</v>
      </c>
      <c r="J38">
        <v>682.37</v>
      </c>
      <c r="K38">
        <v>0.94</v>
      </c>
      <c r="M38" t="s">
        <v>78</v>
      </c>
      <c r="N38">
        <v>508.07</v>
      </c>
      <c r="O38">
        <v>0.96</v>
      </c>
      <c r="Q38" t="s">
        <v>77</v>
      </c>
      <c r="R38">
        <v>809.38</v>
      </c>
      <c r="S38">
        <v>1</v>
      </c>
      <c r="U38" t="s">
        <v>22</v>
      </c>
      <c r="V38">
        <v>-140.47</v>
      </c>
      <c r="W38">
        <v>1.03</v>
      </c>
      <c r="Y38" t="s">
        <v>23</v>
      </c>
      <c r="Z38">
        <v>650.36</v>
      </c>
      <c r="AA38">
        <v>0.97</v>
      </c>
    </row>
    <row r="39" spans="1:27">
      <c r="A39" t="s">
        <v>79</v>
      </c>
      <c r="B39">
        <v>462.84</v>
      </c>
      <c r="C39">
        <v>1.02</v>
      </c>
      <c r="E39" t="s">
        <v>80</v>
      </c>
      <c r="F39">
        <v>100.48</v>
      </c>
      <c r="G39">
        <v>1</v>
      </c>
      <c r="I39" t="s">
        <v>81</v>
      </c>
      <c r="J39">
        <v>325.37</v>
      </c>
      <c r="K39">
        <v>1.08</v>
      </c>
      <c r="M39" t="s">
        <v>78</v>
      </c>
      <c r="N39">
        <v>496.72</v>
      </c>
      <c r="O39">
        <v>0.99</v>
      </c>
      <c r="Q39" t="s">
        <v>77</v>
      </c>
      <c r="R39">
        <v>738.57</v>
      </c>
      <c r="S39">
        <v>1.01</v>
      </c>
      <c r="U39" t="s">
        <v>22</v>
      </c>
      <c r="V39">
        <v>-161.76</v>
      </c>
      <c r="W39">
        <v>0.99</v>
      </c>
      <c r="Y39" t="s">
        <v>23</v>
      </c>
      <c r="Z39">
        <v>430.89</v>
      </c>
      <c r="AA39">
        <v>1.07</v>
      </c>
    </row>
    <row r="40" spans="1:27">
      <c r="A40" t="s">
        <v>79</v>
      </c>
      <c r="B40">
        <v>9.02</v>
      </c>
      <c r="C40">
        <v>1.04</v>
      </c>
      <c r="E40" t="s">
        <v>80</v>
      </c>
      <c r="F40">
        <v>614.02</v>
      </c>
      <c r="G40">
        <v>1</v>
      </c>
      <c r="I40" t="s">
        <v>81</v>
      </c>
      <c r="J40">
        <v>52.25</v>
      </c>
      <c r="K40">
        <v>1.03</v>
      </c>
      <c r="M40" t="s">
        <v>78</v>
      </c>
      <c r="N40">
        <v>37.369999999999997</v>
      </c>
      <c r="O40">
        <v>0.98</v>
      </c>
      <c r="Q40" t="s">
        <v>77</v>
      </c>
      <c r="R40">
        <v>318.61</v>
      </c>
      <c r="S40">
        <v>1.04</v>
      </c>
      <c r="U40" t="s">
        <v>22</v>
      </c>
      <c r="V40">
        <v>282.19</v>
      </c>
      <c r="W40">
        <v>1.01</v>
      </c>
      <c r="Y40" t="s">
        <v>23</v>
      </c>
      <c r="Z40">
        <v>123.74</v>
      </c>
      <c r="AA40">
        <v>1.05</v>
      </c>
    </row>
    <row r="41" spans="1:27">
      <c r="A41" t="s">
        <v>79</v>
      </c>
      <c r="B41">
        <v>173.97</v>
      </c>
      <c r="C41">
        <v>1.04</v>
      </c>
      <c r="E41" t="s">
        <v>80</v>
      </c>
      <c r="F41">
        <v>371.49</v>
      </c>
      <c r="G41">
        <v>0.99</v>
      </c>
      <c r="I41" t="s">
        <v>81</v>
      </c>
      <c r="J41">
        <v>273.83999999999997</v>
      </c>
      <c r="K41">
        <v>1.07</v>
      </c>
      <c r="M41" t="s">
        <v>78</v>
      </c>
      <c r="N41">
        <v>-263.48</v>
      </c>
      <c r="O41">
        <v>1.01</v>
      </c>
      <c r="Q41" t="s">
        <v>77</v>
      </c>
      <c r="R41">
        <v>313.95999999999998</v>
      </c>
      <c r="S41">
        <v>1.04</v>
      </c>
      <c r="U41" t="s">
        <v>22</v>
      </c>
      <c r="V41">
        <v>152.31</v>
      </c>
      <c r="W41">
        <v>0.98</v>
      </c>
      <c r="Y41" t="s">
        <v>23</v>
      </c>
      <c r="Z41">
        <v>367.32</v>
      </c>
      <c r="AA41">
        <v>1.08</v>
      </c>
    </row>
    <row r="42" spans="1:27">
      <c r="A42" t="s">
        <v>79</v>
      </c>
      <c r="B42">
        <v>1529.04</v>
      </c>
      <c r="C42">
        <v>0.99</v>
      </c>
      <c r="E42" t="s">
        <v>80</v>
      </c>
      <c r="F42">
        <v>-52.55</v>
      </c>
      <c r="G42">
        <v>1</v>
      </c>
      <c r="I42" t="s">
        <v>81</v>
      </c>
      <c r="J42">
        <v>987.28</v>
      </c>
      <c r="K42">
        <v>1.03</v>
      </c>
      <c r="M42" t="s">
        <v>78</v>
      </c>
      <c r="N42">
        <v>-148.13999999999999</v>
      </c>
      <c r="O42">
        <v>0.93</v>
      </c>
      <c r="Q42" t="s">
        <v>77</v>
      </c>
      <c r="R42">
        <v>1523.74</v>
      </c>
      <c r="S42">
        <v>0.99</v>
      </c>
      <c r="U42" t="s">
        <v>22</v>
      </c>
      <c r="V42">
        <v>-282.16000000000003</v>
      </c>
      <c r="W42">
        <v>1</v>
      </c>
      <c r="Y42" t="s">
        <v>23</v>
      </c>
      <c r="Z42">
        <v>1343.73</v>
      </c>
      <c r="AA42">
        <v>1.04</v>
      </c>
    </row>
    <row r="43" spans="1:27">
      <c r="A43" t="s">
        <v>79</v>
      </c>
      <c r="B43">
        <v>475.34</v>
      </c>
      <c r="C43">
        <v>0.96</v>
      </c>
      <c r="E43" t="s">
        <v>80</v>
      </c>
      <c r="F43">
        <v>-321.05</v>
      </c>
      <c r="G43">
        <v>1.01</v>
      </c>
      <c r="I43" t="s">
        <v>81</v>
      </c>
      <c r="J43">
        <v>772.07</v>
      </c>
      <c r="K43">
        <v>0.98</v>
      </c>
      <c r="M43" t="s">
        <v>78</v>
      </c>
      <c r="N43">
        <v>-534.5</v>
      </c>
      <c r="O43">
        <v>0.91</v>
      </c>
      <c r="Q43" t="s">
        <v>77</v>
      </c>
      <c r="R43">
        <v>485.01</v>
      </c>
      <c r="S43">
        <v>0.95</v>
      </c>
      <c r="U43" t="s">
        <v>22</v>
      </c>
      <c r="V43">
        <v>-398.92</v>
      </c>
      <c r="W43">
        <v>1.02</v>
      </c>
      <c r="Y43" t="s">
        <v>23</v>
      </c>
      <c r="Z43">
        <v>1194.7</v>
      </c>
      <c r="AA43">
        <v>1.01</v>
      </c>
    </row>
    <row r="44" spans="1:27">
      <c r="A44" t="s">
        <v>79</v>
      </c>
      <c r="B44">
        <v>40.26</v>
      </c>
      <c r="C44">
        <v>1.02</v>
      </c>
      <c r="E44" t="s">
        <v>80</v>
      </c>
      <c r="F44">
        <v>-146.04</v>
      </c>
      <c r="G44">
        <v>1.01</v>
      </c>
      <c r="I44" t="s">
        <v>81</v>
      </c>
      <c r="J44">
        <v>599.51</v>
      </c>
      <c r="K44">
        <v>1.03</v>
      </c>
      <c r="M44" t="s">
        <v>78</v>
      </c>
      <c r="N44">
        <v>-517.74</v>
      </c>
      <c r="O44">
        <v>1.07</v>
      </c>
      <c r="Q44" t="s">
        <v>77</v>
      </c>
      <c r="R44">
        <v>-10.6</v>
      </c>
      <c r="S44">
        <v>1.02</v>
      </c>
      <c r="U44" t="s">
        <v>22</v>
      </c>
      <c r="V44">
        <v>-143.46</v>
      </c>
      <c r="W44">
        <v>1.02</v>
      </c>
      <c r="Y44" t="s">
        <v>23</v>
      </c>
      <c r="Z44">
        <v>853.15</v>
      </c>
      <c r="AA44">
        <v>1.01</v>
      </c>
    </row>
    <row r="45" spans="1:27">
      <c r="A45" t="s">
        <v>79</v>
      </c>
      <c r="B45">
        <v>-300.32</v>
      </c>
      <c r="C45">
        <v>1.04</v>
      </c>
      <c r="E45" t="s">
        <v>80</v>
      </c>
      <c r="F45">
        <v>792.03</v>
      </c>
      <c r="G45">
        <v>1</v>
      </c>
      <c r="I45" t="s">
        <v>81</v>
      </c>
      <c r="J45">
        <v>-35.54</v>
      </c>
      <c r="K45">
        <v>1.1299999999999999</v>
      </c>
      <c r="M45" t="s">
        <v>78</v>
      </c>
      <c r="N45">
        <v>-382.54</v>
      </c>
      <c r="O45">
        <v>1.05</v>
      </c>
      <c r="Q45" t="s">
        <v>77</v>
      </c>
      <c r="R45">
        <v>-381.85</v>
      </c>
      <c r="S45">
        <v>1.02</v>
      </c>
      <c r="U45" t="s">
        <v>22</v>
      </c>
      <c r="V45">
        <v>693.1</v>
      </c>
      <c r="W45">
        <v>1.01</v>
      </c>
      <c r="Y45" t="s">
        <v>23</v>
      </c>
      <c r="Z45">
        <v>-9.92</v>
      </c>
      <c r="AA45">
        <v>1.1200000000000001</v>
      </c>
    </row>
    <row r="46" spans="1:27">
      <c r="A46" t="s">
        <v>79</v>
      </c>
      <c r="B46">
        <v>-69.86</v>
      </c>
      <c r="C46">
        <v>0.98</v>
      </c>
      <c r="E46" t="s">
        <v>80</v>
      </c>
      <c r="F46">
        <v>1131.75</v>
      </c>
      <c r="G46">
        <v>1.02</v>
      </c>
      <c r="I46" t="s">
        <v>81</v>
      </c>
      <c r="J46">
        <v>73.239999999999995</v>
      </c>
      <c r="K46">
        <v>1.04</v>
      </c>
      <c r="M46" t="s">
        <v>78</v>
      </c>
      <c r="N46">
        <v>-5.9</v>
      </c>
      <c r="O46">
        <v>0.95</v>
      </c>
      <c r="Q46" t="s">
        <v>77</v>
      </c>
      <c r="R46">
        <v>-180.32</v>
      </c>
      <c r="S46">
        <v>0.97</v>
      </c>
      <c r="U46" t="s">
        <v>22</v>
      </c>
      <c r="V46">
        <v>699.65</v>
      </c>
      <c r="W46">
        <v>1.02</v>
      </c>
      <c r="Y46" t="s">
        <v>23</v>
      </c>
      <c r="Z46">
        <v>38.15</v>
      </c>
      <c r="AA46">
        <v>1.08</v>
      </c>
    </row>
    <row r="47" spans="1:27">
      <c r="A47" t="s">
        <v>79</v>
      </c>
      <c r="B47">
        <v>557.13</v>
      </c>
      <c r="C47">
        <v>0.97</v>
      </c>
      <c r="E47" t="s">
        <v>80</v>
      </c>
      <c r="F47">
        <v>800.01</v>
      </c>
      <c r="G47">
        <v>1.02</v>
      </c>
      <c r="I47" t="s">
        <v>81</v>
      </c>
      <c r="J47">
        <v>1015.89</v>
      </c>
      <c r="K47">
        <v>0.95</v>
      </c>
      <c r="M47" t="s">
        <v>78</v>
      </c>
      <c r="N47">
        <v>420.74</v>
      </c>
      <c r="O47">
        <v>0.94</v>
      </c>
      <c r="Q47" t="s">
        <v>77</v>
      </c>
      <c r="R47">
        <v>425.5</v>
      </c>
      <c r="S47">
        <v>0.96</v>
      </c>
      <c r="U47" t="s">
        <v>22</v>
      </c>
      <c r="V47">
        <v>399.21</v>
      </c>
      <c r="W47">
        <v>1.04</v>
      </c>
      <c r="Y47" t="s">
        <v>23</v>
      </c>
      <c r="Z47">
        <v>890.3</v>
      </c>
      <c r="AA47">
        <v>0.96</v>
      </c>
    </row>
    <row r="48" spans="1:27">
      <c r="A48" t="s">
        <v>79</v>
      </c>
      <c r="B48">
        <v>-106.73</v>
      </c>
      <c r="C48">
        <v>0.99</v>
      </c>
      <c r="E48" t="s">
        <v>80</v>
      </c>
      <c r="F48">
        <v>750.81</v>
      </c>
      <c r="G48">
        <v>1</v>
      </c>
      <c r="I48" t="s">
        <v>81</v>
      </c>
      <c r="J48">
        <v>252.16</v>
      </c>
      <c r="K48">
        <v>0.98</v>
      </c>
      <c r="M48" t="s">
        <v>78</v>
      </c>
      <c r="N48">
        <v>-183.29</v>
      </c>
      <c r="O48">
        <v>0.95</v>
      </c>
      <c r="Q48" t="s">
        <v>77</v>
      </c>
      <c r="R48">
        <v>-203.44</v>
      </c>
      <c r="S48">
        <v>0.97</v>
      </c>
      <c r="U48" t="s">
        <v>22</v>
      </c>
      <c r="V48">
        <v>482.31</v>
      </c>
      <c r="W48">
        <v>1</v>
      </c>
      <c r="Y48" t="s">
        <v>23</v>
      </c>
      <c r="Z48">
        <v>377.53</v>
      </c>
      <c r="AA48">
        <v>1</v>
      </c>
    </row>
    <row r="49" spans="1:27">
      <c r="A49" t="s">
        <v>79</v>
      </c>
      <c r="B49">
        <v>-305.7</v>
      </c>
      <c r="C49">
        <v>0.96</v>
      </c>
      <c r="E49" t="s">
        <v>80</v>
      </c>
      <c r="F49">
        <v>597.52</v>
      </c>
      <c r="G49">
        <v>1.02</v>
      </c>
      <c r="I49" t="s">
        <v>81</v>
      </c>
      <c r="J49">
        <v>-114.59</v>
      </c>
      <c r="K49">
        <v>0.94</v>
      </c>
      <c r="M49" t="s">
        <v>78</v>
      </c>
      <c r="N49">
        <v>-636.75</v>
      </c>
      <c r="O49">
        <v>1.04</v>
      </c>
      <c r="Q49" t="s">
        <v>77</v>
      </c>
      <c r="R49">
        <v>-503.99</v>
      </c>
      <c r="S49">
        <v>0.98</v>
      </c>
      <c r="U49" t="s">
        <v>22</v>
      </c>
      <c r="V49">
        <v>457.38</v>
      </c>
      <c r="W49">
        <v>1.02</v>
      </c>
      <c r="Y49" t="s">
        <v>23</v>
      </c>
      <c r="Z49">
        <v>-14.47</v>
      </c>
      <c r="AA49">
        <v>0.91</v>
      </c>
    </row>
    <row r="50" spans="1:27">
      <c r="A50" t="s">
        <v>79</v>
      </c>
      <c r="B50">
        <v>-354.6</v>
      </c>
      <c r="C50">
        <v>0.96</v>
      </c>
      <c r="E50" t="s">
        <v>80</v>
      </c>
      <c r="F50">
        <v>685.62</v>
      </c>
      <c r="G50">
        <v>1</v>
      </c>
      <c r="I50" t="s">
        <v>81</v>
      </c>
      <c r="J50">
        <v>-319.17</v>
      </c>
      <c r="K50">
        <v>1.01</v>
      </c>
      <c r="M50" t="s">
        <v>78</v>
      </c>
      <c r="N50">
        <v>-366.05</v>
      </c>
      <c r="O50">
        <v>0.94</v>
      </c>
      <c r="Q50" t="s">
        <v>77</v>
      </c>
      <c r="R50">
        <v>-463.26</v>
      </c>
      <c r="S50">
        <v>0.94</v>
      </c>
      <c r="U50" t="s">
        <v>22</v>
      </c>
      <c r="V50">
        <v>453.1</v>
      </c>
      <c r="W50">
        <v>1</v>
      </c>
      <c r="Y50" t="s">
        <v>23</v>
      </c>
      <c r="Z50">
        <v>-311.08</v>
      </c>
      <c r="AA50">
        <v>1.02</v>
      </c>
    </row>
    <row r="51" spans="1:27">
      <c r="A51" t="s">
        <v>79</v>
      </c>
      <c r="B51">
        <v>-468.42</v>
      </c>
      <c r="C51">
        <v>1.03</v>
      </c>
      <c r="E51" t="s">
        <v>80</v>
      </c>
      <c r="F51">
        <v>365.88</v>
      </c>
      <c r="G51">
        <v>0.99</v>
      </c>
      <c r="I51" t="s">
        <v>81</v>
      </c>
      <c r="J51">
        <v>-309.18</v>
      </c>
      <c r="K51">
        <v>0.99</v>
      </c>
      <c r="M51" t="s">
        <v>78</v>
      </c>
      <c r="N51">
        <v>-179.37</v>
      </c>
      <c r="O51">
        <v>1.1100000000000001</v>
      </c>
      <c r="Q51" t="s">
        <v>77</v>
      </c>
      <c r="R51">
        <v>-340.44</v>
      </c>
      <c r="S51">
        <v>1.03</v>
      </c>
      <c r="U51" t="s">
        <v>22</v>
      </c>
      <c r="V51">
        <v>177.13</v>
      </c>
      <c r="W51">
        <v>1</v>
      </c>
      <c r="Y51" t="s">
        <v>23</v>
      </c>
      <c r="Z51">
        <v>-298.73</v>
      </c>
      <c r="AA51">
        <v>0.97</v>
      </c>
    </row>
    <row r="52" spans="1:27">
      <c r="A52" t="s">
        <v>79</v>
      </c>
      <c r="B52">
        <v>-294.26</v>
      </c>
      <c r="C52">
        <v>1.03</v>
      </c>
      <c r="E52" t="s">
        <v>80</v>
      </c>
      <c r="F52">
        <v>191.36</v>
      </c>
      <c r="G52">
        <v>1.01</v>
      </c>
      <c r="I52" t="s">
        <v>81</v>
      </c>
      <c r="J52">
        <v>-220.64</v>
      </c>
      <c r="K52">
        <v>1.06</v>
      </c>
      <c r="M52" t="s">
        <v>78</v>
      </c>
      <c r="N52">
        <v>196.7</v>
      </c>
      <c r="O52">
        <v>1.03</v>
      </c>
      <c r="Q52" t="s">
        <v>77</v>
      </c>
      <c r="R52">
        <v>-174.24</v>
      </c>
      <c r="S52">
        <v>1.04</v>
      </c>
      <c r="U52" t="s">
        <v>22</v>
      </c>
      <c r="V52">
        <v>169.91</v>
      </c>
      <c r="W52">
        <v>0.99</v>
      </c>
      <c r="Y52" t="s">
        <v>23</v>
      </c>
      <c r="Z52">
        <v>-271.88</v>
      </c>
      <c r="AA52">
        <v>1.06</v>
      </c>
    </row>
    <row r="53" spans="1:27">
      <c r="A53" t="s">
        <v>79</v>
      </c>
      <c r="B53">
        <v>123.62</v>
      </c>
      <c r="C53">
        <v>0.99</v>
      </c>
      <c r="E53" t="s">
        <v>80</v>
      </c>
      <c r="F53">
        <v>128.93</v>
      </c>
      <c r="G53">
        <v>0.99</v>
      </c>
      <c r="I53" t="s">
        <v>81</v>
      </c>
      <c r="J53">
        <v>184.49</v>
      </c>
      <c r="K53">
        <v>1.01</v>
      </c>
      <c r="M53" t="s">
        <v>78</v>
      </c>
      <c r="N53">
        <v>484.63</v>
      </c>
      <c r="O53">
        <v>0.96</v>
      </c>
      <c r="Q53" t="s">
        <v>77</v>
      </c>
      <c r="R53">
        <v>94.84</v>
      </c>
      <c r="S53">
        <v>1</v>
      </c>
      <c r="U53" t="s">
        <v>22</v>
      </c>
      <c r="V53">
        <v>89.62</v>
      </c>
      <c r="W53">
        <v>0.98</v>
      </c>
      <c r="Y53" t="s">
        <v>23</v>
      </c>
      <c r="Z53">
        <v>102.74</v>
      </c>
      <c r="AA53">
        <v>1.02</v>
      </c>
    </row>
    <row r="54" spans="1:27">
      <c r="A54" t="s">
        <v>79</v>
      </c>
      <c r="B54">
        <v>671.91</v>
      </c>
      <c r="C54">
        <v>0.93</v>
      </c>
      <c r="E54" t="s">
        <v>80</v>
      </c>
      <c r="F54">
        <v>14.14</v>
      </c>
      <c r="G54">
        <v>0.99</v>
      </c>
      <c r="I54" t="s">
        <v>81</v>
      </c>
      <c r="J54">
        <v>631.63</v>
      </c>
      <c r="K54">
        <v>0.9</v>
      </c>
      <c r="M54" t="s">
        <v>78</v>
      </c>
      <c r="N54">
        <v>465.51</v>
      </c>
      <c r="O54">
        <v>0.91</v>
      </c>
      <c r="Q54" t="s">
        <v>77</v>
      </c>
      <c r="R54">
        <v>692.18</v>
      </c>
      <c r="S54">
        <v>0.91</v>
      </c>
      <c r="U54" t="s">
        <v>22</v>
      </c>
      <c r="V54">
        <v>-296.54000000000002</v>
      </c>
      <c r="W54">
        <v>1.01</v>
      </c>
      <c r="Y54" t="s">
        <v>23</v>
      </c>
      <c r="Z54">
        <v>497.84</v>
      </c>
      <c r="AA54">
        <v>0.9</v>
      </c>
    </row>
    <row r="55" spans="1:27">
      <c r="A55" t="s">
        <v>79</v>
      </c>
      <c r="B55">
        <v>-74.55</v>
      </c>
      <c r="C55">
        <v>0.98</v>
      </c>
      <c r="E55" t="s">
        <v>80</v>
      </c>
      <c r="F55">
        <v>-370.07</v>
      </c>
      <c r="G55">
        <v>1.01</v>
      </c>
      <c r="I55" t="s">
        <v>81</v>
      </c>
      <c r="J55">
        <v>-58.49</v>
      </c>
      <c r="K55">
        <v>0.96</v>
      </c>
      <c r="M55" t="s">
        <v>78</v>
      </c>
      <c r="N55">
        <v>-241.11</v>
      </c>
      <c r="O55">
        <v>1.03</v>
      </c>
      <c r="Q55" t="s">
        <v>77</v>
      </c>
      <c r="R55">
        <v>-86.83</v>
      </c>
      <c r="S55">
        <v>0.98</v>
      </c>
      <c r="U55" t="s">
        <v>22</v>
      </c>
      <c r="V55">
        <v>-397.59</v>
      </c>
      <c r="W55">
        <v>1</v>
      </c>
      <c r="Y55" t="s">
        <v>23</v>
      </c>
      <c r="Z55">
        <v>-51.06</v>
      </c>
      <c r="AA55">
        <v>0.93</v>
      </c>
    </row>
    <row r="56" spans="1:27">
      <c r="A56" t="s">
        <v>79</v>
      </c>
      <c r="B56">
        <v>-667.2</v>
      </c>
      <c r="C56">
        <v>1.01</v>
      </c>
      <c r="E56" t="s">
        <v>80</v>
      </c>
      <c r="F56">
        <v>-267.33999999999997</v>
      </c>
      <c r="G56">
        <v>1.01</v>
      </c>
      <c r="I56" t="s">
        <v>81</v>
      </c>
      <c r="J56">
        <v>-752.3</v>
      </c>
      <c r="K56">
        <v>0.91</v>
      </c>
      <c r="M56" t="s">
        <v>78</v>
      </c>
      <c r="N56">
        <v>-447.6</v>
      </c>
      <c r="O56">
        <v>1.03</v>
      </c>
      <c r="Q56" t="s">
        <v>77</v>
      </c>
      <c r="R56">
        <v>-640.42999999999995</v>
      </c>
      <c r="S56">
        <v>1.03</v>
      </c>
      <c r="U56" t="s">
        <v>22</v>
      </c>
      <c r="V56">
        <v>28.2</v>
      </c>
      <c r="W56">
        <v>1.03</v>
      </c>
      <c r="Y56" t="s">
        <v>23</v>
      </c>
      <c r="Z56">
        <v>-896.45</v>
      </c>
      <c r="AA56">
        <v>0.89</v>
      </c>
    </row>
    <row r="57" spans="1:27">
      <c r="A57" t="s">
        <v>79</v>
      </c>
      <c r="B57">
        <v>-211.72</v>
      </c>
      <c r="C57">
        <v>0.91</v>
      </c>
      <c r="E57" t="s">
        <v>80</v>
      </c>
      <c r="F57">
        <v>218.71</v>
      </c>
      <c r="G57">
        <v>0.97</v>
      </c>
      <c r="I57" t="s">
        <v>81</v>
      </c>
      <c r="J57">
        <v>-946.72</v>
      </c>
      <c r="K57">
        <v>0.89</v>
      </c>
      <c r="M57" t="s">
        <v>78</v>
      </c>
      <c r="N57">
        <v>-57.57</v>
      </c>
      <c r="O57">
        <v>0.97</v>
      </c>
      <c r="Q57" t="s">
        <v>77</v>
      </c>
      <c r="R57">
        <v>-198.35</v>
      </c>
      <c r="S57">
        <v>0.86</v>
      </c>
      <c r="U57" t="s">
        <v>22</v>
      </c>
      <c r="V57">
        <v>420.39</v>
      </c>
      <c r="W57">
        <v>1.01</v>
      </c>
      <c r="Y57" t="s">
        <v>23</v>
      </c>
      <c r="Z57">
        <v>-1580.71</v>
      </c>
      <c r="AA57">
        <v>0.78</v>
      </c>
    </row>
    <row r="58" spans="1:27">
      <c r="A58" t="s">
        <v>79</v>
      </c>
      <c r="B58">
        <v>-150.34</v>
      </c>
      <c r="C58">
        <v>0.78</v>
      </c>
      <c r="E58" t="s">
        <v>80</v>
      </c>
      <c r="F58">
        <v>151.16</v>
      </c>
      <c r="G58">
        <v>0.97</v>
      </c>
      <c r="I58" t="s">
        <v>81</v>
      </c>
      <c r="J58">
        <v>-656.81</v>
      </c>
      <c r="K58">
        <v>0.76</v>
      </c>
      <c r="M58" t="s">
        <v>78</v>
      </c>
      <c r="N58">
        <v>213.01</v>
      </c>
      <c r="O58">
        <v>0.79</v>
      </c>
      <c r="Q58" t="s">
        <v>77</v>
      </c>
      <c r="R58">
        <v>-129.19999999999999</v>
      </c>
      <c r="S58">
        <v>0.75</v>
      </c>
      <c r="U58" t="s">
        <v>22</v>
      </c>
      <c r="V58">
        <v>401.08</v>
      </c>
      <c r="W58">
        <v>0.96</v>
      </c>
      <c r="Y58" t="s">
        <v>23</v>
      </c>
      <c r="Z58">
        <v>-954.28</v>
      </c>
      <c r="AA58">
        <v>0.78</v>
      </c>
    </row>
    <row r="59" spans="1:27">
      <c r="A59" t="s">
        <v>79</v>
      </c>
      <c r="B59">
        <v>-584.26</v>
      </c>
      <c r="C59">
        <v>0.77</v>
      </c>
      <c r="E59" t="s">
        <v>80</v>
      </c>
      <c r="F59">
        <v>-292.17</v>
      </c>
      <c r="G59">
        <v>1.06</v>
      </c>
      <c r="I59" t="s">
        <v>81</v>
      </c>
      <c r="J59">
        <v>-602.79999999999995</v>
      </c>
      <c r="K59">
        <v>0.78</v>
      </c>
      <c r="M59" t="s">
        <v>78</v>
      </c>
      <c r="N59">
        <v>-392.94</v>
      </c>
      <c r="O59">
        <v>0.8</v>
      </c>
      <c r="Q59" t="s">
        <v>77</v>
      </c>
      <c r="R59">
        <v>-583.86</v>
      </c>
      <c r="S59">
        <v>0.76</v>
      </c>
      <c r="U59" t="s">
        <v>22</v>
      </c>
      <c r="V59">
        <v>-10.24</v>
      </c>
      <c r="W59">
        <v>1.1399999999999999</v>
      </c>
      <c r="Y59" t="s">
        <v>23</v>
      </c>
      <c r="Z59">
        <v>-756.6</v>
      </c>
      <c r="AA59">
        <v>0.79</v>
      </c>
    </row>
    <row r="60" spans="1:27">
      <c r="A60" t="s">
        <v>79</v>
      </c>
      <c r="B60">
        <v>-659.21</v>
      </c>
      <c r="C60">
        <v>1.1499999999999999</v>
      </c>
      <c r="E60" t="s">
        <v>80</v>
      </c>
      <c r="F60">
        <v>-150.96</v>
      </c>
      <c r="G60">
        <v>1.05</v>
      </c>
      <c r="I60" t="s">
        <v>81</v>
      </c>
      <c r="J60">
        <v>-497.21</v>
      </c>
      <c r="K60">
        <v>1.28</v>
      </c>
      <c r="M60" t="s">
        <v>78</v>
      </c>
      <c r="N60">
        <v>-695.46</v>
      </c>
      <c r="O60">
        <v>1.41</v>
      </c>
      <c r="Q60" t="s">
        <v>77</v>
      </c>
      <c r="R60">
        <v>-699.86</v>
      </c>
      <c r="S60">
        <v>1.21</v>
      </c>
      <c r="U60" t="s">
        <v>22</v>
      </c>
      <c r="V60">
        <v>63.51</v>
      </c>
      <c r="W60">
        <v>1.04</v>
      </c>
      <c r="Y60" t="s">
        <v>23</v>
      </c>
      <c r="Z60">
        <v>-540.53</v>
      </c>
      <c r="AA60">
        <v>1.19</v>
      </c>
    </row>
    <row r="61" spans="1:27">
      <c r="A61" t="s">
        <v>79</v>
      </c>
      <c r="B61">
        <v>-240.35</v>
      </c>
      <c r="C61">
        <v>0.89</v>
      </c>
      <c r="E61" t="s">
        <v>80</v>
      </c>
      <c r="F61">
        <v>581.54999999999995</v>
      </c>
      <c r="G61">
        <v>0.98</v>
      </c>
      <c r="I61" t="s">
        <v>81</v>
      </c>
      <c r="J61">
        <v>-102.21</v>
      </c>
      <c r="K61">
        <v>0.86</v>
      </c>
      <c r="M61" t="s">
        <v>78</v>
      </c>
      <c r="N61">
        <v>-242.69</v>
      </c>
      <c r="O61">
        <v>0.87</v>
      </c>
      <c r="Q61" t="s">
        <v>77</v>
      </c>
      <c r="R61">
        <v>-290.48</v>
      </c>
      <c r="S61">
        <v>0.86</v>
      </c>
      <c r="U61" t="s">
        <v>22</v>
      </c>
      <c r="V61">
        <v>663.02</v>
      </c>
      <c r="W61">
        <v>0.95</v>
      </c>
      <c r="Y61" t="s">
        <v>23</v>
      </c>
      <c r="Z61">
        <v>-201.46</v>
      </c>
      <c r="AA61">
        <v>0.87</v>
      </c>
    </row>
    <row r="62" spans="1:27">
      <c r="A62" t="s">
        <v>79</v>
      </c>
      <c r="B62">
        <v>-107.3</v>
      </c>
      <c r="C62">
        <v>0.85</v>
      </c>
      <c r="E62" t="s">
        <v>80</v>
      </c>
      <c r="F62">
        <v>719.31</v>
      </c>
      <c r="G62">
        <v>0.99</v>
      </c>
      <c r="I62" t="s">
        <v>81</v>
      </c>
      <c r="J62">
        <v>44.31</v>
      </c>
      <c r="K62">
        <v>0.89</v>
      </c>
      <c r="M62" t="s">
        <v>78</v>
      </c>
      <c r="N62">
        <v>-60.64</v>
      </c>
      <c r="O62">
        <v>0.79</v>
      </c>
      <c r="Q62" t="s">
        <v>77</v>
      </c>
      <c r="R62">
        <v>-79.86</v>
      </c>
      <c r="S62">
        <v>0.83</v>
      </c>
      <c r="U62" t="s">
        <v>22</v>
      </c>
      <c r="V62">
        <v>369.71</v>
      </c>
      <c r="W62">
        <v>0.99</v>
      </c>
      <c r="Y62" t="s">
        <v>23</v>
      </c>
      <c r="Z62">
        <v>-42.04</v>
      </c>
      <c r="AA62">
        <v>0.91</v>
      </c>
    </row>
    <row r="63" spans="1:27">
      <c r="A63" t="s">
        <v>79</v>
      </c>
      <c r="B63">
        <v>-269.2</v>
      </c>
      <c r="C63">
        <v>1.1599999999999999</v>
      </c>
      <c r="E63" t="s">
        <v>80</v>
      </c>
      <c r="F63">
        <v>144.69999999999999</v>
      </c>
      <c r="G63">
        <v>1.01</v>
      </c>
      <c r="I63" t="s">
        <v>81</v>
      </c>
      <c r="J63">
        <v>-89.86</v>
      </c>
      <c r="K63">
        <v>1.29</v>
      </c>
      <c r="M63" t="s">
        <v>78</v>
      </c>
      <c r="N63">
        <v>-232.85</v>
      </c>
      <c r="O63">
        <v>1.1100000000000001</v>
      </c>
      <c r="Q63" t="s">
        <v>77</v>
      </c>
      <c r="R63">
        <v>-223.86</v>
      </c>
      <c r="S63">
        <v>1.2</v>
      </c>
      <c r="U63" t="s">
        <v>22</v>
      </c>
      <c r="V63">
        <v>-187.87</v>
      </c>
      <c r="W63">
        <v>1.04</v>
      </c>
      <c r="Y63" t="s">
        <v>23</v>
      </c>
      <c r="Z63">
        <v>-123.43</v>
      </c>
      <c r="AA63">
        <v>1.22</v>
      </c>
    </row>
    <row r="64" spans="1:27">
      <c r="A64" t="s">
        <v>79</v>
      </c>
      <c r="B64">
        <v>-279.87</v>
      </c>
      <c r="C64">
        <v>1.0900000000000001</v>
      </c>
      <c r="E64" t="s">
        <v>80</v>
      </c>
      <c r="F64">
        <v>-349.9</v>
      </c>
      <c r="G64">
        <v>1</v>
      </c>
      <c r="I64" t="s">
        <v>81</v>
      </c>
      <c r="J64">
        <v>-31.33</v>
      </c>
      <c r="K64">
        <v>1.1399999999999999</v>
      </c>
      <c r="M64" t="s">
        <v>78</v>
      </c>
      <c r="N64">
        <v>-460.19</v>
      </c>
      <c r="O64">
        <v>1.27</v>
      </c>
      <c r="Q64" t="s">
        <v>77</v>
      </c>
      <c r="R64">
        <v>-288.2</v>
      </c>
      <c r="S64">
        <v>1.2</v>
      </c>
      <c r="U64" t="s">
        <v>22</v>
      </c>
      <c r="V64">
        <v>-212.71</v>
      </c>
      <c r="W64">
        <v>0.94</v>
      </c>
      <c r="Y64" t="s">
        <v>23</v>
      </c>
      <c r="Z64">
        <v>-84.11</v>
      </c>
      <c r="AA64">
        <v>1.1299999999999999</v>
      </c>
    </row>
    <row r="65" spans="1:27">
      <c r="A65" t="s">
        <v>79</v>
      </c>
      <c r="B65">
        <v>163.22</v>
      </c>
      <c r="C65">
        <v>1.07</v>
      </c>
      <c r="E65" t="s">
        <v>80</v>
      </c>
      <c r="F65">
        <v>144.94</v>
      </c>
      <c r="G65">
        <v>1</v>
      </c>
      <c r="I65" t="s">
        <v>81</v>
      </c>
      <c r="J65">
        <v>497.64</v>
      </c>
      <c r="K65">
        <v>1.19</v>
      </c>
      <c r="M65" t="s">
        <v>78</v>
      </c>
      <c r="N65">
        <v>95.93</v>
      </c>
      <c r="O65">
        <v>1.1100000000000001</v>
      </c>
      <c r="Q65" t="s">
        <v>77</v>
      </c>
      <c r="R65">
        <v>241.11</v>
      </c>
      <c r="S65">
        <v>1.1000000000000001</v>
      </c>
      <c r="U65" t="s">
        <v>22</v>
      </c>
      <c r="V65">
        <v>77.790000000000006</v>
      </c>
      <c r="W65">
        <v>0.95</v>
      </c>
      <c r="Y65" t="s">
        <v>23</v>
      </c>
      <c r="Z65">
        <v>463.2</v>
      </c>
      <c r="AA65">
        <v>1.23</v>
      </c>
    </row>
    <row r="66" spans="1:27">
      <c r="A66" t="s">
        <v>79</v>
      </c>
      <c r="B66">
        <v>1035.6300000000001</v>
      </c>
      <c r="C66">
        <v>0.99</v>
      </c>
      <c r="E66" t="s">
        <v>80</v>
      </c>
      <c r="F66">
        <v>521.41999999999996</v>
      </c>
      <c r="G66">
        <v>1.02</v>
      </c>
      <c r="I66" t="s">
        <v>81</v>
      </c>
      <c r="J66">
        <v>1614.09</v>
      </c>
      <c r="K66">
        <v>0.96</v>
      </c>
      <c r="M66" t="s">
        <v>78</v>
      </c>
      <c r="N66">
        <v>884.43</v>
      </c>
      <c r="O66">
        <v>0.94</v>
      </c>
      <c r="Q66" t="s">
        <v>77</v>
      </c>
      <c r="R66">
        <v>1353.37</v>
      </c>
      <c r="S66">
        <v>0.95</v>
      </c>
      <c r="U66" t="s">
        <v>22</v>
      </c>
      <c r="V66">
        <v>-294.87</v>
      </c>
      <c r="W66">
        <v>1.03</v>
      </c>
      <c r="Y66" t="s">
        <v>23</v>
      </c>
      <c r="Z66">
        <v>1952.26</v>
      </c>
      <c r="AA66">
        <v>0.97</v>
      </c>
    </row>
    <row r="67" spans="1:27">
      <c r="A67" t="s">
        <v>79</v>
      </c>
      <c r="B67">
        <v>581.85</v>
      </c>
      <c r="C67">
        <v>1.0900000000000001</v>
      </c>
      <c r="E67" t="s">
        <v>80</v>
      </c>
      <c r="F67">
        <v>257.02999999999997</v>
      </c>
      <c r="G67">
        <v>1.01</v>
      </c>
      <c r="I67" t="s">
        <v>81</v>
      </c>
      <c r="J67">
        <v>651.5</v>
      </c>
      <c r="K67">
        <v>1.1299999999999999</v>
      </c>
      <c r="M67" t="s">
        <v>78</v>
      </c>
      <c r="N67">
        <v>275.58999999999997</v>
      </c>
      <c r="O67">
        <v>1.1100000000000001</v>
      </c>
      <c r="Q67" t="s">
        <v>77</v>
      </c>
      <c r="R67">
        <v>429.78</v>
      </c>
      <c r="S67">
        <v>1.1499999999999999</v>
      </c>
      <c r="U67" t="s">
        <v>22</v>
      </c>
      <c r="V67">
        <v>-531.79</v>
      </c>
      <c r="W67">
        <v>1</v>
      </c>
      <c r="Y67" t="s">
        <v>23</v>
      </c>
      <c r="Z67">
        <v>901.84</v>
      </c>
      <c r="AA67">
        <v>1.1299999999999999</v>
      </c>
    </row>
    <row r="68" spans="1:27">
      <c r="A68" t="s">
        <v>79</v>
      </c>
      <c r="B68">
        <v>262.52999999999997</v>
      </c>
      <c r="C68">
        <v>1</v>
      </c>
      <c r="E68" t="s">
        <v>80</v>
      </c>
      <c r="F68">
        <v>390.18</v>
      </c>
      <c r="G68">
        <v>1.01</v>
      </c>
      <c r="I68" t="s">
        <v>81</v>
      </c>
      <c r="J68">
        <v>329.05</v>
      </c>
      <c r="K68">
        <v>0.93</v>
      </c>
      <c r="M68" t="s">
        <v>78</v>
      </c>
      <c r="N68">
        <v>54.89</v>
      </c>
      <c r="O68">
        <v>1.06</v>
      </c>
      <c r="Q68" t="s">
        <v>77</v>
      </c>
      <c r="R68">
        <v>139.77000000000001</v>
      </c>
      <c r="S68">
        <v>1.01</v>
      </c>
      <c r="U68" t="s">
        <v>22</v>
      </c>
      <c r="V68">
        <v>-70.430000000000007</v>
      </c>
      <c r="W68">
        <v>1.03</v>
      </c>
      <c r="Y68" t="s">
        <v>23</v>
      </c>
      <c r="Z68">
        <v>410.7</v>
      </c>
      <c r="AA68">
        <v>0.95</v>
      </c>
    </row>
    <row r="69" spans="1:27">
      <c r="A69" t="s">
        <v>79</v>
      </c>
      <c r="B69">
        <v>489.58</v>
      </c>
      <c r="C69">
        <v>1.04</v>
      </c>
      <c r="E69" t="s">
        <v>80</v>
      </c>
      <c r="F69">
        <v>849.52</v>
      </c>
      <c r="G69">
        <v>1.02</v>
      </c>
      <c r="I69" t="s">
        <v>81</v>
      </c>
      <c r="J69">
        <v>403.84</v>
      </c>
      <c r="K69">
        <v>1.0900000000000001</v>
      </c>
      <c r="M69" t="s">
        <v>78</v>
      </c>
      <c r="N69">
        <v>436.69</v>
      </c>
      <c r="O69">
        <v>1.08</v>
      </c>
      <c r="Q69" t="s">
        <v>77</v>
      </c>
      <c r="R69">
        <v>495.18</v>
      </c>
      <c r="S69">
        <v>1.04</v>
      </c>
      <c r="U69" t="s">
        <v>22</v>
      </c>
      <c r="V69">
        <v>297.08</v>
      </c>
      <c r="W69">
        <v>1.03</v>
      </c>
      <c r="Y69" t="s">
        <v>23</v>
      </c>
      <c r="Z69">
        <v>444.36</v>
      </c>
      <c r="AA69">
        <v>1.1000000000000001</v>
      </c>
    </row>
    <row r="70" spans="1:27">
      <c r="A70" t="s">
        <v>79</v>
      </c>
      <c r="B70">
        <v>879.28</v>
      </c>
      <c r="C70">
        <v>1.01</v>
      </c>
      <c r="E70" t="s">
        <v>80</v>
      </c>
      <c r="F70">
        <v>1006.69</v>
      </c>
      <c r="G70">
        <v>1</v>
      </c>
      <c r="I70" t="s">
        <v>81</v>
      </c>
      <c r="J70">
        <v>653.15</v>
      </c>
      <c r="K70">
        <v>1.01</v>
      </c>
      <c r="M70" t="s">
        <v>78</v>
      </c>
      <c r="N70">
        <v>1016.2</v>
      </c>
      <c r="O70">
        <v>1</v>
      </c>
      <c r="Q70" t="s">
        <v>77</v>
      </c>
      <c r="R70">
        <v>1001.2</v>
      </c>
      <c r="S70">
        <v>0.98</v>
      </c>
      <c r="U70" t="s">
        <v>22</v>
      </c>
      <c r="V70">
        <v>355.58</v>
      </c>
      <c r="W70">
        <v>0.97</v>
      </c>
      <c r="Y70" t="s">
        <v>23</v>
      </c>
      <c r="Z70">
        <v>854.19</v>
      </c>
      <c r="AA70">
        <v>1.01</v>
      </c>
    </row>
    <row r="71" spans="1:27">
      <c r="A71" t="s">
        <v>79</v>
      </c>
      <c r="B71">
        <v>485.1</v>
      </c>
      <c r="C71">
        <v>1.06</v>
      </c>
      <c r="E71" t="s">
        <v>80</v>
      </c>
      <c r="F71">
        <v>763.94</v>
      </c>
      <c r="G71">
        <v>1.01</v>
      </c>
      <c r="I71" t="s">
        <v>81</v>
      </c>
      <c r="J71">
        <v>518.55999999999995</v>
      </c>
      <c r="K71">
        <v>1.0900000000000001</v>
      </c>
      <c r="M71" t="s">
        <v>78</v>
      </c>
      <c r="N71">
        <v>279.81</v>
      </c>
      <c r="O71">
        <v>1.08</v>
      </c>
      <c r="Q71" t="s">
        <v>77</v>
      </c>
      <c r="R71">
        <v>343.01</v>
      </c>
      <c r="S71">
        <v>1.07</v>
      </c>
      <c r="U71" t="s">
        <v>22</v>
      </c>
      <c r="V71">
        <v>295.25</v>
      </c>
      <c r="W71">
        <v>1.01</v>
      </c>
      <c r="Y71" t="s">
        <v>23</v>
      </c>
      <c r="Z71">
        <v>662.4</v>
      </c>
      <c r="AA71">
        <v>1.08</v>
      </c>
    </row>
    <row r="72" spans="1:27">
      <c r="A72" t="s">
        <v>79</v>
      </c>
      <c r="B72">
        <v>347.47</v>
      </c>
      <c r="C72">
        <v>1.03</v>
      </c>
      <c r="E72" t="s">
        <v>80</v>
      </c>
      <c r="F72">
        <v>686.84</v>
      </c>
      <c r="G72">
        <v>0.98</v>
      </c>
      <c r="I72" t="s">
        <v>81</v>
      </c>
      <c r="J72">
        <v>434.63</v>
      </c>
      <c r="K72">
        <v>1.03</v>
      </c>
      <c r="M72" t="s">
        <v>78</v>
      </c>
      <c r="N72">
        <v>148.69999999999999</v>
      </c>
      <c r="O72">
        <v>1.05</v>
      </c>
      <c r="Q72" t="s">
        <v>77</v>
      </c>
      <c r="R72">
        <v>75.69</v>
      </c>
      <c r="S72">
        <v>1.06</v>
      </c>
      <c r="U72" t="s">
        <v>22</v>
      </c>
      <c r="V72">
        <v>-4.2</v>
      </c>
      <c r="W72">
        <v>0.95</v>
      </c>
      <c r="Y72" t="s">
        <v>23</v>
      </c>
      <c r="Z72">
        <v>506.3</v>
      </c>
      <c r="AA72">
        <v>1.04</v>
      </c>
    </row>
    <row r="73" spans="1:27">
      <c r="A73" t="s">
        <v>79</v>
      </c>
      <c r="B73">
        <v>425.46</v>
      </c>
      <c r="C73">
        <v>0.96</v>
      </c>
      <c r="E73" t="s">
        <v>80</v>
      </c>
      <c r="F73">
        <v>115.41</v>
      </c>
      <c r="G73">
        <v>1.01</v>
      </c>
      <c r="I73" t="s">
        <v>81</v>
      </c>
      <c r="J73">
        <v>243.87</v>
      </c>
      <c r="K73">
        <v>0.92</v>
      </c>
      <c r="M73" t="s">
        <v>78</v>
      </c>
      <c r="N73">
        <v>589.96</v>
      </c>
      <c r="O73">
        <v>0.97</v>
      </c>
      <c r="Q73" t="s">
        <v>77</v>
      </c>
      <c r="R73">
        <v>187.65</v>
      </c>
      <c r="S73">
        <v>0.97</v>
      </c>
      <c r="U73" t="s">
        <v>22</v>
      </c>
      <c r="V73">
        <v>-294.47000000000003</v>
      </c>
      <c r="W73">
        <v>1.02</v>
      </c>
      <c r="Y73" t="s">
        <v>23</v>
      </c>
      <c r="Z73">
        <v>263.94</v>
      </c>
      <c r="AA73">
        <v>0.93</v>
      </c>
    </row>
    <row r="74" spans="1:27">
      <c r="A74" t="s">
        <v>79</v>
      </c>
      <c r="B74">
        <v>363.18</v>
      </c>
      <c r="C74">
        <v>1.03</v>
      </c>
      <c r="E74" t="s">
        <v>80</v>
      </c>
      <c r="F74">
        <v>12.83</v>
      </c>
      <c r="G74">
        <v>1</v>
      </c>
      <c r="I74" t="s">
        <v>81</v>
      </c>
      <c r="J74">
        <v>133.16999999999999</v>
      </c>
      <c r="K74">
        <v>1.01</v>
      </c>
      <c r="M74" t="s">
        <v>78</v>
      </c>
      <c r="N74">
        <v>419.32</v>
      </c>
      <c r="O74">
        <v>1.04</v>
      </c>
      <c r="Q74" t="s">
        <v>77</v>
      </c>
      <c r="R74">
        <v>517.62</v>
      </c>
      <c r="S74">
        <v>1.04</v>
      </c>
      <c r="U74" t="s">
        <v>22</v>
      </c>
      <c r="V74">
        <v>-235.12</v>
      </c>
      <c r="W74">
        <v>1.01</v>
      </c>
      <c r="Y74" t="s">
        <v>23</v>
      </c>
      <c r="Z74">
        <v>186.59</v>
      </c>
      <c r="AA74">
        <v>1</v>
      </c>
    </row>
    <row r="75" spans="1:27">
      <c r="A75" t="s">
        <v>79</v>
      </c>
      <c r="B75">
        <v>-5.77</v>
      </c>
      <c r="C75">
        <v>1.06</v>
      </c>
      <c r="E75" t="s">
        <v>80</v>
      </c>
      <c r="F75">
        <v>31.32</v>
      </c>
      <c r="G75">
        <v>1</v>
      </c>
      <c r="I75" t="s">
        <v>81</v>
      </c>
      <c r="J75">
        <v>-215.36</v>
      </c>
      <c r="K75">
        <v>1.0900000000000001</v>
      </c>
      <c r="M75" t="s">
        <v>78</v>
      </c>
      <c r="N75">
        <v>37.35</v>
      </c>
      <c r="O75">
        <v>1.1000000000000001</v>
      </c>
      <c r="Q75" t="s">
        <v>77</v>
      </c>
      <c r="R75">
        <v>137.91</v>
      </c>
      <c r="S75">
        <v>1.07</v>
      </c>
      <c r="U75" t="s">
        <v>22</v>
      </c>
      <c r="V75">
        <v>-141.69</v>
      </c>
      <c r="W75">
        <v>0.98</v>
      </c>
      <c r="Y75" t="s">
        <v>23</v>
      </c>
      <c r="Z75">
        <v>-172.62</v>
      </c>
      <c r="AA75">
        <v>1.0900000000000001</v>
      </c>
    </row>
    <row r="76" spans="1:27">
      <c r="A76" t="s">
        <v>79</v>
      </c>
      <c r="B76">
        <v>214.98</v>
      </c>
      <c r="C76">
        <v>1.03</v>
      </c>
      <c r="E76" t="s">
        <v>80</v>
      </c>
      <c r="F76">
        <v>522.9</v>
      </c>
      <c r="G76">
        <v>1.01</v>
      </c>
      <c r="I76" t="s">
        <v>81</v>
      </c>
      <c r="J76">
        <v>-11.86</v>
      </c>
      <c r="K76">
        <v>0.98</v>
      </c>
      <c r="M76" t="s">
        <v>78</v>
      </c>
      <c r="N76">
        <v>342.5</v>
      </c>
      <c r="O76">
        <v>1.1000000000000001</v>
      </c>
      <c r="Q76" t="s">
        <v>77</v>
      </c>
      <c r="R76">
        <v>274.74</v>
      </c>
      <c r="S76">
        <v>1.05</v>
      </c>
      <c r="U76" t="s">
        <v>22</v>
      </c>
      <c r="V76">
        <v>93.11</v>
      </c>
      <c r="W76">
        <v>1.03</v>
      </c>
      <c r="Y76" t="s">
        <v>23</v>
      </c>
      <c r="Z76">
        <v>11.7</v>
      </c>
      <c r="AA76">
        <v>0.99</v>
      </c>
    </row>
    <row r="77" spans="1:27">
      <c r="A77" t="s">
        <v>79</v>
      </c>
      <c r="B77">
        <v>1361.43</v>
      </c>
      <c r="C77">
        <v>0.89</v>
      </c>
      <c r="E77" t="s">
        <v>80</v>
      </c>
      <c r="F77">
        <v>257.04000000000002</v>
      </c>
      <c r="G77">
        <v>1.01</v>
      </c>
      <c r="I77" t="s">
        <v>81</v>
      </c>
      <c r="J77">
        <v>662.93</v>
      </c>
      <c r="K77">
        <v>0.88</v>
      </c>
      <c r="M77" t="s">
        <v>78</v>
      </c>
      <c r="N77">
        <v>1372.36</v>
      </c>
      <c r="O77">
        <v>0.9</v>
      </c>
      <c r="Q77" t="s">
        <v>77</v>
      </c>
      <c r="R77">
        <v>1601.11</v>
      </c>
      <c r="S77">
        <v>0.87</v>
      </c>
      <c r="U77" t="s">
        <v>22</v>
      </c>
      <c r="V77">
        <v>-13.68</v>
      </c>
      <c r="W77">
        <v>1.05</v>
      </c>
      <c r="Y77" t="s">
        <v>23</v>
      </c>
      <c r="Z77">
        <v>732.06</v>
      </c>
      <c r="AA77">
        <v>0.89</v>
      </c>
    </row>
    <row r="78" spans="1:27">
      <c r="A78" t="s">
        <v>79</v>
      </c>
      <c r="B78">
        <v>-67.48</v>
      </c>
      <c r="C78">
        <v>0.96</v>
      </c>
      <c r="E78" t="s">
        <v>80</v>
      </c>
      <c r="F78">
        <v>421.6</v>
      </c>
      <c r="G78">
        <v>1.02</v>
      </c>
      <c r="I78" t="s">
        <v>81</v>
      </c>
      <c r="J78">
        <v>-183.89</v>
      </c>
      <c r="K78">
        <v>1.01</v>
      </c>
      <c r="M78" t="s">
        <v>78</v>
      </c>
      <c r="N78">
        <v>199.82</v>
      </c>
      <c r="O78">
        <v>0.97</v>
      </c>
      <c r="Q78" t="s">
        <v>77</v>
      </c>
      <c r="R78">
        <v>-6.53</v>
      </c>
      <c r="S78">
        <v>0.94</v>
      </c>
      <c r="U78" t="s">
        <v>22</v>
      </c>
      <c r="V78">
        <v>406.79</v>
      </c>
      <c r="W78">
        <v>1.04</v>
      </c>
      <c r="Y78" t="s">
        <v>23</v>
      </c>
      <c r="Z78">
        <v>-176.17</v>
      </c>
      <c r="AA78">
        <v>1</v>
      </c>
    </row>
    <row r="79" spans="1:27">
      <c r="A79" t="s">
        <v>79</v>
      </c>
      <c r="B79">
        <v>-510.69</v>
      </c>
      <c r="C79">
        <v>1.1000000000000001</v>
      </c>
      <c r="E79" t="s">
        <v>80</v>
      </c>
      <c r="F79">
        <v>1759.34</v>
      </c>
      <c r="G79">
        <v>1.01</v>
      </c>
      <c r="I79" t="s">
        <v>81</v>
      </c>
      <c r="J79">
        <v>-355.66</v>
      </c>
      <c r="K79">
        <v>1.1299999999999999</v>
      </c>
      <c r="M79" t="s">
        <v>78</v>
      </c>
      <c r="N79">
        <v>-157.86000000000001</v>
      </c>
      <c r="O79">
        <v>1.1399999999999999</v>
      </c>
      <c r="Q79" t="s">
        <v>77</v>
      </c>
      <c r="R79">
        <v>-484.05</v>
      </c>
      <c r="S79">
        <v>1.1200000000000001</v>
      </c>
      <c r="U79" t="s">
        <v>22</v>
      </c>
      <c r="V79">
        <v>1125.0999999999999</v>
      </c>
      <c r="W79">
        <v>0.99</v>
      </c>
      <c r="Y79" t="s">
        <v>23</v>
      </c>
      <c r="Z79">
        <v>-370.13</v>
      </c>
      <c r="AA79">
        <v>1.1200000000000001</v>
      </c>
    </row>
    <row r="80" spans="1:27">
      <c r="A80" t="s">
        <v>79</v>
      </c>
      <c r="B80">
        <v>-185.77</v>
      </c>
      <c r="C80">
        <v>0.96</v>
      </c>
      <c r="E80" t="s">
        <v>80</v>
      </c>
      <c r="F80">
        <v>1807.39</v>
      </c>
      <c r="G80">
        <v>1.01</v>
      </c>
      <c r="I80" t="s">
        <v>81</v>
      </c>
      <c r="J80">
        <v>136.66999999999999</v>
      </c>
      <c r="K80">
        <v>0.98</v>
      </c>
      <c r="M80" t="s">
        <v>78</v>
      </c>
      <c r="N80">
        <v>-71.06</v>
      </c>
      <c r="O80">
        <v>0.99</v>
      </c>
      <c r="Q80" t="s">
        <v>77</v>
      </c>
      <c r="R80">
        <v>-218.68</v>
      </c>
      <c r="S80">
        <v>0.95</v>
      </c>
      <c r="U80" t="s">
        <v>22</v>
      </c>
      <c r="V80">
        <v>641.71</v>
      </c>
      <c r="W80">
        <v>1.06</v>
      </c>
      <c r="Y80" t="s">
        <v>23</v>
      </c>
      <c r="Z80">
        <v>89.84</v>
      </c>
      <c r="AA80">
        <v>0.99</v>
      </c>
    </row>
    <row r="81" spans="1:27">
      <c r="A81" t="s">
        <v>79</v>
      </c>
      <c r="B81">
        <v>0.27</v>
      </c>
      <c r="C81">
        <v>1.07</v>
      </c>
      <c r="E81" t="s">
        <v>80</v>
      </c>
      <c r="F81">
        <v>1822.43</v>
      </c>
      <c r="G81">
        <v>1</v>
      </c>
      <c r="I81" t="s">
        <v>81</v>
      </c>
      <c r="J81">
        <v>353.38</v>
      </c>
      <c r="K81">
        <v>1.1000000000000001</v>
      </c>
      <c r="M81" t="s">
        <v>78</v>
      </c>
      <c r="N81">
        <v>183.35</v>
      </c>
      <c r="O81">
        <v>1.02</v>
      </c>
      <c r="Q81" t="s">
        <v>77</v>
      </c>
      <c r="R81">
        <v>-13.18</v>
      </c>
      <c r="S81">
        <v>1.07</v>
      </c>
      <c r="U81" t="s">
        <v>22</v>
      </c>
      <c r="V81">
        <v>687.84</v>
      </c>
      <c r="W81">
        <v>1</v>
      </c>
      <c r="Y81" t="s">
        <v>23</v>
      </c>
      <c r="Z81">
        <v>377.32</v>
      </c>
      <c r="AA81">
        <v>1.0900000000000001</v>
      </c>
    </row>
    <row r="82" spans="1:27">
      <c r="A82" t="s">
        <v>79</v>
      </c>
      <c r="B82">
        <v>267.83999999999997</v>
      </c>
      <c r="C82">
        <v>1.04</v>
      </c>
      <c r="E82" t="s">
        <v>80</v>
      </c>
      <c r="F82">
        <v>741.39</v>
      </c>
      <c r="G82">
        <v>1</v>
      </c>
      <c r="I82" t="s">
        <v>81</v>
      </c>
      <c r="J82">
        <v>499.98</v>
      </c>
      <c r="K82">
        <v>1.03</v>
      </c>
      <c r="M82" t="s">
        <v>78</v>
      </c>
      <c r="N82">
        <v>461.87</v>
      </c>
      <c r="O82">
        <v>1.05</v>
      </c>
      <c r="Q82" t="s">
        <v>77</v>
      </c>
      <c r="R82">
        <v>258.63</v>
      </c>
      <c r="S82">
        <v>1.04</v>
      </c>
      <c r="U82" t="s">
        <v>22</v>
      </c>
      <c r="V82">
        <v>417.86</v>
      </c>
      <c r="W82">
        <v>0.97</v>
      </c>
      <c r="Y82" t="s">
        <v>23</v>
      </c>
      <c r="Z82">
        <v>601.92999999999995</v>
      </c>
      <c r="AA82">
        <v>1.04</v>
      </c>
    </row>
    <row r="83" spans="1:27">
      <c r="A83" t="s">
        <v>79</v>
      </c>
      <c r="B83">
        <v>508.87</v>
      </c>
      <c r="C83">
        <v>1.03</v>
      </c>
      <c r="E83" t="s">
        <v>80</v>
      </c>
      <c r="F83">
        <v>450.07</v>
      </c>
      <c r="G83">
        <v>0.99</v>
      </c>
      <c r="I83" t="s">
        <v>81</v>
      </c>
      <c r="J83">
        <v>669.06</v>
      </c>
      <c r="K83">
        <v>0.99</v>
      </c>
      <c r="M83" t="s">
        <v>78</v>
      </c>
      <c r="N83">
        <v>512</v>
      </c>
      <c r="O83">
        <v>0.98</v>
      </c>
      <c r="Q83" t="s">
        <v>77</v>
      </c>
      <c r="R83">
        <v>497.66</v>
      </c>
      <c r="S83">
        <v>1.03</v>
      </c>
      <c r="U83" t="s">
        <v>22</v>
      </c>
      <c r="V83">
        <v>36.53</v>
      </c>
      <c r="W83">
        <v>0.97</v>
      </c>
      <c r="Y83" t="s">
        <v>23</v>
      </c>
      <c r="Z83">
        <v>819.43</v>
      </c>
      <c r="AA83">
        <v>0.99</v>
      </c>
    </row>
    <row r="84" spans="1:27">
      <c r="A84" t="s">
        <v>79</v>
      </c>
      <c r="B84">
        <v>873.31</v>
      </c>
      <c r="C84">
        <v>1.06</v>
      </c>
      <c r="E84" t="s">
        <v>80</v>
      </c>
      <c r="F84">
        <v>-20.3</v>
      </c>
      <c r="G84">
        <v>1</v>
      </c>
      <c r="I84" t="s">
        <v>81</v>
      </c>
      <c r="J84">
        <v>413.11</v>
      </c>
      <c r="K84">
        <v>1.05</v>
      </c>
      <c r="M84" t="s">
        <v>78</v>
      </c>
      <c r="N84">
        <v>225.6</v>
      </c>
      <c r="O84">
        <v>1.06</v>
      </c>
      <c r="Q84" t="s">
        <v>77</v>
      </c>
      <c r="R84">
        <v>862.45</v>
      </c>
      <c r="S84">
        <v>1.07</v>
      </c>
      <c r="U84" t="s">
        <v>22</v>
      </c>
      <c r="V84">
        <v>-446.64</v>
      </c>
      <c r="W84">
        <v>0.98</v>
      </c>
      <c r="Y84" t="s">
        <v>23</v>
      </c>
      <c r="Z84">
        <v>545.91</v>
      </c>
      <c r="AA84">
        <v>1.04</v>
      </c>
    </row>
    <row r="85" spans="1:27">
      <c r="A85" t="s">
        <v>79</v>
      </c>
      <c r="B85">
        <v>973.28</v>
      </c>
      <c r="C85">
        <v>1.03</v>
      </c>
      <c r="E85" t="s">
        <v>80</v>
      </c>
      <c r="F85">
        <v>-578.91999999999996</v>
      </c>
      <c r="G85">
        <v>1</v>
      </c>
      <c r="I85" t="s">
        <v>81</v>
      </c>
      <c r="J85">
        <v>105.37</v>
      </c>
      <c r="K85">
        <v>0.98</v>
      </c>
      <c r="M85" t="s">
        <v>78</v>
      </c>
      <c r="N85">
        <v>50.6</v>
      </c>
      <c r="O85">
        <v>1.02</v>
      </c>
      <c r="Q85" t="s">
        <v>77</v>
      </c>
      <c r="R85">
        <v>926</v>
      </c>
      <c r="S85">
        <v>1.04</v>
      </c>
      <c r="U85" t="s">
        <v>22</v>
      </c>
      <c r="V85">
        <v>-951.62</v>
      </c>
      <c r="W85">
        <v>0.98</v>
      </c>
      <c r="Y85" t="s">
        <v>23</v>
      </c>
      <c r="Z85">
        <v>187.53</v>
      </c>
      <c r="AA85">
        <v>0.97</v>
      </c>
    </row>
    <row r="86" spans="1:27">
      <c r="A86" t="s">
        <v>79</v>
      </c>
      <c r="B86">
        <v>984.82</v>
      </c>
      <c r="C86">
        <v>1</v>
      </c>
      <c r="E86" t="s">
        <v>80</v>
      </c>
      <c r="F86">
        <v>-296.23</v>
      </c>
      <c r="G86">
        <v>1</v>
      </c>
      <c r="I86" t="s">
        <v>81</v>
      </c>
      <c r="J86">
        <v>97.17</v>
      </c>
      <c r="K86">
        <v>0.97</v>
      </c>
      <c r="M86" t="s">
        <v>78</v>
      </c>
      <c r="N86">
        <v>231.44</v>
      </c>
      <c r="O86">
        <v>1.01</v>
      </c>
      <c r="Q86" t="s">
        <v>77</v>
      </c>
      <c r="R86">
        <v>1014.69</v>
      </c>
      <c r="S86">
        <v>1</v>
      </c>
      <c r="U86" t="s">
        <v>22</v>
      </c>
      <c r="V86">
        <v>-588.74</v>
      </c>
      <c r="W86">
        <v>1.02</v>
      </c>
      <c r="Y86" t="s">
        <v>23</v>
      </c>
      <c r="Z86">
        <v>105.92</v>
      </c>
      <c r="AA86">
        <v>0.97</v>
      </c>
    </row>
    <row r="87" spans="1:27">
      <c r="A87" t="s">
        <v>79</v>
      </c>
      <c r="B87">
        <v>1145.96</v>
      </c>
      <c r="C87">
        <v>1.03</v>
      </c>
      <c r="E87" t="s">
        <v>80</v>
      </c>
      <c r="F87">
        <v>-79.900000000000006</v>
      </c>
      <c r="G87">
        <v>1</v>
      </c>
      <c r="I87" t="s">
        <v>81</v>
      </c>
      <c r="J87">
        <v>-46.79</v>
      </c>
      <c r="K87">
        <v>1.0900000000000001</v>
      </c>
      <c r="M87" t="s">
        <v>78</v>
      </c>
      <c r="N87">
        <v>973.59</v>
      </c>
      <c r="O87">
        <v>1.02</v>
      </c>
      <c r="Q87" t="s">
        <v>77</v>
      </c>
      <c r="R87">
        <v>1125.3499999999999</v>
      </c>
      <c r="S87">
        <v>1.03</v>
      </c>
      <c r="U87" t="s">
        <v>22</v>
      </c>
      <c r="V87">
        <v>-321.79000000000002</v>
      </c>
      <c r="W87">
        <v>1</v>
      </c>
      <c r="Y87" t="s">
        <v>23</v>
      </c>
      <c r="Z87">
        <v>-74.91</v>
      </c>
      <c r="AA87">
        <v>1.07</v>
      </c>
    </row>
    <row r="88" spans="1:27">
      <c r="A88" t="s">
        <v>79</v>
      </c>
      <c r="B88">
        <v>254.91</v>
      </c>
      <c r="C88">
        <v>1.02</v>
      </c>
      <c r="E88" t="s">
        <v>80</v>
      </c>
      <c r="F88">
        <v>141.43</v>
      </c>
      <c r="G88">
        <v>1.01</v>
      </c>
      <c r="I88" t="s">
        <v>81</v>
      </c>
      <c r="J88">
        <v>-80.930000000000007</v>
      </c>
      <c r="K88">
        <v>1.01</v>
      </c>
      <c r="M88" t="s">
        <v>78</v>
      </c>
      <c r="N88">
        <v>308.48</v>
      </c>
      <c r="O88">
        <v>1.06</v>
      </c>
      <c r="Q88" t="s">
        <v>77</v>
      </c>
      <c r="R88">
        <v>329.63</v>
      </c>
      <c r="S88">
        <v>1.02</v>
      </c>
      <c r="U88" t="s">
        <v>22</v>
      </c>
      <c r="V88">
        <v>94.52</v>
      </c>
      <c r="W88">
        <v>1.02</v>
      </c>
      <c r="Y88" t="s">
        <v>23</v>
      </c>
      <c r="Z88">
        <v>-136.94999999999999</v>
      </c>
      <c r="AA88">
        <v>1.03</v>
      </c>
    </row>
    <row r="89" spans="1:27">
      <c r="A89" t="s">
        <v>79</v>
      </c>
      <c r="B89">
        <v>206.24</v>
      </c>
      <c r="C89">
        <v>0.97</v>
      </c>
      <c r="E89" t="s">
        <v>80</v>
      </c>
      <c r="F89">
        <v>422.29</v>
      </c>
      <c r="G89">
        <v>1.02</v>
      </c>
      <c r="I89" t="s">
        <v>81</v>
      </c>
      <c r="J89">
        <v>502.12</v>
      </c>
      <c r="K89">
        <v>0.95</v>
      </c>
      <c r="M89" t="s">
        <v>78</v>
      </c>
      <c r="N89">
        <v>265.72000000000003</v>
      </c>
      <c r="O89">
        <v>0.98</v>
      </c>
      <c r="Q89" t="s">
        <v>77</v>
      </c>
      <c r="R89">
        <v>276.62</v>
      </c>
      <c r="S89">
        <v>0.96</v>
      </c>
      <c r="U89" t="s">
        <v>22</v>
      </c>
      <c r="V89">
        <v>378.62</v>
      </c>
      <c r="W89">
        <v>1.04</v>
      </c>
      <c r="Y89" t="s">
        <v>23</v>
      </c>
      <c r="Z89">
        <v>467.61</v>
      </c>
      <c r="AA89">
        <v>0.95</v>
      </c>
    </row>
    <row r="90" spans="1:27">
      <c r="A90" t="s">
        <v>79</v>
      </c>
      <c r="B90">
        <v>292.7</v>
      </c>
      <c r="C90">
        <v>1.02</v>
      </c>
      <c r="E90" t="s">
        <v>80</v>
      </c>
      <c r="F90">
        <v>663.86</v>
      </c>
      <c r="G90">
        <v>0.99</v>
      </c>
      <c r="I90" t="s">
        <v>81</v>
      </c>
      <c r="J90">
        <v>124.94</v>
      </c>
      <c r="K90">
        <v>1.02</v>
      </c>
      <c r="M90" t="s">
        <v>78</v>
      </c>
      <c r="N90">
        <v>616.98</v>
      </c>
      <c r="O90">
        <v>1.01</v>
      </c>
      <c r="Q90" t="s">
        <v>77</v>
      </c>
      <c r="R90">
        <v>205.05</v>
      </c>
      <c r="S90">
        <v>1.01</v>
      </c>
      <c r="U90" t="s">
        <v>22</v>
      </c>
      <c r="V90">
        <v>572.52</v>
      </c>
      <c r="W90">
        <v>0.97</v>
      </c>
      <c r="Y90" t="s">
        <v>23</v>
      </c>
      <c r="Z90">
        <v>154.22999999999999</v>
      </c>
      <c r="AA90">
        <v>1.01</v>
      </c>
    </row>
    <row r="91" spans="1:27">
      <c r="A91" t="s">
        <v>79</v>
      </c>
      <c r="B91">
        <v>-229.22</v>
      </c>
      <c r="C91">
        <v>0.96</v>
      </c>
      <c r="E91" t="s">
        <v>80</v>
      </c>
      <c r="F91">
        <v>767.32</v>
      </c>
      <c r="G91">
        <v>1.02</v>
      </c>
      <c r="I91" t="s">
        <v>81</v>
      </c>
      <c r="J91">
        <v>-404.17</v>
      </c>
      <c r="K91">
        <v>0.98</v>
      </c>
      <c r="M91" t="s">
        <v>78</v>
      </c>
      <c r="N91">
        <v>91.55</v>
      </c>
      <c r="O91">
        <v>0.98</v>
      </c>
      <c r="Q91" t="s">
        <v>77</v>
      </c>
      <c r="R91">
        <v>-378.95</v>
      </c>
      <c r="S91">
        <v>0.94</v>
      </c>
      <c r="U91" t="s">
        <v>22</v>
      </c>
      <c r="V91">
        <v>602.12</v>
      </c>
      <c r="W91">
        <v>1.05</v>
      </c>
      <c r="Y91" t="s">
        <v>23</v>
      </c>
      <c r="Z91">
        <v>-424.04</v>
      </c>
      <c r="AA91">
        <v>1</v>
      </c>
    </row>
    <row r="92" spans="1:27">
      <c r="A92" t="s">
        <v>79</v>
      </c>
      <c r="B92">
        <v>-85.78</v>
      </c>
      <c r="C92">
        <v>0.93</v>
      </c>
      <c r="E92" t="s">
        <v>80</v>
      </c>
      <c r="F92">
        <v>515.37</v>
      </c>
      <c r="G92">
        <v>1.02</v>
      </c>
      <c r="I92" t="s">
        <v>81</v>
      </c>
      <c r="J92">
        <v>-66.28</v>
      </c>
      <c r="K92">
        <v>0.9</v>
      </c>
      <c r="M92" t="s">
        <v>78</v>
      </c>
      <c r="N92">
        <v>109.76</v>
      </c>
      <c r="O92">
        <v>0.94</v>
      </c>
      <c r="Q92" t="s">
        <v>77</v>
      </c>
      <c r="R92">
        <v>-301.25</v>
      </c>
      <c r="S92">
        <v>0.91</v>
      </c>
      <c r="U92" t="s">
        <v>22</v>
      </c>
      <c r="V92">
        <v>242.49</v>
      </c>
      <c r="W92">
        <v>1.0900000000000001</v>
      </c>
      <c r="Y92" t="s">
        <v>23</v>
      </c>
      <c r="Z92">
        <v>-37.479999999999997</v>
      </c>
      <c r="AA92">
        <v>0.91</v>
      </c>
    </row>
    <row r="93" spans="1:27">
      <c r="A93" t="s">
        <v>79</v>
      </c>
      <c r="B93">
        <v>-271.83</v>
      </c>
      <c r="C93">
        <v>0.9</v>
      </c>
      <c r="E93" t="s">
        <v>80</v>
      </c>
      <c r="F93">
        <v>613.96</v>
      </c>
      <c r="G93">
        <v>1.01</v>
      </c>
      <c r="I93" t="s">
        <v>81</v>
      </c>
      <c r="J93">
        <v>-328.13</v>
      </c>
      <c r="K93">
        <v>0.81</v>
      </c>
      <c r="M93" t="s">
        <v>78</v>
      </c>
      <c r="N93">
        <v>-192.13</v>
      </c>
      <c r="O93">
        <v>0.86</v>
      </c>
      <c r="Q93" t="s">
        <v>77</v>
      </c>
      <c r="R93">
        <v>-372.06</v>
      </c>
      <c r="S93">
        <v>0.88</v>
      </c>
      <c r="U93" t="s">
        <v>22</v>
      </c>
      <c r="V93">
        <v>556.16999999999996</v>
      </c>
      <c r="W93">
        <v>1.1100000000000001</v>
      </c>
      <c r="Y93" t="s">
        <v>23</v>
      </c>
      <c r="Z93">
        <v>-294.39999999999998</v>
      </c>
      <c r="AA93">
        <v>0.79</v>
      </c>
    </row>
    <row r="94" spans="1:27">
      <c r="A94" t="s">
        <v>79</v>
      </c>
      <c r="B94">
        <v>-443.38</v>
      </c>
      <c r="C94">
        <v>1.1200000000000001</v>
      </c>
      <c r="E94" t="s">
        <v>80</v>
      </c>
      <c r="F94">
        <v>837.87</v>
      </c>
      <c r="G94">
        <v>1</v>
      </c>
      <c r="I94" t="s">
        <v>81</v>
      </c>
      <c r="J94">
        <v>-649.66</v>
      </c>
      <c r="K94">
        <v>1.1599999999999999</v>
      </c>
      <c r="M94" t="s">
        <v>78</v>
      </c>
      <c r="N94">
        <v>-391.16</v>
      </c>
      <c r="O94">
        <v>1.1599999999999999</v>
      </c>
      <c r="Q94" t="s">
        <v>77</v>
      </c>
      <c r="R94">
        <v>-523.42999999999995</v>
      </c>
      <c r="S94">
        <v>1.1299999999999999</v>
      </c>
      <c r="U94" t="s">
        <v>22</v>
      </c>
      <c r="V94">
        <v>1374.69</v>
      </c>
      <c r="W94">
        <v>0.97</v>
      </c>
      <c r="Y94" t="s">
        <v>23</v>
      </c>
      <c r="Z94">
        <v>-678.85</v>
      </c>
      <c r="AA94">
        <v>1.1399999999999999</v>
      </c>
    </row>
    <row r="95" spans="1:27">
      <c r="A95" t="s">
        <v>79</v>
      </c>
      <c r="B95">
        <v>110.02</v>
      </c>
      <c r="C95">
        <v>1.02</v>
      </c>
      <c r="E95" t="s">
        <v>80</v>
      </c>
      <c r="F95">
        <v>185.53</v>
      </c>
      <c r="G95">
        <v>0.99</v>
      </c>
      <c r="I95" t="s">
        <v>81</v>
      </c>
      <c r="J95">
        <v>-179.77</v>
      </c>
      <c r="K95">
        <v>1</v>
      </c>
      <c r="M95" t="s">
        <v>78</v>
      </c>
      <c r="N95">
        <v>-22.82</v>
      </c>
      <c r="O95">
        <v>0.99</v>
      </c>
      <c r="Q95" t="s">
        <v>77</v>
      </c>
      <c r="R95">
        <v>7.85</v>
      </c>
      <c r="S95">
        <v>1.02</v>
      </c>
      <c r="U95" t="s">
        <v>22</v>
      </c>
      <c r="V95">
        <v>369.01</v>
      </c>
      <c r="W95">
        <v>0.99</v>
      </c>
      <c r="Y95" t="s">
        <v>23</v>
      </c>
      <c r="Z95">
        <v>-291.76</v>
      </c>
      <c r="AA95">
        <v>1.01</v>
      </c>
    </row>
    <row r="96" spans="1:27">
      <c r="A96" t="s">
        <v>79</v>
      </c>
      <c r="B96">
        <v>209.1</v>
      </c>
      <c r="C96">
        <v>1.02</v>
      </c>
      <c r="E96" t="s">
        <v>80</v>
      </c>
      <c r="F96">
        <v>89.36</v>
      </c>
      <c r="G96">
        <v>1.01</v>
      </c>
      <c r="I96" t="s">
        <v>81</v>
      </c>
      <c r="J96">
        <v>-15.93</v>
      </c>
      <c r="K96">
        <v>0.99</v>
      </c>
      <c r="M96" t="s">
        <v>78</v>
      </c>
      <c r="N96">
        <v>68.33</v>
      </c>
      <c r="O96">
        <v>1.07</v>
      </c>
      <c r="Q96" t="s">
        <v>77</v>
      </c>
      <c r="R96">
        <v>158.97</v>
      </c>
      <c r="S96">
        <v>1.02</v>
      </c>
      <c r="U96" t="s">
        <v>22</v>
      </c>
      <c r="V96">
        <v>177.29</v>
      </c>
      <c r="W96">
        <v>1.02</v>
      </c>
      <c r="Y96" t="s">
        <v>23</v>
      </c>
      <c r="Z96">
        <v>-83.08</v>
      </c>
      <c r="AA96">
        <v>0.98</v>
      </c>
    </row>
    <row r="97" spans="1:27">
      <c r="A97" t="s">
        <v>79</v>
      </c>
      <c r="B97">
        <v>217.27</v>
      </c>
      <c r="C97">
        <v>1.05</v>
      </c>
      <c r="E97" t="s">
        <v>80</v>
      </c>
      <c r="F97">
        <v>422.02</v>
      </c>
      <c r="G97">
        <v>1.01</v>
      </c>
      <c r="I97" t="s">
        <v>81</v>
      </c>
      <c r="J97">
        <v>14.25</v>
      </c>
      <c r="K97">
        <v>1.1000000000000001</v>
      </c>
      <c r="M97" t="s">
        <v>78</v>
      </c>
      <c r="N97">
        <v>295.47000000000003</v>
      </c>
      <c r="O97">
        <v>1.07</v>
      </c>
      <c r="Q97" t="s">
        <v>77</v>
      </c>
      <c r="R97">
        <v>171.48</v>
      </c>
      <c r="S97">
        <v>1.07</v>
      </c>
      <c r="U97" t="s">
        <v>22</v>
      </c>
      <c r="V97">
        <v>201.46</v>
      </c>
      <c r="W97">
        <v>1</v>
      </c>
      <c r="Y97" t="s">
        <v>23</v>
      </c>
      <c r="Z97">
        <v>7.81</v>
      </c>
      <c r="AA97">
        <v>1.07</v>
      </c>
    </row>
    <row r="98" spans="1:27">
      <c r="A98" t="s">
        <v>79</v>
      </c>
      <c r="B98">
        <v>325.2</v>
      </c>
      <c r="C98">
        <v>1.04</v>
      </c>
      <c r="E98" t="s">
        <v>80</v>
      </c>
      <c r="F98">
        <v>518.25</v>
      </c>
      <c r="G98">
        <v>1</v>
      </c>
      <c r="I98" t="s">
        <v>81</v>
      </c>
      <c r="J98">
        <v>86</v>
      </c>
      <c r="K98">
        <v>1.04</v>
      </c>
      <c r="M98" t="s">
        <v>78</v>
      </c>
      <c r="N98">
        <v>342.71</v>
      </c>
      <c r="O98">
        <v>0.98</v>
      </c>
      <c r="Q98" t="s">
        <v>77</v>
      </c>
      <c r="R98">
        <v>283.39999999999998</v>
      </c>
      <c r="S98">
        <v>1.04</v>
      </c>
      <c r="U98" t="s">
        <v>22</v>
      </c>
      <c r="V98">
        <v>180.35</v>
      </c>
      <c r="W98">
        <v>0.98</v>
      </c>
      <c r="Y98" t="s">
        <v>23</v>
      </c>
      <c r="Z98">
        <v>8.6300000000000008</v>
      </c>
      <c r="AA98">
        <v>1.04</v>
      </c>
    </row>
    <row r="99" spans="1:27">
      <c r="A99" t="s">
        <v>79</v>
      </c>
      <c r="B99">
        <v>1206.8499999999999</v>
      </c>
      <c r="C99">
        <v>1.03</v>
      </c>
      <c r="E99" t="s">
        <v>80</v>
      </c>
      <c r="F99">
        <v>760.24</v>
      </c>
      <c r="G99">
        <v>1</v>
      </c>
      <c r="I99" t="s">
        <v>81</v>
      </c>
      <c r="J99">
        <v>716.38</v>
      </c>
      <c r="K99">
        <v>0.97</v>
      </c>
      <c r="M99" t="s">
        <v>78</v>
      </c>
      <c r="N99">
        <v>903.18</v>
      </c>
      <c r="O99">
        <v>1.05</v>
      </c>
      <c r="Q99" t="s">
        <v>77</v>
      </c>
      <c r="R99">
        <v>1112.75</v>
      </c>
      <c r="S99">
        <v>1.02</v>
      </c>
      <c r="U99" t="s">
        <v>22</v>
      </c>
      <c r="V99">
        <v>-68.52</v>
      </c>
      <c r="W99">
        <v>0.97</v>
      </c>
      <c r="Y99" t="s">
        <v>23</v>
      </c>
      <c r="Z99">
        <v>594.13</v>
      </c>
      <c r="AA99">
        <v>0.99</v>
      </c>
    </row>
    <row r="100" spans="1:27">
      <c r="A100" t="s">
        <v>79</v>
      </c>
      <c r="B100">
        <v>1376.95</v>
      </c>
      <c r="C100">
        <v>0.99</v>
      </c>
      <c r="E100" t="s">
        <v>80</v>
      </c>
      <c r="F100">
        <v>19.84</v>
      </c>
      <c r="G100">
        <v>1.01</v>
      </c>
      <c r="I100" t="s">
        <v>81</v>
      </c>
      <c r="J100">
        <v>410.21</v>
      </c>
      <c r="K100">
        <v>0.98</v>
      </c>
      <c r="M100" t="s">
        <v>78</v>
      </c>
      <c r="N100">
        <v>502.64</v>
      </c>
      <c r="O100">
        <v>1.03</v>
      </c>
      <c r="Q100" t="s">
        <v>77</v>
      </c>
      <c r="R100">
        <v>910.05</v>
      </c>
      <c r="S100">
        <v>0.99</v>
      </c>
      <c r="U100" t="s">
        <v>22</v>
      </c>
      <c r="V100">
        <v>-382.06</v>
      </c>
      <c r="W100">
        <v>1.03</v>
      </c>
      <c r="Y100" t="s">
        <v>23</v>
      </c>
      <c r="Z100">
        <v>522.49</v>
      </c>
      <c r="AA100">
        <v>0.99</v>
      </c>
    </row>
    <row r="101" spans="1:27">
      <c r="A101" t="s">
        <v>79</v>
      </c>
      <c r="B101">
        <v>335.3</v>
      </c>
      <c r="C101">
        <v>0.91</v>
      </c>
      <c r="E101" t="s">
        <v>80</v>
      </c>
      <c r="F101">
        <v>59.26</v>
      </c>
      <c r="G101">
        <v>1.01</v>
      </c>
      <c r="I101" t="s">
        <v>81</v>
      </c>
      <c r="J101">
        <v>-235.98</v>
      </c>
      <c r="K101">
        <v>0.86</v>
      </c>
      <c r="M101" t="s">
        <v>78</v>
      </c>
      <c r="N101">
        <v>335.92</v>
      </c>
      <c r="O101">
        <v>0.92</v>
      </c>
      <c r="Q101" t="s">
        <v>77</v>
      </c>
      <c r="R101">
        <v>173.49</v>
      </c>
      <c r="S101">
        <v>0.9</v>
      </c>
      <c r="U101" t="s">
        <v>22</v>
      </c>
      <c r="V101">
        <v>-64.7</v>
      </c>
      <c r="W101">
        <v>1.1100000000000001</v>
      </c>
      <c r="Y101" t="s">
        <v>23</v>
      </c>
      <c r="Z101">
        <v>-62.01</v>
      </c>
      <c r="AA101">
        <v>0.86</v>
      </c>
    </row>
    <row r="102" spans="1:27">
      <c r="A102" t="s">
        <v>79</v>
      </c>
      <c r="B102">
        <v>-269.89</v>
      </c>
      <c r="C102">
        <v>1.07</v>
      </c>
      <c r="E102" t="s">
        <v>80</v>
      </c>
      <c r="F102">
        <v>520.08000000000004</v>
      </c>
      <c r="G102">
        <v>1</v>
      </c>
      <c r="I102" t="s">
        <v>81</v>
      </c>
      <c r="J102">
        <v>-624.12</v>
      </c>
      <c r="K102">
        <v>1.08</v>
      </c>
      <c r="M102" t="s">
        <v>78</v>
      </c>
      <c r="N102">
        <v>166.52</v>
      </c>
      <c r="O102">
        <v>1.0900000000000001</v>
      </c>
      <c r="Q102" t="s">
        <v>77</v>
      </c>
      <c r="R102">
        <v>-349</v>
      </c>
      <c r="S102">
        <v>1.07</v>
      </c>
      <c r="U102" t="s">
        <v>22</v>
      </c>
      <c r="V102">
        <v>511.04</v>
      </c>
      <c r="W102">
        <v>0.97</v>
      </c>
      <c r="Y102" t="s">
        <v>23</v>
      </c>
      <c r="Z102">
        <v>-475.05</v>
      </c>
      <c r="AA102">
        <v>1.06</v>
      </c>
    </row>
    <row r="103" spans="1:27">
      <c r="A103" t="s">
        <v>79</v>
      </c>
      <c r="B103">
        <v>-318.37</v>
      </c>
      <c r="C103">
        <v>1</v>
      </c>
      <c r="E103" t="s">
        <v>80</v>
      </c>
      <c r="F103">
        <v>898.85</v>
      </c>
      <c r="G103">
        <v>1.01</v>
      </c>
      <c r="I103" t="s">
        <v>81</v>
      </c>
      <c r="J103">
        <v>-438.32</v>
      </c>
      <c r="K103">
        <v>1</v>
      </c>
      <c r="M103" t="s">
        <v>78</v>
      </c>
      <c r="N103">
        <v>0.56999999999999995</v>
      </c>
      <c r="O103">
        <v>1.01</v>
      </c>
      <c r="Q103" t="s">
        <v>77</v>
      </c>
      <c r="R103">
        <v>-410.28</v>
      </c>
      <c r="S103">
        <v>1</v>
      </c>
      <c r="U103" t="s">
        <v>22</v>
      </c>
      <c r="V103">
        <v>954.5</v>
      </c>
      <c r="W103">
        <v>1.02</v>
      </c>
      <c r="Y103" t="s">
        <v>23</v>
      </c>
      <c r="Z103">
        <v>-503.65</v>
      </c>
      <c r="AA103">
        <v>1.01</v>
      </c>
    </row>
    <row r="104" spans="1:27">
      <c r="A104" t="s">
        <v>79</v>
      </c>
      <c r="B104">
        <v>76.94</v>
      </c>
      <c r="C104">
        <v>1.03</v>
      </c>
      <c r="E104" t="s">
        <v>80</v>
      </c>
      <c r="F104">
        <v>960.54</v>
      </c>
      <c r="G104">
        <v>1</v>
      </c>
      <c r="I104" t="s">
        <v>81</v>
      </c>
      <c r="J104">
        <v>-53.39</v>
      </c>
      <c r="K104">
        <v>1</v>
      </c>
      <c r="M104" t="s">
        <v>78</v>
      </c>
      <c r="N104">
        <v>215.66</v>
      </c>
      <c r="O104">
        <v>1.01</v>
      </c>
      <c r="Q104" t="s">
        <v>77</v>
      </c>
      <c r="R104">
        <v>22.24</v>
      </c>
      <c r="S104">
        <v>1.04</v>
      </c>
      <c r="U104" t="s">
        <v>22</v>
      </c>
      <c r="V104">
        <v>668.16</v>
      </c>
      <c r="W104">
        <v>0.99</v>
      </c>
      <c r="Y104" t="s">
        <v>23</v>
      </c>
      <c r="Z104">
        <v>-132.13</v>
      </c>
      <c r="AA104">
        <v>1</v>
      </c>
    </row>
    <row r="105" spans="1:27">
      <c r="A105" t="s">
        <v>79</v>
      </c>
      <c r="B105">
        <v>798.63</v>
      </c>
      <c r="C105">
        <v>1.03</v>
      </c>
      <c r="E105" t="s">
        <v>80</v>
      </c>
      <c r="F105">
        <v>361.85</v>
      </c>
      <c r="G105">
        <v>1</v>
      </c>
      <c r="I105" t="s">
        <v>81</v>
      </c>
      <c r="J105">
        <v>400.22</v>
      </c>
      <c r="K105">
        <v>1.07</v>
      </c>
      <c r="M105" t="s">
        <v>78</v>
      </c>
      <c r="N105">
        <v>427.78</v>
      </c>
      <c r="O105">
        <v>0.97</v>
      </c>
      <c r="Q105" t="s">
        <v>77</v>
      </c>
      <c r="R105">
        <v>826.14</v>
      </c>
      <c r="S105">
        <v>1.03</v>
      </c>
      <c r="U105" t="s">
        <v>22</v>
      </c>
      <c r="V105">
        <v>-32.6</v>
      </c>
      <c r="W105">
        <v>0.98</v>
      </c>
      <c r="Y105" t="s">
        <v>23</v>
      </c>
      <c r="Z105">
        <v>408.63</v>
      </c>
      <c r="AA105">
        <v>1.05</v>
      </c>
    </row>
    <row r="106" spans="1:27">
      <c r="A106" t="s">
        <v>79</v>
      </c>
      <c r="B106">
        <v>837.21</v>
      </c>
      <c r="C106">
        <v>0.99</v>
      </c>
      <c r="E106" t="s">
        <v>80</v>
      </c>
      <c r="F106">
        <v>163.13999999999999</v>
      </c>
      <c r="G106">
        <v>1</v>
      </c>
      <c r="I106" t="s">
        <v>81</v>
      </c>
      <c r="J106">
        <v>429.74</v>
      </c>
      <c r="K106">
        <v>1</v>
      </c>
      <c r="M106" t="s">
        <v>78</v>
      </c>
      <c r="N106">
        <v>80.650000000000006</v>
      </c>
      <c r="O106">
        <v>1</v>
      </c>
      <c r="Q106" t="s">
        <v>77</v>
      </c>
      <c r="R106">
        <v>828.57</v>
      </c>
      <c r="S106">
        <v>1.01</v>
      </c>
      <c r="U106" t="s">
        <v>22</v>
      </c>
      <c r="V106">
        <v>-273.47000000000003</v>
      </c>
      <c r="W106">
        <v>0.99</v>
      </c>
      <c r="Y106" t="s">
        <v>23</v>
      </c>
      <c r="Z106">
        <v>526.84</v>
      </c>
      <c r="AA106">
        <v>1.01</v>
      </c>
    </row>
    <row r="107" spans="1:27">
      <c r="A107" t="s">
        <v>79</v>
      </c>
      <c r="B107">
        <v>304.62</v>
      </c>
      <c r="C107">
        <v>0.99</v>
      </c>
      <c r="E107" t="s">
        <v>80</v>
      </c>
      <c r="F107">
        <v>284.67</v>
      </c>
      <c r="G107">
        <v>1</v>
      </c>
      <c r="I107" t="s">
        <v>81</v>
      </c>
      <c r="J107">
        <v>346.6</v>
      </c>
      <c r="K107">
        <v>1</v>
      </c>
      <c r="M107" t="s">
        <v>78</v>
      </c>
      <c r="N107">
        <v>-154.27000000000001</v>
      </c>
      <c r="O107">
        <v>1</v>
      </c>
      <c r="Q107" t="s">
        <v>77</v>
      </c>
      <c r="R107">
        <v>416.02</v>
      </c>
      <c r="S107">
        <v>0.99</v>
      </c>
      <c r="U107" t="s">
        <v>22</v>
      </c>
      <c r="V107">
        <v>-184.48</v>
      </c>
      <c r="W107">
        <v>1.02</v>
      </c>
      <c r="Y107" t="s">
        <v>23</v>
      </c>
      <c r="Z107">
        <v>529.41</v>
      </c>
      <c r="AA107">
        <v>1.01</v>
      </c>
    </row>
    <row r="108" spans="1:27">
      <c r="A108" t="s">
        <v>79</v>
      </c>
      <c r="B108">
        <v>-194.66</v>
      </c>
      <c r="C108">
        <v>1.04</v>
      </c>
      <c r="E108" t="s">
        <v>80</v>
      </c>
      <c r="F108">
        <v>406.33</v>
      </c>
      <c r="G108">
        <v>1</v>
      </c>
      <c r="I108" t="s">
        <v>81</v>
      </c>
      <c r="J108">
        <v>123.77</v>
      </c>
      <c r="K108">
        <v>1.0900000000000001</v>
      </c>
      <c r="M108" t="s">
        <v>78</v>
      </c>
      <c r="N108">
        <v>-478.96</v>
      </c>
      <c r="O108">
        <v>1.05</v>
      </c>
      <c r="Q108" t="s">
        <v>77</v>
      </c>
      <c r="R108">
        <v>-41.23</v>
      </c>
      <c r="S108">
        <v>1.06</v>
      </c>
      <c r="U108" t="s">
        <v>22</v>
      </c>
      <c r="V108">
        <v>119.18</v>
      </c>
      <c r="W108">
        <v>0.96</v>
      </c>
      <c r="Y108" t="s">
        <v>23</v>
      </c>
      <c r="Z108">
        <v>211.37</v>
      </c>
      <c r="AA108">
        <v>1.06</v>
      </c>
    </row>
    <row r="109" spans="1:27">
      <c r="A109" t="s">
        <v>79</v>
      </c>
      <c r="B109">
        <v>-17.22</v>
      </c>
      <c r="C109">
        <v>1.04</v>
      </c>
      <c r="E109" t="s">
        <v>80</v>
      </c>
      <c r="F109">
        <v>88.9</v>
      </c>
      <c r="G109">
        <v>0.99</v>
      </c>
      <c r="I109" t="s">
        <v>81</v>
      </c>
      <c r="J109">
        <v>328.13</v>
      </c>
      <c r="K109">
        <v>0.98</v>
      </c>
      <c r="M109" t="s">
        <v>78</v>
      </c>
      <c r="N109">
        <v>78.239999999999995</v>
      </c>
      <c r="O109">
        <v>1.03</v>
      </c>
      <c r="Q109" t="s">
        <v>77</v>
      </c>
      <c r="R109">
        <v>222.6</v>
      </c>
      <c r="S109">
        <v>1.05</v>
      </c>
      <c r="U109" t="s">
        <v>22</v>
      </c>
      <c r="V109">
        <v>46.48</v>
      </c>
      <c r="W109">
        <v>0.97</v>
      </c>
      <c r="Y109" t="s">
        <v>23</v>
      </c>
      <c r="Z109">
        <v>371.65</v>
      </c>
      <c r="AA109">
        <v>1</v>
      </c>
    </row>
    <row r="110" spans="1:27">
      <c r="A110" t="s">
        <v>79</v>
      </c>
      <c r="B110">
        <v>737.24</v>
      </c>
      <c r="C110">
        <v>1.01</v>
      </c>
      <c r="E110" t="s">
        <v>80</v>
      </c>
      <c r="F110">
        <v>-274.51</v>
      </c>
      <c r="G110">
        <v>1.01</v>
      </c>
      <c r="I110" t="s">
        <v>81</v>
      </c>
      <c r="J110">
        <v>778.01</v>
      </c>
      <c r="K110">
        <v>0.97</v>
      </c>
      <c r="M110" t="s">
        <v>78</v>
      </c>
      <c r="N110">
        <v>795.68</v>
      </c>
      <c r="O110">
        <v>1.01</v>
      </c>
      <c r="Q110" t="s">
        <v>77</v>
      </c>
      <c r="R110">
        <v>939.11</v>
      </c>
      <c r="S110">
        <v>1.01</v>
      </c>
      <c r="U110" t="s">
        <v>22</v>
      </c>
      <c r="V110">
        <v>-438.21</v>
      </c>
      <c r="W110">
        <v>1.03</v>
      </c>
      <c r="Y110" t="s">
        <v>23</v>
      </c>
      <c r="Z110">
        <v>928.54</v>
      </c>
      <c r="AA110">
        <v>1</v>
      </c>
    </row>
    <row r="111" spans="1:27">
      <c r="A111" t="s">
        <v>79</v>
      </c>
      <c r="B111">
        <v>1117.42</v>
      </c>
      <c r="C111">
        <v>1.03</v>
      </c>
      <c r="E111" t="s">
        <v>80</v>
      </c>
      <c r="F111">
        <v>-336.82</v>
      </c>
      <c r="G111">
        <v>1</v>
      </c>
      <c r="I111" t="s">
        <v>81</v>
      </c>
      <c r="J111">
        <v>189.05</v>
      </c>
      <c r="K111">
        <v>0.98</v>
      </c>
      <c r="M111" t="s">
        <v>78</v>
      </c>
      <c r="N111">
        <v>1139.92</v>
      </c>
      <c r="O111">
        <v>1.03</v>
      </c>
      <c r="Q111" t="s">
        <v>77</v>
      </c>
      <c r="R111">
        <v>1453.46</v>
      </c>
      <c r="S111">
        <v>1.03</v>
      </c>
      <c r="U111" t="s">
        <v>22</v>
      </c>
      <c r="V111">
        <v>-553.71</v>
      </c>
      <c r="W111">
        <v>1</v>
      </c>
      <c r="Y111" t="s">
        <v>23</v>
      </c>
      <c r="Z111">
        <v>603.71</v>
      </c>
      <c r="AA111">
        <v>1</v>
      </c>
    </row>
    <row r="112" spans="1:27">
      <c r="A112" t="s">
        <v>79</v>
      </c>
      <c r="B112">
        <v>1005.31</v>
      </c>
      <c r="C112">
        <v>1.01</v>
      </c>
      <c r="E112" t="s">
        <v>80</v>
      </c>
      <c r="F112">
        <v>-23.56</v>
      </c>
      <c r="G112">
        <v>1.01</v>
      </c>
      <c r="I112" t="s">
        <v>81</v>
      </c>
      <c r="J112">
        <v>-458.04</v>
      </c>
      <c r="K112">
        <v>1.01</v>
      </c>
      <c r="M112" t="s">
        <v>78</v>
      </c>
      <c r="N112">
        <v>800.96</v>
      </c>
      <c r="O112">
        <v>1.06</v>
      </c>
      <c r="Q112" t="s">
        <v>77</v>
      </c>
      <c r="R112">
        <v>1146.46</v>
      </c>
      <c r="S112">
        <v>1</v>
      </c>
      <c r="U112" t="s">
        <v>22</v>
      </c>
      <c r="V112">
        <v>-210.61</v>
      </c>
      <c r="W112">
        <v>1.04</v>
      </c>
      <c r="Y112" t="s">
        <v>23</v>
      </c>
      <c r="Z112">
        <v>171.81</v>
      </c>
      <c r="AA112">
        <v>1.01</v>
      </c>
    </row>
    <row r="113" spans="1:27">
      <c r="A113" t="s">
        <v>79</v>
      </c>
      <c r="B113">
        <v>662.01</v>
      </c>
      <c r="C113">
        <v>1.04</v>
      </c>
      <c r="E113" t="s">
        <v>80</v>
      </c>
      <c r="F113">
        <v>746.75</v>
      </c>
      <c r="G113">
        <v>0.98</v>
      </c>
      <c r="I113" t="s">
        <v>81</v>
      </c>
      <c r="J113">
        <v>-432.94</v>
      </c>
      <c r="K113">
        <v>0.98</v>
      </c>
      <c r="M113" t="s">
        <v>78</v>
      </c>
      <c r="N113">
        <v>866.92</v>
      </c>
      <c r="O113">
        <v>0.95</v>
      </c>
      <c r="Q113" t="s">
        <v>77</v>
      </c>
      <c r="R113">
        <v>433</v>
      </c>
      <c r="S113">
        <v>1.05</v>
      </c>
      <c r="U113" t="s">
        <v>22</v>
      </c>
      <c r="V113">
        <v>521.48</v>
      </c>
      <c r="W113">
        <v>0.93</v>
      </c>
      <c r="Y113" t="s">
        <v>23</v>
      </c>
      <c r="Z113">
        <v>16.27</v>
      </c>
      <c r="AA113">
        <v>0.98</v>
      </c>
    </row>
    <row r="114" spans="1:27">
      <c r="A114" t="s">
        <v>79</v>
      </c>
      <c r="B114">
        <v>725.2</v>
      </c>
      <c r="C114">
        <v>0.99</v>
      </c>
      <c r="E114" t="s">
        <v>80</v>
      </c>
      <c r="F114">
        <v>40.21</v>
      </c>
      <c r="G114">
        <v>0.99</v>
      </c>
      <c r="I114" t="s">
        <v>81</v>
      </c>
      <c r="J114">
        <v>-6.53</v>
      </c>
      <c r="K114">
        <v>0.94</v>
      </c>
      <c r="M114" t="s">
        <v>78</v>
      </c>
      <c r="N114">
        <v>488.88</v>
      </c>
      <c r="O114">
        <v>0.97</v>
      </c>
      <c r="Q114" t="s">
        <v>77</v>
      </c>
      <c r="R114">
        <v>506.14</v>
      </c>
      <c r="S114">
        <v>0.99</v>
      </c>
      <c r="U114" t="s">
        <v>22</v>
      </c>
      <c r="V114">
        <v>44.25</v>
      </c>
      <c r="W114">
        <v>0.96</v>
      </c>
      <c r="Y114" t="s">
        <v>23</v>
      </c>
      <c r="Z114">
        <v>259.75</v>
      </c>
      <c r="AA114">
        <v>0.95</v>
      </c>
    </row>
    <row r="115" spans="1:27">
      <c r="A115" t="s">
        <v>79</v>
      </c>
      <c r="B115">
        <v>277.27999999999997</v>
      </c>
      <c r="C115">
        <v>1.06</v>
      </c>
      <c r="E115" t="s">
        <v>80</v>
      </c>
      <c r="F115">
        <v>-581.48</v>
      </c>
      <c r="G115">
        <v>1</v>
      </c>
      <c r="I115" t="s">
        <v>81</v>
      </c>
      <c r="J115">
        <v>-263.07</v>
      </c>
      <c r="K115">
        <v>1.03</v>
      </c>
      <c r="M115" t="s">
        <v>78</v>
      </c>
      <c r="N115">
        <v>-190.18</v>
      </c>
      <c r="O115">
        <v>1.01</v>
      </c>
      <c r="Q115" t="s">
        <v>77</v>
      </c>
      <c r="R115">
        <v>345.57</v>
      </c>
      <c r="S115">
        <v>1.07</v>
      </c>
      <c r="U115" t="s">
        <v>22</v>
      </c>
      <c r="V115">
        <v>-602.25</v>
      </c>
      <c r="W115">
        <v>0.96</v>
      </c>
      <c r="Y115" t="s">
        <v>23</v>
      </c>
      <c r="Z115">
        <v>-200.57</v>
      </c>
      <c r="AA115">
        <v>1.02</v>
      </c>
    </row>
    <row r="116" spans="1:27">
      <c r="A116" t="s">
        <v>79</v>
      </c>
      <c r="B116">
        <v>254.12</v>
      </c>
      <c r="C116">
        <v>0.96</v>
      </c>
      <c r="E116" t="s">
        <v>80</v>
      </c>
      <c r="F116">
        <v>-590.85</v>
      </c>
      <c r="G116">
        <v>0.99</v>
      </c>
      <c r="I116" t="s">
        <v>81</v>
      </c>
      <c r="J116">
        <v>-332.62</v>
      </c>
      <c r="K116">
        <v>0.96</v>
      </c>
      <c r="M116" t="s">
        <v>78</v>
      </c>
      <c r="N116">
        <v>-224.4</v>
      </c>
      <c r="O116">
        <v>0.93</v>
      </c>
      <c r="Q116" t="s">
        <v>77</v>
      </c>
      <c r="R116">
        <v>345.18</v>
      </c>
      <c r="S116">
        <v>0.96</v>
      </c>
      <c r="U116" t="s">
        <v>22</v>
      </c>
      <c r="V116">
        <v>-875.28</v>
      </c>
      <c r="W116">
        <v>0.99</v>
      </c>
      <c r="Y116" t="s">
        <v>23</v>
      </c>
      <c r="Z116">
        <v>-352.99</v>
      </c>
      <c r="AA116">
        <v>0.95</v>
      </c>
    </row>
    <row r="117" spans="1:27">
      <c r="A117" t="s">
        <v>79</v>
      </c>
      <c r="B117">
        <v>266.39</v>
      </c>
      <c r="C117">
        <v>1.04</v>
      </c>
      <c r="E117" t="s">
        <v>80</v>
      </c>
      <c r="F117">
        <v>-301.81</v>
      </c>
      <c r="G117">
        <v>1.01</v>
      </c>
      <c r="I117" t="s">
        <v>81</v>
      </c>
      <c r="J117">
        <v>-34.04</v>
      </c>
      <c r="K117">
        <v>1.0900000000000001</v>
      </c>
      <c r="M117" t="s">
        <v>78</v>
      </c>
      <c r="N117">
        <v>-171.85</v>
      </c>
      <c r="O117">
        <v>1.06</v>
      </c>
      <c r="Q117" t="s">
        <v>77</v>
      </c>
      <c r="R117">
        <v>308.49</v>
      </c>
      <c r="S117">
        <v>1.05</v>
      </c>
      <c r="U117" t="s">
        <v>22</v>
      </c>
      <c r="V117">
        <v>-595.20000000000005</v>
      </c>
      <c r="W117">
        <v>1.02</v>
      </c>
      <c r="Y117" t="s">
        <v>23</v>
      </c>
      <c r="Z117">
        <v>-101.1</v>
      </c>
      <c r="AA117">
        <v>1.08</v>
      </c>
    </row>
    <row r="118" spans="1:27">
      <c r="A118" t="s">
        <v>79</v>
      </c>
      <c r="B118">
        <v>199.81</v>
      </c>
      <c r="C118">
        <v>1.04</v>
      </c>
      <c r="E118" t="s">
        <v>80</v>
      </c>
      <c r="F118">
        <v>-45.2</v>
      </c>
      <c r="G118">
        <v>1.01</v>
      </c>
      <c r="I118" t="s">
        <v>81</v>
      </c>
      <c r="J118">
        <v>291.87</v>
      </c>
      <c r="K118">
        <v>1.02</v>
      </c>
      <c r="M118" t="s">
        <v>78</v>
      </c>
      <c r="N118">
        <v>-264.95999999999998</v>
      </c>
      <c r="O118">
        <v>1.03</v>
      </c>
      <c r="Q118" t="s">
        <v>77</v>
      </c>
      <c r="R118">
        <v>246.75</v>
      </c>
      <c r="S118">
        <v>1.03</v>
      </c>
      <c r="U118" t="s">
        <v>22</v>
      </c>
      <c r="V118">
        <v>-234.72</v>
      </c>
      <c r="W118">
        <v>1</v>
      </c>
      <c r="Y118" t="s">
        <v>23</v>
      </c>
      <c r="Z118">
        <v>176.18</v>
      </c>
      <c r="AA118">
        <v>1.04</v>
      </c>
    </row>
    <row r="119" spans="1:27">
      <c r="A119" t="s">
        <v>79</v>
      </c>
      <c r="B119">
        <v>386.11</v>
      </c>
      <c r="C119">
        <v>1.02</v>
      </c>
      <c r="E119" t="s">
        <v>80</v>
      </c>
      <c r="F119">
        <v>376.28</v>
      </c>
      <c r="G119">
        <v>1</v>
      </c>
      <c r="I119" t="s">
        <v>81</v>
      </c>
      <c r="J119">
        <v>548.13</v>
      </c>
      <c r="K119">
        <v>0.98</v>
      </c>
      <c r="M119" t="s">
        <v>78</v>
      </c>
      <c r="N119">
        <v>249.01</v>
      </c>
      <c r="O119">
        <v>0.94</v>
      </c>
      <c r="Q119" t="s">
        <v>77</v>
      </c>
      <c r="R119">
        <v>491.62</v>
      </c>
      <c r="S119">
        <v>1.01</v>
      </c>
      <c r="U119" t="s">
        <v>22</v>
      </c>
      <c r="V119">
        <v>249.05</v>
      </c>
      <c r="W119">
        <v>0.98</v>
      </c>
      <c r="Y119" t="s">
        <v>23</v>
      </c>
      <c r="Z119">
        <v>517.20000000000005</v>
      </c>
      <c r="AA119">
        <v>0.99</v>
      </c>
    </row>
    <row r="120" spans="1:27">
      <c r="A120" t="s">
        <v>79</v>
      </c>
      <c r="B120">
        <v>900.83</v>
      </c>
      <c r="C120">
        <v>1.02</v>
      </c>
      <c r="E120" t="s">
        <v>80</v>
      </c>
      <c r="F120">
        <v>407.45</v>
      </c>
      <c r="G120">
        <v>1</v>
      </c>
      <c r="I120" t="s">
        <v>81</v>
      </c>
      <c r="J120">
        <v>147.51</v>
      </c>
      <c r="K120">
        <v>0.98</v>
      </c>
      <c r="M120" t="s">
        <v>78</v>
      </c>
      <c r="N120">
        <v>106.7</v>
      </c>
      <c r="O120">
        <v>1.01</v>
      </c>
      <c r="Q120" t="s">
        <v>77</v>
      </c>
      <c r="R120">
        <v>887.47</v>
      </c>
      <c r="S120">
        <v>1.03</v>
      </c>
      <c r="U120" t="s">
        <v>22</v>
      </c>
      <c r="V120">
        <v>88.18</v>
      </c>
      <c r="W120">
        <v>0.99</v>
      </c>
      <c r="Y120" t="s">
        <v>23</v>
      </c>
      <c r="Z120">
        <v>285.12</v>
      </c>
      <c r="AA120">
        <v>0.98</v>
      </c>
    </row>
    <row r="121" spans="1:27">
      <c r="A121" t="s">
        <v>79</v>
      </c>
      <c r="B121">
        <v>796.49</v>
      </c>
      <c r="C121">
        <v>0.95</v>
      </c>
      <c r="E121" t="s">
        <v>80</v>
      </c>
      <c r="F121">
        <v>-72.95</v>
      </c>
      <c r="G121">
        <v>1.02</v>
      </c>
      <c r="I121" t="s">
        <v>81</v>
      </c>
      <c r="J121">
        <v>-223.58</v>
      </c>
      <c r="K121">
        <v>0.92</v>
      </c>
      <c r="M121" t="s">
        <v>78</v>
      </c>
      <c r="N121">
        <v>-250.05</v>
      </c>
      <c r="O121">
        <v>1.03</v>
      </c>
      <c r="Q121" t="s">
        <v>77</v>
      </c>
      <c r="R121">
        <v>621.71</v>
      </c>
      <c r="S121">
        <v>0.97</v>
      </c>
      <c r="U121" t="s">
        <v>22</v>
      </c>
      <c r="V121">
        <v>-387.15</v>
      </c>
      <c r="W121">
        <v>1.07</v>
      </c>
      <c r="Y121" t="s">
        <v>23</v>
      </c>
      <c r="Z121">
        <v>-100.42</v>
      </c>
      <c r="AA121">
        <v>0.93</v>
      </c>
    </row>
    <row r="122" spans="1:27">
      <c r="A122" t="s">
        <v>79</v>
      </c>
      <c r="B122">
        <v>308.01</v>
      </c>
      <c r="C122">
        <v>1.07</v>
      </c>
      <c r="E122" t="s">
        <v>80</v>
      </c>
      <c r="F122">
        <v>147.94999999999999</v>
      </c>
      <c r="G122">
        <v>1</v>
      </c>
      <c r="I122" t="s">
        <v>81</v>
      </c>
      <c r="J122">
        <v>-437.98</v>
      </c>
      <c r="K122">
        <v>1.04</v>
      </c>
      <c r="M122" t="s">
        <v>78</v>
      </c>
      <c r="N122">
        <v>-20.02</v>
      </c>
      <c r="O122">
        <v>1.07</v>
      </c>
      <c r="Q122" t="s">
        <v>77</v>
      </c>
      <c r="R122">
        <v>424.71</v>
      </c>
      <c r="S122">
        <v>1.07</v>
      </c>
      <c r="U122" t="s">
        <v>22</v>
      </c>
      <c r="V122">
        <v>98.23</v>
      </c>
      <c r="W122">
        <v>1</v>
      </c>
      <c r="Y122" t="s">
        <v>23</v>
      </c>
      <c r="Z122">
        <v>-334.46</v>
      </c>
      <c r="AA122">
        <v>1.06</v>
      </c>
    </row>
    <row r="123" spans="1:27">
      <c r="A123" t="s">
        <v>79</v>
      </c>
      <c r="B123">
        <v>176.9</v>
      </c>
      <c r="C123">
        <v>1.02</v>
      </c>
      <c r="E123" t="s">
        <v>80</v>
      </c>
      <c r="F123">
        <v>658.82</v>
      </c>
      <c r="G123">
        <v>0.99</v>
      </c>
      <c r="I123" t="s">
        <v>81</v>
      </c>
      <c r="J123">
        <v>-397.01</v>
      </c>
      <c r="K123">
        <v>1.07</v>
      </c>
      <c r="M123" t="s">
        <v>78</v>
      </c>
      <c r="N123">
        <v>858.67</v>
      </c>
      <c r="O123">
        <v>1.01</v>
      </c>
      <c r="Q123" t="s">
        <v>77</v>
      </c>
      <c r="R123">
        <v>346.03</v>
      </c>
      <c r="S123">
        <v>1.02</v>
      </c>
      <c r="U123" t="s">
        <v>22</v>
      </c>
      <c r="V123">
        <v>544.01</v>
      </c>
      <c r="W123">
        <v>0.99</v>
      </c>
      <c r="Y123" t="s">
        <v>23</v>
      </c>
      <c r="Z123">
        <v>-289.07</v>
      </c>
      <c r="AA123">
        <v>1.05</v>
      </c>
    </row>
    <row r="124" spans="1:27">
      <c r="A124" t="s">
        <v>79</v>
      </c>
      <c r="B124">
        <v>243.93</v>
      </c>
      <c r="C124">
        <v>0.99</v>
      </c>
      <c r="E124" t="s">
        <v>80</v>
      </c>
      <c r="F124">
        <v>514.89</v>
      </c>
      <c r="G124">
        <v>1.01</v>
      </c>
      <c r="I124" t="s">
        <v>81</v>
      </c>
      <c r="J124">
        <v>-42.56</v>
      </c>
      <c r="K124">
        <v>1</v>
      </c>
      <c r="M124" t="s">
        <v>78</v>
      </c>
      <c r="N124">
        <v>842.64</v>
      </c>
      <c r="O124">
        <v>1.03</v>
      </c>
      <c r="Q124" t="s">
        <v>77</v>
      </c>
      <c r="R124">
        <v>357.73</v>
      </c>
      <c r="S124">
        <v>0.99</v>
      </c>
      <c r="U124" t="s">
        <v>22</v>
      </c>
      <c r="V124">
        <v>530.74</v>
      </c>
      <c r="W124">
        <v>1.04</v>
      </c>
      <c r="Y124" t="s">
        <v>23</v>
      </c>
      <c r="Z124">
        <v>51.29</v>
      </c>
      <c r="AA124">
        <v>0.99</v>
      </c>
    </row>
    <row r="125" spans="1:27">
      <c r="A125" t="s">
        <v>79</v>
      </c>
      <c r="B125">
        <v>276.20999999999998</v>
      </c>
      <c r="C125">
        <v>1.02</v>
      </c>
      <c r="E125" t="s">
        <v>80</v>
      </c>
      <c r="F125">
        <v>405.87</v>
      </c>
      <c r="G125">
        <v>1.01</v>
      </c>
      <c r="I125" t="s">
        <v>81</v>
      </c>
      <c r="J125">
        <v>611.78</v>
      </c>
      <c r="K125">
        <v>1.03</v>
      </c>
      <c r="M125" t="s">
        <v>78</v>
      </c>
      <c r="N125">
        <v>691.87</v>
      </c>
      <c r="O125">
        <v>1.02</v>
      </c>
      <c r="Q125" t="s">
        <v>77</v>
      </c>
      <c r="R125">
        <v>328.43</v>
      </c>
      <c r="S125">
        <v>1.02</v>
      </c>
      <c r="U125" t="s">
        <v>22</v>
      </c>
      <c r="V125">
        <v>499.35</v>
      </c>
      <c r="W125">
        <v>1.01</v>
      </c>
      <c r="Y125" t="s">
        <v>23</v>
      </c>
      <c r="Z125">
        <v>745.84</v>
      </c>
      <c r="AA125">
        <v>1.04</v>
      </c>
    </row>
    <row r="126" spans="1:27">
      <c r="A126" t="s">
        <v>79</v>
      </c>
      <c r="B126">
        <v>127.06</v>
      </c>
      <c r="C126">
        <v>1.03</v>
      </c>
      <c r="E126" t="s">
        <v>80</v>
      </c>
      <c r="F126">
        <v>814.12</v>
      </c>
      <c r="G126">
        <v>1</v>
      </c>
      <c r="I126" t="s">
        <v>81</v>
      </c>
      <c r="J126">
        <v>699.06</v>
      </c>
      <c r="K126">
        <v>1.03</v>
      </c>
      <c r="M126" t="s">
        <v>78</v>
      </c>
      <c r="N126">
        <v>817.25</v>
      </c>
      <c r="O126">
        <v>1.01</v>
      </c>
      <c r="Q126" t="s">
        <v>77</v>
      </c>
      <c r="R126">
        <v>190.34</v>
      </c>
      <c r="S126">
        <v>1.04</v>
      </c>
      <c r="U126" t="s">
        <v>22</v>
      </c>
      <c r="V126">
        <v>928.92</v>
      </c>
      <c r="W126">
        <v>1</v>
      </c>
      <c r="Y126" t="s">
        <v>23</v>
      </c>
      <c r="Z126">
        <v>730.03</v>
      </c>
      <c r="AA126">
        <v>1.03</v>
      </c>
    </row>
    <row r="127" spans="1:27">
      <c r="A127" t="s">
        <v>79</v>
      </c>
      <c r="B127">
        <v>622.89</v>
      </c>
      <c r="C127">
        <v>0.97</v>
      </c>
      <c r="E127" t="s">
        <v>80</v>
      </c>
      <c r="F127">
        <v>609.35</v>
      </c>
      <c r="G127">
        <v>1</v>
      </c>
      <c r="I127" t="s">
        <v>81</v>
      </c>
      <c r="J127">
        <v>709.19</v>
      </c>
      <c r="K127">
        <v>1.01</v>
      </c>
      <c r="M127" t="s">
        <v>78</v>
      </c>
      <c r="N127">
        <v>850.22</v>
      </c>
      <c r="O127">
        <v>0.99</v>
      </c>
      <c r="Q127" t="s">
        <v>77</v>
      </c>
      <c r="R127">
        <v>609.08000000000004</v>
      </c>
      <c r="S127">
        <v>0.96</v>
      </c>
      <c r="U127" t="s">
        <v>22</v>
      </c>
      <c r="V127">
        <v>416.35</v>
      </c>
      <c r="W127">
        <v>1.02</v>
      </c>
      <c r="Y127" t="s">
        <v>23</v>
      </c>
      <c r="Z127">
        <v>872.48</v>
      </c>
      <c r="AA127">
        <v>0.99</v>
      </c>
    </row>
    <row r="128" spans="1:27">
      <c r="A128" t="s">
        <v>79</v>
      </c>
      <c r="B128">
        <v>612.08000000000004</v>
      </c>
      <c r="C128">
        <v>1.04</v>
      </c>
      <c r="E128" t="s">
        <v>80</v>
      </c>
      <c r="F128">
        <v>359.4</v>
      </c>
      <c r="G128">
        <v>1</v>
      </c>
      <c r="I128" t="s">
        <v>81</v>
      </c>
      <c r="J128">
        <v>945.8</v>
      </c>
      <c r="K128">
        <v>1.02</v>
      </c>
      <c r="M128" t="s">
        <v>78</v>
      </c>
      <c r="N128">
        <v>640.95000000000005</v>
      </c>
      <c r="O128">
        <v>1.03</v>
      </c>
      <c r="Q128" t="s">
        <v>77</v>
      </c>
      <c r="R128">
        <v>454.21</v>
      </c>
      <c r="S128">
        <v>1.05</v>
      </c>
      <c r="U128" t="s">
        <v>22</v>
      </c>
      <c r="V128">
        <v>299.73</v>
      </c>
      <c r="W128">
        <v>1.02</v>
      </c>
      <c r="Y128" t="s">
        <v>23</v>
      </c>
      <c r="Z128">
        <v>934.23</v>
      </c>
      <c r="AA128">
        <v>1.03</v>
      </c>
    </row>
    <row r="129" spans="1:27">
      <c r="A129" t="s">
        <v>79</v>
      </c>
      <c r="B129">
        <v>170.19</v>
      </c>
      <c r="C129">
        <v>0.97</v>
      </c>
      <c r="E129" t="s">
        <v>80</v>
      </c>
      <c r="F129">
        <v>774.24</v>
      </c>
      <c r="G129">
        <v>1</v>
      </c>
      <c r="I129" t="s">
        <v>81</v>
      </c>
      <c r="J129">
        <v>561.58000000000004</v>
      </c>
      <c r="K129">
        <v>0.9</v>
      </c>
      <c r="M129" t="s">
        <v>78</v>
      </c>
      <c r="N129">
        <v>401.22</v>
      </c>
      <c r="O129">
        <v>0.94</v>
      </c>
      <c r="Q129" t="s">
        <v>77</v>
      </c>
      <c r="R129">
        <v>93.34</v>
      </c>
      <c r="S129">
        <v>0.96</v>
      </c>
      <c r="U129" t="s">
        <v>22</v>
      </c>
      <c r="V129">
        <v>923.27</v>
      </c>
      <c r="W129">
        <v>1.01</v>
      </c>
      <c r="Y129" t="s">
        <v>23</v>
      </c>
      <c r="Z129">
        <v>397.08</v>
      </c>
      <c r="AA129">
        <v>0.94</v>
      </c>
    </row>
    <row r="130" spans="1:27">
      <c r="A130" t="s">
        <v>79</v>
      </c>
      <c r="B130">
        <v>128.1</v>
      </c>
      <c r="C130">
        <v>1.04</v>
      </c>
      <c r="E130" t="s">
        <v>80</v>
      </c>
      <c r="F130">
        <v>151.62</v>
      </c>
      <c r="G130">
        <v>1</v>
      </c>
      <c r="I130" t="s">
        <v>81</v>
      </c>
      <c r="J130">
        <v>-109.87</v>
      </c>
      <c r="K130">
        <v>1.03</v>
      </c>
      <c r="M130" t="s">
        <v>78</v>
      </c>
      <c r="N130">
        <v>-130.44999999999999</v>
      </c>
      <c r="O130">
        <v>1.1100000000000001</v>
      </c>
      <c r="Q130" t="s">
        <v>77</v>
      </c>
      <c r="R130">
        <v>7.64</v>
      </c>
      <c r="S130">
        <v>1.03</v>
      </c>
      <c r="U130" t="s">
        <v>22</v>
      </c>
      <c r="V130">
        <v>234.35</v>
      </c>
      <c r="W130">
        <v>1.01</v>
      </c>
      <c r="Y130" t="s">
        <v>23</v>
      </c>
      <c r="Z130">
        <v>-153.86000000000001</v>
      </c>
      <c r="AA130">
        <v>1.02</v>
      </c>
    </row>
    <row r="131" spans="1:27">
      <c r="A131" t="s">
        <v>79</v>
      </c>
      <c r="B131">
        <v>-58.6</v>
      </c>
      <c r="C131">
        <v>1.02</v>
      </c>
      <c r="E131" t="s">
        <v>80</v>
      </c>
      <c r="F131">
        <v>291.58999999999997</v>
      </c>
      <c r="G131">
        <v>1.01</v>
      </c>
      <c r="I131" t="s">
        <v>81</v>
      </c>
      <c r="J131">
        <v>-472.29</v>
      </c>
      <c r="K131">
        <v>0.98</v>
      </c>
      <c r="M131" t="s">
        <v>78</v>
      </c>
      <c r="N131">
        <v>26.34</v>
      </c>
      <c r="O131">
        <v>1.01</v>
      </c>
      <c r="Q131" t="s">
        <v>77</v>
      </c>
      <c r="R131">
        <v>-171.28</v>
      </c>
      <c r="S131">
        <v>1</v>
      </c>
      <c r="U131" t="s">
        <v>22</v>
      </c>
      <c r="V131">
        <v>321.64</v>
      </c>
      <c r="W131">
        <v>1.02</v>
      </c>
      <c r="Y131" t="s">
        <v>23</v>
      </c>
      <c r="Z131">
        <v>-382.17</v>
      </c>
      <c r="AA131">
        <v>1</v>
      </c>
    </row>
    <row r="132" spans="1:27">
      <c r="A132" t="s">
        <v>79</v>
      </c>
      <c r="B132">
        <v>139</v>
      </c>
      <c r="C132">
        <v>1.01</v>
      </c>
      <c r="E132" t="s">
        <v>80</v>
      </c>
      <c r="F132">
        <v>356.9</v>
      </c>
      <c r="G132">
        <v>1.01</v>
      </c>
      <c r="I132" t="s">
        <v>81</v>
      </c>
      <c r="J132">
        <v>-331.55</v>
      </c>
      <c r="K132">
        <v>0.96</v>
      </c>
      <c r="M132" t="s">
        <v>78</v>
      </c>
      <c r="N132">
        <v>343.67</v>
      </c>
      <c r="O132">
        <v>1.04</v>
      </c>
      <c r="Q132" t="s">
        <v>77</v>
      </c>
      <c r="R132">
        <v>51.76</v>
      </c>
      <c r="S132">
        <v>1.02</v>
      </c>
      <c r="U132" t="s">
        <v>22</v>
      </c>
      <c r="V132">
        <v>395.59</v>
      </c>
      <c r="W132">
        <v>1.04</v>
      </c>
      <c r="Y132" t="s">
        <v>23</v>
      </c>
      <c r="Z132">
        <v>-128.75</v>
      </c>
      <c r="AA132">
        <v>0.96</v>
      </c>
    </row>
    <row r="133" spans="1:27">
      <c r="A133" t="s">
        <v>79</v>
      </c>
      <c r="B133">
        <v>497.21</v>
      </c>
      <c r="C133">
        <v>0.98</v>
      </c>
      <c r="E133" t="s">
        <v>80</v>
      </c>
      <c r="F133">
        <v>286.33</v>
      </c>
      <c r="G133">
        <v>1.02</v>
      </c>
      <c r="I133" t="s">
        <v>81</v>
      </c>
      <c r="J133">
        <v>-236.92</v>
      </c>
      <c r="K133">
        <v>1.02</v>
      </c>
      <c r="M133" t="s">
        <v>78</v>
      </c>
      <c r="N133">
        <v>996.04</v>
      </c>
      <c r="O133">
        <v>1.05</v>
      </c>
      <c r="Q133" t="s">
        <v>77</v>
      </c>
      <c r="R133">
        <v>439.27</v>
      </c>
      <c r="S133">
        <v>0.99</v>
      </c>
      <c r="U133" t="s">
        <v>22</v>
      </c>
      <c r="V133">
        <v>475.06</v>
      </c>
      <c r="W133">
        <v>1.08</v>
      </c>
      <c r="Y133" t="s">
        <v>23</v>
      </c>
      <c r="Z133">
        <v>-22.57</v>
      </c>
      <c r="AA133">
        <v>1.02</v>
      </c>
    </row>
    <row r="134" spans="1:27">
      <c r="A134" t="s">
        <v>79</v>
      </c>
      <c r="B134">
        <v>46.63</v>
      </c>
      <c r="C134">
        <v>1.05</v>
      </c>
      <c r="E134" t="s">
        <v>80</v>
      </c>
      <c r="F134">
        <v>878.32</v>
      </c>
      <c r="G134">
        <v>0.99</v>
      </c>
      <c r="I134" t="s">
        <v>81</v>
      </c>
      <c r="J134">
        <v>-181.67</v>
      </c>
      <c r="K134">
        <v>1.02</v>
      </c>
      <c r="M134" t="s">
        <v>78</v>
      </c>
      <c r="N134">
        <v>975</v>
      </c>
      <c r="O134">
        <v>0.97</v>
      </c>
      <c r="Q134" t="s">
        <v>77</v>
      </c>
      <c r="R134">
        <v>17.38</v>
      </c>
      <c r="S134">
        <v>1.05</v>
      </c>
      <c r="U134" t="s">
        <v>22</v>
      </c>
      <c r="V134">
        <v>1206.1300000000001</v>
      </c>
      <c r="W134">
        <v>0.93</v>
      </c>
      <c r="Y134" t="s">
        <v>23</v>
      </c>
      <c r="Z134">
        <v>-160.04</v>
      </c>
      <c r="AA134">
        <v>1.03</v>
      </c>
    </row>
    <row r="135" spans="1:27">
      <c r="C135">
        <f>CORREL(B1:B134,C1:C134)</f>
        <v>3.4550116399222498E-3</v>
      </c>
      <c r="G135">
        <f>CORREL(F1:F134,G1:G134)</f>
        <v>-7.6531743034106633E-2</v>
      </c>
      <c r="K135">
        <f>CORREL(J1:J134,K1:K134)</f>
        <v>6.69658812589944E-2</v>
      </c>
      <c r="O135">
        <f>CORREL(N1:N134,O1:O134)</f>
        <v>-0.15459769847524482</v>
      </c>
      <c r="S135">
        <f>CORREL(R1:R134,S1:S134)</f>
        <v>-1.1312539797188745E-2</v>
      </c>
      <c r="W135">
        <f>CORREL(V1:V134,W1:W134)</f>
        <v>-6.7261434522922825E-2</v>
      </c>
      <c r="AA135">
        <f>CORREL(Z1:Z134,AA1:AA134)</f>
        <v>0.16976305277500181</v>
      </c>
    </row>
    <row r="138" spans="1:27">
      <c r="A138" s="4" t="s">
        <v>79</v>
      </c>
      <c r="B138" s="4">
        <f>CORREL(B1:B134,C1:C134)</f>
        <v>3.4550116399222498E-3</v>
      </c>
    </row>
    <row r="139" spans="1:27">
      <c r="A139" s="4" t="s">
        <v>80</v>
      </c>
      <c r="B139" s="4">
        <f>CORREL(F1:F134,G1:G134)</f>
        <v>-7.6531743034106633E-2</v>
      </c>
    </row>
    <row r="140" spans="1:27">
      <c r="A140" s="4" t="s">
        <v>81</v>
      </c>
      <c r="B140" s="4">
        <f>CORREL(J1:J134,K1:K134)</f>
        <v>6.69658812589944E-2</v>
      </c>
    </row>
    <row r="141" spans="1:27">
      <c r="A141" s="4" t="s">
        <v>78</v>
      </c>
      <c r="B141" s="4">
        <f>CORREL(N1:N134,O1:O134)</f>
        <v>-0.15459769847524482</v>
      </c>
    </row>
    <row r="142" spans="1:27">
      <c r="A142" s="4"/>
      <c r="B142" s="4"/>
    </row>
    <row r="143" spans="1:27">
      <c r="A143" s="4" t="s">
        <v>77</v>
      </c>
      <c r="B143" s="4">
        <f>CORREL(R1:R134,S1:S134)</f>
        <v>-1.1312539797188745E-2</v>
      </c>
    </row>
    <row r="144" spans="1:27">
      <c r="A144" s="4" t="s">
        <v>22</v>
      </c>
      <c r="B144" s="4">
        <f>CORREL(V1:V134,W1:W134)</f>
        <v>-6.7261434522922825E-2</v>
      </c>
    </row>
    <row r="145" spans="1:2">
      <c r="A145" s="4" t="s">
        <v>23</v>
      </c>
      <c r="B145" s="4">
        <f>CORREL(Z1:Z134,AA1:AA134)</f>
        <v>0.16976305277500181</v>
      </c>
    </row>
    <row r="146" spans="1:2">
      <c r="A146" s="4" t="s">
        <v>78</v>
      </c>
      <c r="B146" s="4">
        <f>CORREL(N1:N134,O1:O134)</f>
        <v>-0.15459769847524482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1" sqref="G21"/>
    </sheetView>
  </sheetViews>
  <sheetFormatPr baseColWidth="10" defaultRowHeight="15" x14ac:dyDescent="0"/>
  <cols>
    <col min="4" max="4" width="14.1640625" bestFit="1" customWidth="1"/>
    <col min="9" max="9" width="14.1640625" bestFit="1" customWidth="1"/>
  </cols>
  <sheetData>
    <row r="1" spans="1:9">
      <c r="A1" s="4"/>
      <c r="B1" s="4"/>
      <c r="C1" s="4" t="s">
        <v>91</v>
      </c>
      <c r="D1" s="4" t="s">
        <v>90</v>
      </c>
      <c r="F1" s="4"/>
      <c r="G1" s="4"/>
      <c r="H1" s="4" t="s">
        <v>91</v>
      </c>
      <c r="I1" s="4" t="s">
        <v>90</v>
      </c>
    </row>
    <row r="2" spans="1:9">
      <c r="A2" s="4">
        <v>2004</v>
      </c>
      <c r="B2" s="4" t="s">
        <v>14</v>
      </c>
      <c r="C2" s="4">
        <v>1.178857</v>
      </c>
      <c r="D2" s="4">
        <v>1.1333340000000001</v>
      </c>
      <c r="F2" s="4">
        <v>1997</v>
      </c>
      <c r="G2" s="4" t="s">
        <v>14</v>
      </c>
      <c r="H2" s="4">
        <v>1.1835260000000001</v>
      </c>
      <c r="I2" s="4">
        <v>1.1243510000000001</v>
      </c>
    </row>
    <row r="3" spans="1:9">
      <c r="A3" s="4">
        <v>2005</v>
      </c>
      <c r="B3" s="4" t="s">
        <v>14</v>
      </c>
      <c r="C3" s="4">
        <v>1.174801</v>
      </c>
      <c r="D3" s="4">
        <v>1.151548</v>
      </c>
      <c r="F3" s="4">
        <v>1998</v>
      </c>
      <c r="G3" s="4" t="s">
        <v>14</v>
      </c>
      <c r="H3" s="4">
        <v>0.97560000000000002</v>
      </c>
      <c r="I3" s="4">
        <v>1.041857</v>
      </c>
    </row>
    <row r="4" spans="1:9">
      <c r="A4" s="4">
        <v>2006</v>
      </c>
      <c r="B4" s="4" t="s">
        <v>14</v>
      </c>
      <c r="C4" s="4">
        <v>1.156892</v>
      </c>
      <c r="D4" s="4">
        <v>1.1742060000000001</v>
      </c>
      <c r="F4" s="4">
        <v>1999</v>
      </c>
      <c r="G4" s="4" t="s">
        <v>14</v>
      </c>
      <c r="H4" s="4">
        <v>1.4922960000000001</v>
      </c>
      <c r="I4" s="4">
        <v>1.225738</v>
      </c>
    </row>
    <row r="5" spans="1:9">
      <c r="A5" s="4">
        <v>2007</v>
      </c>
      <c r="B5" s="4" t="s">
        <v>14</v>
      </c>
      <c r="C5" s="4">
        <v>1.0427630000000001</v>
      </c>
      <c r="D5" s="4">
        <v>1.062487</v>
      </c>
      <c r="F5" s="4">
        <v>2000</v>
      </c>
      <c r="G5" s="4" t="s">
        <v>14</v>
      </c>
      <c r="H5" s="4">
        <v>1.1256330000000001</v>
      </c>
      <c r="I5" s="4">
        <v>1.1264590000000001</v>
      </c>
    </row>
    <row r="6" spans="1:9">
      <c r="A6" s="4">
        <v>2008</v>
      </c>
      <c r="B6" s="4" t="s">
        <v>14</v>
      </c>
      <c r="C6" s="4">
        <v>1.1433800000000001</v>
      </c>
      <c r="D6" s="4">
        <v>1.113863</v>
      </c>
      <c r="F6" s="4">
        <v>2001</v>
      </c>
      <c r="G6" s="4" t="s">
        <v>14</v>
      </c>
      <c r="H6" s="4">
        <v>1.073442</v>
      </c>
      <c r="I6" s="4">
        <v>1.086287</v>
      </c>
    </row>
    <row r="7" spans="1:9">
      <c r="A7" s="4" t="s">
        <v>15</v>
      </c>
      <c r="B7" s="4"/>
      <c r="C7" s="6">
        <v>0.13820103</v>
      </c>
      <c r="D7" s="6">
        <v>0.12643964999999999</v>
      </c>
      <c r="F7" s="4" t="s">
        <v>15</v>
      </c>
      <c r="G7" s="4"/>
      <c r="H7" s="6">
        <v>0.15796666000000001</v>
      </c>
      <c r="I7" s="6">
        <v>0.11931803000000001</v>
      </c>
    </row>
    <row r="8" spans="1:9">
      <c r="A8" s="4"/>
      <c r="B8" s="4"/>
      <c r="C8" s="4"/>
      <c r="D8" s="4"/>
      <c r="F8" s="4"/>
      <c r="G8" s="4"/>
      <c r="H8" s="4"/>
      <c r="I8" s="4"/>
    </row>
    <row r="9" spans="1:9">
      <c r="A9" s="4">
        <v>2009</v>
      </c>
      <c r="B9" s="4" t="s">
        <v>14</v>
      </c>
      <c r="C9" s="4">
        <v>1.832519</v>
      </c>
      <c r="D9" s="4">
        <v>1.2396039999999999</v>
      </c>
      <c r="F9" s="4">
        <v>2002</v>
      </c>
      <c r="G9" s="4" t="s">
        <v>14</v>
      </c>
      <c r="H9" s="4">
        <v>1.1809860000000001</v>
      </c>
      <c r="I9" s="4">
        <v>1.093037</v>
      </c>
    </row>
    <row r="10" spans="1:9">
      <c r="A10" s="4">
        <v>2010</v>
      </c>
      <c r="B10" s="4" t="s">
        <v>14</v>
      </c>
      <c r="C10" s="4">
        <v>1.290062</v>
      </c>
      <c r="D10" s="4">
        <v>1.2113309999999999</v>
      </c>
      <c r="F10" s="4">
        <v>2003</v>
      </c>
      <c r="G10" s="4" t="s">
        <v>14</v>
      </c>
      <c r="H10" s="4">
        <v>1.3923589999999999</v>
      </c>
      <c r="I10" s="4">
        <v>1.287757</v>
      </c>
    </row>
    <row r="11" spans="1:9">
      <c r="A11" s="4">
        <v>2011</v>
      </c>
      <c r="B11" s="4" t="s">
        <v>14</v>
      </c>
      <c r="C11" s="4">
        <v>1.401071</v>
      </c>
      <c r="D11" s="4">
        <v>1.32193</v>
      </c>
      <c r="F11" s="4">
        <v>2004</v>
      </c>
      <c r="G11" s="4" t="s">
        <v>14</v>
      </c>
      <c r="H11" s="4">
        <v>1.227711</v>
      </c>
      <c r="I11" s="4">
        <v>1.11121</v>
      </c>
    </row>
    <row r="12" spans="1:9">
      <c r="A12" s="4">
        <v>2012</v>
      </c>
      <c r="B12" s="4" t="s">
        <v>14</v>
      </c>
      <c r="C12" s="4">
        <v>1.078522</v>
      </c>
      <c r="D12" s="4">
        <v>1.0504169999999999</v>
      </c>
      <c r="F12" s="4">
        <v>2005</v>
      </c>
      <c r="G12" s="4" t="s">
        <v>14</v>
      </c>
      <c r="H12" s="4">
        <v>1.2632019999999999</v>
      </c>
      <c r="I12" s="4">
        <v>1.268308</v>
      </c>
    </row>
    <row r="13" spans="1:9">
      <c r="A13" s="4">
        <v>2013</v>
      </c>
      <c r="B13" s="4" t="s">
        <v>14</v>
      </c>
      <c r="C13" s="4">
        <v>1.057993</v>
      </c>
      <c r="D13" s="4">
        <v>1.088643</v>
      </c>
      <c r="F13" s="4">
        <v>2006</v>
      </c>
      <c r="G13" s="4" t="s">
        <v>14</v>
      </c>
      <c r="H13" s="4">
        <v>1.138603</v>
      </c>
      <c r="I13" s="4">
        <v>1.170671</v>
      </c>
    </row>
    <row r="14" spans="1:9">
      <c r="A14" s="4" t="s">
        <v>15</v>
      </c>
      <c r="B14" s="4"/>
      <c r="C14" s="6">
        <v>0.30462664</v>
      </c>
      <c r="D14" s="6">
        <v>0.17814932999999999</v>
      </c>
      <c r="F14" s="4" t="s">
        <v>15</v>
      </c>
      <c r="G14" s="4"/>
      <c r="H14" s="6">
        <v>0.23762034000000001</v>
      </c>
      <c r="I14" s="6">
        <v>0.18354514</v>
      </c>
    </row>
    <row r="15" spans="1:9">
      <c r="A15" s="4"/>
      <c r="B15" s="4"/>
      <c r="C15" s="4"/>
      <c r="D15" s="4"/>
      <c r="F15" s="4"/>
      <c r="G15" s="4"/>
      <c r="H15" s="4"/>
      <c r="I15" s="4"/>
    </row>
    <row r="16" spans="1:9">
      <c r="A16" s="4">
        <v>2014</v>
      </c>
      <c r="B16" s="4" t="s">
        <v>14</v>
      </c>
      <c r="C16" s="4">
        <v>1.206045</v>
      </c>
      <c r="D16" s="4">
        <v>1.1473260000000001</v>
      </c>
      <c r="F16" s="4">
        <v>2007</v>
      </c>
      <c r="G16" s="4" t="s">
        <v>14</v>
      </c>
      <c r="H16" s="4">
        <v>1.140172</v>
      </c>
      <c r="I16" s="4">
        <v>1.111594</v>
      </c>
    </row>
    <row r="17" spans="1:9">
      <c r="A17" s="4"/>
      <c r="B17" s="4"/>
      <c r="C17" s="4"/>
      <c r="D17" s="4"/>
      <c r="F17" s="4">
        <v>2008</v>
      </c>
      <c r="G17" s="4" t="s">
        <v>14</v>
      </c>
      <c r="H17" s="4">
        <v>0.99935600000000002</v>
      </c>
      <c r="I17" s="4">
        <v>0.880355</v>
      </c>
    </row>
    <row r="18" spans="1:9">
      <c r="A18" s="4" t="s">
        <v>13</v>
      </c>
      <c r="B18" s="4"/>
      <c r="C18" s="6">
        <v>0.217</v>
      </c>
      <c r="D18" s="6">
        <v>0.152</v>
      </c>
      <c r="F18" s="4">
        <v>2009</v>
      </c>
      <c r="G18" s="4" t="s">
        <v>14</v>
      </c>
      <c r="H18" s="4">
        <v>1.9479960000000001</v>
      </c>
      <c r="I18" s="4">
        <v>1.344644</v>
      </c>
    </row>
    <row r="19" spans="1:9">
      <c r="F19" s="4">
        <v>2010</v>
      </c>
      <c r="G19" s="4" t="s">
        <v>14</v>
      </c>
      <c r="H19" s="4">
        <v>1.2458819999999999</v>
      </c>
      <c r="I19" s="4">
        <v>1.196574</v>
      </c>
    </row>
    <row r="20" spans="1:9">
      <c r="A20" s="13" t="s">
        <v>92</v>
      </c>
      <c r="F20" s="4">
        <v>2011</v>
      </c>
      <c r="G20" s="4" t="s">
        <v>14</v>
      </c>
      <c r="H20" s="4">
        <v>1.3134600000000001</v>
      </c>
      <c r="I20" s="4">
        <v>1.274705</v>
      </c>
    </row>
    <row r="21" spans="1:9">
      <c r="F21" s="4" t="s">
        <v>15</v>
      </c>
      <c r="G21" s="4"/>
      <c r="H21" s="6">
        <v>0.29429841000000001</v>
      </c>
      <c r="I21" s="6">
        <v>0.14950858</v>
      </c>
    </row>
    <row r="22" spans="1:9">
      <c r="F22" s="4"/>
      <c r="G22" s="4"/>
      <c r="H22" s="4"/>
      <c r="I22" s="4"/>
    </row>
    <row r="23" spans="1:9">
      <c r="F23" s="4">
        <v>2012</v>
      </c>
      <c r="G23" s="4" t="s">
        <v>14</v>
      </c>
      <c r="H23" s="4">
        <v>1.072028</v>
      </c>
      <c r="I23" s="4">
        <v>1.059761</v>
      </c>
    </row>
    <row r="24" spans="1:9">
      <c r="F24" s="4">
        <v>2013</v>
      </c>
      <c r="G24" s="4" t="s">
        <v>14</v>
      </c>
      <c r="H24" s="4">
        <v>1.1164689999999999</v>
      </c>
      <c r="I24" s="4">
        <v>1.1334690000000001</v>
      </c>
    </row>
    <row r="25" spans="1:9">
      <c r="F25" s="4">
        <v>2014</v>
      </c>
      <c r="G25" s="4" t="s">
        <v>14</v>
      </c>
      <c r="H25" s="4">
        <v>1.2408950000000001</v>
      </c>
      <c r="I25" s="4">
        <v>1.169003</v>
      </c>
    </row>
    <row r="26" spans="1:9">
      <c r="F26" s="4"/>
      <c r="G26" s="4"/>
      <c r="H26" s="4"/>
      <c r="I26" s="4"/>
    </row>
    <row r="27" spans="1:9">
      <c r="F27" s="4" t="s">
        <v>13</v>
      </c>
      <c r="G27" s="4"/>
      <c r="H27" s="6">
        <v>0.214</v>
      </c>
      <c r="I27" s="6">
        <v>0.14499999999999999</v>
      </c>
    </row>
    <row r="29" spans="1:9">
      <c r="F29" s="13" t="s">
        <v>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workbookViewId="0">
      <selection sqref="A1:C220"/>
    </sheetView>
  </sheetViews>
  <sheetFormatPr baseColWidth="10" defaultRowHeight="15" x14ac:dyDescent="0"/>
  <sheetData>
    <row r="1" spans="1:3">
      <c r="A1" s="4" t="s">
        <v>94</v>
      </c>
      <c r="B1" s="4" t="s">
        <v>83</v>
      </c>
      <c r="C1" s="4" t="s">
        <v>0</v>
      </c>
    </row>
    <row r="2" spans="1:3">
      <c r="A2" s="14">
        <v>33969</v>
      </c>
      <c r="B2" s="4">
        <v>1.03</v>
      </c>
      <c r="C2" s="4" t="s">
        <v>78</v>
      </c>
    </row>
    <row r="3" spans="1:3">
      <c r="A3" s="14">
        <v>34000</v>
      </c>
      <c r="B3" s="4">
        <v>1</v>
      </c>
      <c r="C3" s="4" t="s">
        <v>78</v>
      </c>
    </row>
    <row r="4" spans="1:3">
      <c r="A4" s="14">
        <v>34028</v>
      </c>
      <c r="B4" s="4">
        <v>0.94</v>
      </c>
      <c r="C4" s="4" t="s">
        <v>23</v>
      </c>
    </row>
    <row r="5" spans="1:3">
      <c r="A5" s="14">
        <v>34059</v>
      </c>
      <c r="B5" s="4">
        <v>1.01</v>
      </c>
      <c r="C5" s="4" t="s">
        <v>77</v>
      </c>
    </row>
    <row r="6" spans="1:3">
      <c r="A6" s="14">
        <v>34089</v>
      </c>
      <c r="B6" s="4">
        <v>1.08</v>
      </c>
      <c r="C6" s="4" t="s">
        <v>77</v>
      </c>
    </row>
    <row r="7" spans="1:3">
      <c r="A7" s="14">
        <v>34120</v>
      </c>
      <c r="B7" s="4">
        <v>1.05</v>
      </c>
      <c r="C7" s="4" t="s">
        <v>77</v>
      </c>
    </row>
    <row r="8" spans="1:3">
      <c r="A8" s="14">
        <v>34150</v>
      </c>
      <c r="B8" s="4">
        <v>1.05</v>
      </c>
      <c r="C8" s="4" t="s">
        <v>77</v>
      </c>
    </row>
    <row r="9" spans="1:3">
      <c r="A9" s="14">
        <v>34181</v>
      </c>
      <c r="B9" s="4">
        <v>1</v>
      </c>
      <c r="C9" s="4" t="s">
        <v>77</v>
      </c>
    </row>
    <row r="10" spans="1:3">
      <c r="A10" s="14">
        <v>34212</v>
      </c>
      <c r="B10" s="4">
        <v>1.03</v>
      </c>
      <c r="C10" s="4" t="s">
        <v>77</v>
      </c>
    </row>
    <row r="11" spans="1:3">
      <c r="A11" s="14">
        <v>34242</v>
      </c>
      <c r="B11" s="4">
        <v>0.94</v>
      </c>
      <c r="C11" s="4" t="s">
        <v>77</v>
      </c>
    </row>
    <row r="12" spans="1:3">
      <c r="A12" s="14">
        <v>34273</v>
      </c>
      <c r="B12" s="4">
        <v>1.02</v>
      </c>
      <c r="C12" s="4" t="s">
        <v>22</v>
      </c>
    </row>
    <row r="13" spans="1:3">
      <c r="A13" s="14">
        <v>34303</v>
      </c>
      <c r="B13" s="4">
        <v>1.02</v>
      </c>
      <c r="C13" s="4" t="s">
        <v>22</v>
      </c>
    </row>
    <row r="14" spans="1:3">
      <c r="A14" s="14">
        <v>34334</v>
      </c>
      <c r="B14" s="4">
        <v>1.01</v>
      </c>
      <c r="C14" s="4" t="s">
        <v>22</v>
      </c>
    </row>
    <row r="15" spans="1:3">
      <c r="A15" s="14">
        <v>34365</v>
      </c>
      <c r="B15" s="4">
        <v>0.99</v>
      </c>
      <c r="C15" s="4" t="s">
        <v>22</v>
      </c>
    </row>
    <row r="16" spans="1:3">
      <c r="A16" s="14">
        <v>34393</v>
      </c>
      <c r="B16" s="4">
        <v>1.04</v>
      </c>
      <c r="C16" s="4" t="s">
        <v>77</v>
      </c>
    </row>
    <row r="17" spans="1:3">
      <c r="A17" s="14">
        <v>34424</v>
      </c>
      <c r="B17" s="4">
        <v>1.01</v>
      </c>
      <c r="C17" s="4" t="s">
        <v>77</v>
      </c>
    </row>
    <row r="18" spans="1:3">
      <c r="A18" s="14">
        <v>34454</v>
      </c>
      <c r="B18" s="4">
        <v>0.84</v>
      </c>
      <c r="C18" s="4" t="s">
        <v>23</v>
      </c>
    </row>
    <row r="19" spans="1:3">
      <c r="A19" s="14">
        <v>34485</v>
      </c>
      <c r="B19" s="4">
        <v>1.01</v>
      </c>
      <c r="C19" s="4" t="s">
        <v>77</v>
      </c>
    </row>
    <row r="20" spans="1:3">
      <c r="A20" s="14">
        <v>34515</v>
      </c>
      <c r="B20" s="4">
        <v>1</v>
      </c>
      <c r="C20" s="4" t="s">
        <v>22</v>
      </c>
    </row>
    <row r="21" spans="1:3">
      <c r="A21" s="14">
        <v>34546</v>
      </c>
      <c r="B21" s="4">
        <v>1.03</v>
      </c>
      <c r="C21" s="4" t="s">
        <v>22</v>
      </c>
    </row>
    <row r="22" spans="1:3">
      <c r="A22" s="14">
        <v>34577</v>
      </c>
      <c r="B22" s="4">
        <v>1.05</v>
      </c>
      <c r="C22" s="4" t="s">
        <v>22</v>
      </c>
    </row>
    <row r="23" spans="1:3">
      <c r="A23" s="14">
        <v>34607</v>
      </c>
      <c r="B23" s="4">
        <v>0.96</v>
      </c>
      <c r="C23" s="4" t="s">
        <v>22</v>
      </c>
    </row>
    <row r="24" spans="1:3">
      <c r="A24" s="14">
        <v>34638</v>
      </c>
      <c r="B24" s="4">
        <v>1.02</v>
      </c>
      <c r="C24" s="4" t="s">
        <v>22</v>
      </c>
    </row>
    <row r="25" spans="1:3">
      <c r="A25" s="14">
        <v>34668</v>
      </c>
      <c r="B25" s="4">
        <v>1.02</v>
      </c>
      <c r="C25" s="4" t="s">
        <v>23</v>
      </c>
    </row>
    <row r="26" spans="1:3">
      <c r="A26" s="14">
        <v>34699</v>
      </c>
      <c r="B26" s="4">
        <v>0.97</v>
      </c>
      <c r="C26" s="4" t="s">
        <v>23</v>
      </c>
    </row>
    <row r="27" spans="1:3">
      <c r="A27" s="14">
        <v>34730</v>
      </c>
      <c r="B27" s="4">
        <v>0.95</v>
      </c>
      <c r="C27" s="4" t="s">
        <v>22</v>
      </c>
    </row>
    <row r="28" spans="1:3">
      <c r="A28" s="14">
        <v>34758</v>
      </c>
      <c r="B28" s="4">
        <v>1.02</v>
      </c>
      <c r="C28" s="4" t="s">
        <v>77</v>
      </c>
    </row>
    <row r="29" spans="1:3">
      <c r="A29" s="14">
        <v>34789</v>
      </c>
      <c r="B29" s="4">
        <v>1.1299999999999999</v>
      </c>
      <c r="C29" s="4" t="s">
        <v>23</v>
      </c>
    </row>
    <row r="30" spans="1:3">
      <c r="A30" s="14">
        <v>34819</v>
      </c>
      <c r="B30" s="4">
        <v>1</v>
      </c>
      <c r="C30" s="4" t="s">
        <v>23</v>
      </c>
    </row>
    <row r="31" spans="1:3">
      <c r="A31" s="14">
        <v>34850</v>
      </c>
      <c r="B31" s="4">
        <v>1.1299999999999999</v>
      </c>
      <c r="C31" s="4" t="s">
        <v>23</v>
      </c>
    </row>
    <row r="32" spans="1:3">
      <c r="A32" s="14">
        <v>34880</v>
      </c>
      <c r="B32" s="4">
        <v>0.92</v>
      </c>
      <c r="C32" s="4" t="s">
        <v>23</v>
      </c>
    </row>
    <row r="33" spans="1:3">
      <c r="A33" s="14">
        <v>34911</v>
      </c>
      <c r="B33" s="4">
        <v>1.02</v>
      </c>
      <c r="C33" s="4" t="s">
        <v>23</v>
      </c>
    </row>
    <row r="34" spans="1:3">
      <c r="A34" s="14">
        <v>34942</v>
      </c>
      <c r="B34" s="4">
        <v>1</v>
      </c>
      <c r="C34" s="4" t="s">
        <v>22</v>
      </c>
    </row>
    <row r="35" spans="1:3">
      <c r="A35" s="14">
        <v>34972</v>
      </c>
      <c r="B35" s="4">
        <v>1.01</v>
      </c>
      <c r="C35" s="4" t="s">
        <v>22</v>
      </c>
    </row>
    <row r="36" spans="1:3">
      <c r="A36" s="14">
        <v>35003</v>
      </c>
      <c r="B36" s="4">
        <v>1.1000000000000001</v>
      </c>
      <c r="C36" s="4" t="s">
        <v>23</v>
      </c>
    </row>
    <row r="37" spans="1:3">
      <c r="A37" s="14">
        <v>35033</v>
      </c>
      <c r="B37" s="4">
        <v>1.19</v>
      </c>
      <c r="C37" s="4" t="s">
        <v>23</v>
      </c>
    </row>
    <row r="38" spans="1:3">
      <c r="A38" s="14">
        <v>35064</v>
      </c>
      <c r="B38" s="4">
        <v>0.98</v>
      </c>
      <c r="C38" s="4" t="s">
        <v>23</v>
      </c>
    </row>
    <row r="39" spans="1:3">
      <c r="A39" s="14">
        <v>35095</v>
      </c>
      <c r="B39" s="4">
        <v>1.03</v>
      </c>
      <c r="C39" s="4" t="s">
        <v>23</v>
      </c>
    </row>
    <row r="40" spans="1:3">
      <c r="A40" s="14">
        <v>35124</v>
      </c>
      <c r="B40" s="4">
        <v>0.97</v>
      </c>
      <c r="C40" s="4" t="s">
        <v>23</v>
      </c>
    </row>
    <row r="41" spans="1:3">
      <c r="A41" s="14">
        <v>35155</v>
      </c>
      <c r="B41" s="4">
        <v>0.99</v>
      </c>
      <c r="C41" s="4" t="s">
        <v>22</v>
      </c>
    </row>
    <row r="42" spans="1:3">
      <c r="A42" s="14">
        <v>35185</v>
      </c>
      <c r="B42" s="4">
        <v>1</v>
      </c>
      <c r="C42" s="4" t="s">
        <v>22</v>
      </c>
    </row>
    <row r="43" spans="1:3">
      <c r="A43" s="14">
        <v>35216</v>
      </c>
      <c r="B43" s="4">
        <v>1.05</v>
      </c>
      <c r="C43" s="4" t="s">
        <v>78</v>
      </c>
    </row>
    <row r="44" spans="1:3">
      <c r="A44" s="14">
        <v>35246</v>
      </c>
      <c r="B44" s="4">
        <v>1.08</v>
      </c>
      <c r="C44" s="4" t="s">
        <v>78</v>
      </c>
    </row>
    <row r="45" spans="1:3">
      <c r="A45" s="14">
        <v>35277</v>
      </c>
      <c r="B45" s="4">
        <v>0.94</v>
      </c>
      <c r="C45" s="4" t="s">
        <v>78</v>
      </c>
    </row>
    <row r="46" spans="1:3">
      <c r="A46" s="14">
        <v>35308</v>
      </c>
      <c r="B46" s="4">
        <v>0.98</v>
      </c>
      <c r="C46" s="4" t="s">
        <v>22</v>
      </c>
    </row>
    <row r="47" spans="1:3">
      <c r="A47" s="14">
        <v>35338</v>
      </c>
      <c r="B47" s="4">
        <v>1.02</v>
      </c>
      <c r="C47" s="4" t="s">
        <v>22</v>
      </c>
    </row>
    <row r="48" spans="1:3">
      <c r="A48" s="14">
        <v>35369</v>
      </c>
      <c r="B48" s="4">
        <v>1.02</v>
      </c>
      <c r="C48" s="4" t="s">
        <v>22</v>
      </c>
    </row>
    <row r="49" spans="1:3">
      <c r="A49" s="14">
        <v>35399</v>
      </c>
      <c r="B49" s="4">
        <v>1.04</v>
      </c>
      <c r="C49" s="4" t="s">
        <v>22</v>
      </c>
    </row>
    <row r="50" spans="1:3">
      <c r="A50" s="14">
        <v>35430</v>
      </c>
      <c r="B50" s="4">
        <v>1</v>
      </c>
      <c r="C50" s="4" t="s">
        <v>22</v>
      </c>
    </row>
    <row r="51" spans="1:3">
      <c r="A51" s="14">
        <v>35461</v>
      </c>
      <c r="B51" s="4">
        <v>1.03</v>
      </c>
      <c r="C51" s="4" t="s">
        <v>77</v>
      </c>
    </row>
    <row r="52" spans="1:3">
      <c r="A52" s="14">
        <v>35489</v>
      </c>
      <c r="B52" s="4">
        <v>0.97</v>
      </c>
      <c r="C52" s="4" t="s">
        <v>77</v>
      </c>
    </row>
    <row r="53" spans="1:3">
      <c r="A53" s="14">
        <v>35520</v>
      </c>
      <c r="B53" s="4">
        <v>0.98</v>
      </c>
      <c r="C53" s="4" t="s">
        <v>22</v>
      </c>
    </row>
    <row r="54" spans="1:3">
      <c r="A54" s="14">
        <v>35550</v>
      </c>
      <c r="B54" s="4">
        <v>1.04</v>
      </c>
      <c r="C54" s="4" t="s">
        <v>77</v>
      </c>
    </row>
    <row r="55" spans="1:3">
      <c r="A55" s="14">
        <v>35581</v>
      </c>
      <c r="B55" s="4">
        <v>1.06</v>
      </c>
      <c r="C55" s="4" t="s">
        <v>78</v>
      </c>
    </row>
    <row r="56" spans="1:3">
      <c r="A56" s="14">
        <v>35611</v>
      </c>
      <c r="B56" s="4">
        <v>0.98</v>
      </c>
      <c r="C56" s="4" t="s">
        <v>78</v>
      </c>
    </row>
    <row r="57" spans="1:3">
      <c r="A57" s="14">
        <v>35642</v>
      </c>
      <c r="B57" s="4">
        <v>1.03</v>
      </c>
      <c r="C57" s="4" t="s">
        <v>78</v>
      </c>
    </row>
    <row r="58" spans="1:3">
      <c r="A58" s="14">
        <v>35673</v>
      </c>
      <c r="B58" s="4">
        <v>1.03</v>
      </c>
      <c r="C58" s="4" t="s">
        <v>22</v>
      </c>
    </row>
    <row r="59" spans="1:3">
      <c r="A59" s="14">
        <v>35703</v>
      </c>
      <c r="B59" s="4">
        <v>1.05</v>
      </c>
      <c r="C59" s="4" t="s">
        <v>22</v>
      </c>
    </row>
    <row r="60" spans="1:3">
      <c r="A60" s="14">
        <v>35734</v>
      </c>
      <c r="B60" s="4">
        <v>0.95</v>
      </c>
      <c r="C60" s="4" t="s">
        <v>22</v>
      </c>
    </row>
    <row r="61" spans="1:3">
      <c r="A61" s="14">
        <v>35764</v>
      </c>
      <c r="B61" s="4">
        <v>0.97</v>
      </c>
      <c r="C61" s="4" t="s">
        <v>22</v>
      </c>
    </row>
    <row r="62" spans="1:3">
      <c r="A62" s="14">
        <v>35795</v>
      </c>
      <c r="B62" s="4">
        <v>1.02</v>
      </c>
      <c r="C62" s="4" t="s">
        <v>23</v>
      </c>
    </row>
    <row r="63" spans="1:3">
      <c r="A63" s="14">
        <v>35826</v>
      </c>
      <c r="B63" s="4">
        <v>1.03</v>
      </c>
      <c r="C63" s="4" t="s">
        <v>23</v>
      </c>
    </row>
    <row r="64" spans="1:3">
      <c r="A64" s="14">
        <v>35854</v>
      </c>
      <c r="B64" s="4">
        <v>1.05</v>
      </c>
      <c r="C64" s="4" t="s">
        <v>23</v>
      </c>
    </row>
    <row r="65" spans="1:3">
      <c r="A65" s="14">
        <v>35885</v>
      </c>
      <c r="B65" s="4">
        <v>1.01</v>
      </c>
      <c r="C65" s="4" t="s">
        <v>23</v>
      </c>
    </row>
    <row r="66" spans="1:3">
      <c r="A66" s="14">
        <v>35915</v>
      </c>
      <c r="B66" s="4">
        <v>0.98</v>
      </c>
      <c r="C66" s="4" t="s">
        <v>23</v>
      </c>
    </row>
    <row r="67" spans="1:3">
      <c r="A67" s="14">
        <v>35946</v>
      </c>
      <c r="B67" s="4">
        <v>1.02</v>
      </c>
      <c r="C67" s="4" t="s">
        <v>22</v>
      </c>
    </row>
    <row r="68" spans="1:3">
      <c r="A68" s="14">
        <v>35976</v>
      </c>
      <c r="B68" s="4">
        <v>1.03</v>
      </c>
      <c r="C68" s="4" t="s">
        <v>22</v>
      </c>
    </row>
    <row r="69" spans="1:3">
      <c r="A69" s="14">
        <v>36007</v>
      </c>
      <c r="B69" s="4">
        <v>1.06</v>
      </c>
      <c r="C69" s="4" t="s">
        <v>22</v>
      </c>
    </row>
    <row r="70" spans="1:3">
      <c r="A70" s="14">
        <v>36038</v>
      </c>
      <c r="B70" s="4">
        <v>1.02</v>
      </c>
      <c r="C70" s="4" t="s">
        <v>22</v>
      </c>
    </row>
    <row r="71" spans="1:3">
      <c r="A71" s="14">
        <v>36068</v>
      </c>
      <c r="B71" s="4">
        <v>0.98</v>
      </c>
      <c r="C71" s="4" t="s">
        <v>22</v>
      </c>
    </row>
    <row r="72" spans="1:3">
      <c r="A72" s="14">
        <v>36099</v>
      </c>
      <c r="B72" s="4">
        <v>0.99</v>
      </c>
      <c r="C72" s="4" t="s">
        <v>22</v>
      </c>
    </row>
    <row r="73" spans="1:3">
      <c r="A73" s="14">
        <v>36129</v>
      </c>
      <c r="B73" s="4">
        <v>0.99</v>
      </c>
      <c r="C73" s="4" t="s">
        <v>77</v>
      </c>
    </row>
    <row r="74" spans="1:3">
      <c r="A74" s="14">
        <v>36160</v>
      </c>
      <c r="B74" s="4">
        <v>0.99</v>
      </c>
      <c r="C74" s="4" t="s">
        <v>23</v>
      </c>
    </row>
    <row r="75" spans="1:3">
      <c r="A75" s="14">
        <v>36191</v>
      </c>
      <c r="B75" s="4">
        <v>1.03</v>
      </c>
      <c r="C75" s="4" t="s">
        <v>22</v>
      </c>
    </row>
    <row r="76" spans="1:3">
      <c r="A76" s="14">
        <v>36219</v>
      </c>
      <c r="B76" s="4">
        <v>0.99</v>
      </c>
      <c r="C76" s="4" t="s">
        <v>22</v>
      </c>
    </row>
    <row r="77" spans="1:3">
      <c r="A77" s="14">
        <v>36250</v>
      </c>
      <c r="B77" s="4">
        <v>1.01</v>
      </c>
      <c r="C77" s="4" t="s">
        <v>22</v>
      </c>
    </row>
    <row r="78" spans="1:3">
      <c r="A78" s="14">
        <v>36280</v>
      </c>
      <c r="B78" s="4">
        <v>1.05</v>
      </c>
      <c r="C78" s="4" t="s">
        <v>78</v>
      </c>
    </row>
    <row r="79" spans="1:3">
      <c r="A79" s="14">
        <v>36311</v>
      </c>
      <c r="B79" s="4">
        <v>1.03</v>
      </c>
      <c r="C79" s="4" t="s">
        <v>78</v>
      </c>
    </row>
    <row r="80" spans="1:3">
      <c r="A80" s="14">
        <v>36341</v>
      </c>
      <c r="B80" s="4">
        <v>1.04</v>
      </c>
      <c r="C80" s="4" t="s">
        <v>23</v>
      </c>
    </row>
    <row r="81" spans="1:3">
      <c r="A81" s="14">
        <v>36372</v>
      </c>
      <c r="B81" s="4">
        <v>1.08</v>
      </c>
      <c r="C81" s="4" t="s">
        <v>23</v>
      </c>
    </row>
    <row r="82" spans="1:3">
      <c r="A82" s="14">
        <v>36403</v>
      </c>
      <c r="B82" s="4">
        <v>1</v>
      </c>
      <c r="C82" s="4" t="s">
        <v>23</v>
      </c>
    </row>
    <row r="83" spans="1:3">
      <c r="A83" s="14">
        <v>36433</v>
      </c>
      <c r="B83" s="4">
        <v>1.08</v>
      </c>
      <c r="C83" s="4" t="s">
        <v>23</v>
      </c>
    </row>
    <row r="84" spans="1:3">
      <c r="A84" s="14">
        <v>36464</v>
      </c>
      <c r="B84" s="4">
        <v>1.02</v>
      </c>
      <c r="C84" s="4" t="s">
        <v>23</v>
      </c>
    </row>
    <row r="85" spans="1:3">
      <c r="A85" s="14">
        <v>36494</v>
      </c>
      <c r="B85" s="4">
        <v>1.02</v>
      </c>
      <c r="C85" s="4" t="s">
        <v>78</v>
      </c>
    </row>
    <row r="86" spans="1:3">
      <c r="A86" s="14">
        <v>36525</v>
      </c>
      <c r="B86" s="4">
        <v>1.03</v>
      </c>
      <c r="C86" s="4" t="s">
        <v>77</v>
      </c>
    </row>
    <row r="87" spans="1:3">
      <c r="A87" s="14">
        <v>36556</v>
      </c>
      <c r="B87" s="4">
        <v>1.04</v>
      </c>
      <c r="C87" s="4" t="s">
        <v>77</v>
      </c>
    </row>
    <row r="88" spans="1:3">
      <c r="A88" s="14">
        <v>36585</v>
      </c>
      <c r="B88" s="4">
        <v>1.05</v>
      </c>
      <c r="C88" s="4" t="s">
        <v>78</v>
      </c>
    </row>
    <row r="89" spans="1:3">
      <c r="A89" s="14">
        <v>36616</v>
      </c>
      <c r="B89" s="4">
        <v>0.86</v>
      </c>
      <c r="C89" s="4" t="s">
        <v>78</v>
      </c>
    </row>
    <row r="90" spans="1:3">
      <c r="A90" s="14">
        <v>36646</v>
      </c>
      <c r="B90" s="4">
        <v>0.97</v>
      </c>
      <c r="C90" s="4" t="s">
        <v>23</v>
      </c>
    </row>
    <row r="91" spans="1:3">
      <c r="A91" s="14">
        <v>36677</v>
      </c>
      <c r="B91" s="4">
        <v>1.03</v>
      </c>
      <c r="C91" s="4" t="s">
        <v>77</v>
      </c>
    </row>
    <row r="92" spans="1:3">
      <c r="A92" s="14">
        <v>36707</v>
      </c>
      <c r="B92" s="4">
        <v>1.02</v>
      </c>
      <c r="C92" s="4" t="s">
        <v>78</v>
      </c>
    </row>
    <row r="93" spans="1:3">
      <c r="A93" s="14">
        <v>36738</v>
      </c>
      <c r="B93" s="4">
        <v>1.06</v>
      </c>
      <c r="C93" s="4" t="s">
        <v>78</v>
      </c>
    </row>
    <row r="94" spans="1:3">
      <c r="A94" s="14">
        <v>36769</v>
      </c>
      <c r="B94" s="4">
        <v>1</v>
      </c>
      <c r="C94" s="4" t="s">
        <v>22</v>
      </c>
    </row>
    <row r="95" spans="1:3">
      <c r="A95" s="14">
        <v>36799</v>
      </c>
      <c r="B95" s="4">
        <v>1.02</v>
      </c>
      <c r="C95" s="4" t="s">
        <v>22</v>
      </c>
    </row>
    <row r="96" spans="1:3">
      <c r="A96" s="14">
        <v>36830</v>
      </c>
      <c r="B96" s="4">
        <v>1.0900000000000001</v>
      </c>
      <c r="C96" s="4" t="s">
        <v>23</v>
      </c>
    </row>
    <row r="97" spans="1:3">
      <c r="A97" s="14">
        <v>36860</v>
      </c>
      <c r="B97" s="4">
        <v>1.05</v>
      </c>
      <c r="C97" s="4" t="s">
        <v>23</v>
      </c>
    </row>
    <row r="98" spans="1:3">
      <c r="A98" s="14">
        <v>36891</v>
      </c>
      <c r="B98" s="4">
        <v>0.93</v>
      </c>
      <c r="C98" s="4" t="s">
        <v>78</v>
      </c>
    </row>
    <row r="99" spans="1:3">
      <c r="A99" s="14">
        <v>36922</v>
      </c>
      <c r="B99" s="4">
        <v>1.0900000000000001</v>
      </c>
      <c r="C99" s="4" t="s">
        <v>23</v>
      </c>
    </row>
    <row r="100" spans="1:3">
      <c r="A100" s="14">
        <v>36950</v>
      </c>
      <c r="B100" s="4">
        <v>0.95</v>
      </c>
      <c r="C100" s="4" t="s">
        <v>23</v>
      </c>
    </row>
    <row r="101" spans="1:3">
      <c r="A101" s="14">
        <v>36981</v>
      </c>
      <c r="B101" s="4">
        <v>0.96</v>
      </c>
      <c r="C101" s="4" t="s">
        <v>23</v>
      </c>
    </row>
    <row r="102" spans="1:3">
      <c r="A102" s="14">
        <v>37011</v>
      </c>
      <c r="B102" s="4">
        <v>1.05</v>
      </c>
      <c r="C102" s="4" t="s">
        <v>78</v>
      </c>
    </row>
    <row r="103" spans="1:3">
      <c r="A103" s="14">
        <v>37042</v>
      </c>
      <c r="B103" s="4">
        <v>1</v>
      </c>
      <c r="C103" s="4" t="s">
        <v>22</v>
      </c>
    </row>
    <row r="104" spans="1:3">
      <c r="A104" s="14">
        <v>37072</v>
      </c>
      <c r="B104" s="4">
        <v>1.06</v>
      </c>
      <c r="C104" s="4" t="s">
        <v>78</v>
      </c>
    </row>
    <row r="105" spans="1:3">
      <c r="A105" s="14">
        <v>37103</v>
      </c>
      <c r="B105" s="4">
        <v>0.99</v>
      </c>
      <c r="C105" s="4" t="s">
        <v>77</v>
      </c>
    </row>
    <row r="106" spans="1:3">
      <c r="A106" s="14">
        <v>37134</v>
      </c>
      <c r="B106" s="4">
        <v>1.0900000000000001</v>
      </c>
      <c r="C106" s="4" t="s">
        <v>23</v>
      </c>
    </row>
    <row r="107" spans="1:3">
      <c r="A107" s="14">
        <v>37164</v>
      </c>
      <c r="B107" s="4">
        <v>0.95</v>
      </c>
      <c r="C107" s="4" t="s">
        <v>23</v>
      </c>
    </row>
    <row r="108" spans="1:3">
      <c r="A108" s="14">
        <v>37195</v>
      </c>
      <c r="B108" s="4">
        <v>1.1000000000000001</v>
      </c>
      <c r="C108" s="4" t="s">
        <v>23</v>
      </c>
    </row>
    <row r="109" spans="1:3">
      <c r="A109" s="14">
        <v>37225</v>
      </c>
      <c r="B109" s="4">
        <v>1.0900000000000001</v>
      </c>
      <c r="C109" s="4" t="s">
        <v>23</v>
      </c>
    </row>
    <row r="110" spans="1:3">
      <c r="A110" s="14">
        <v>37256</v>
      </c>
      <c r="B110" s="4">
        <v>1.1000000000000001</v>
      </c>
      <c r="C110" s="4" t="s">
        <v>23</v>
      </c>
    </row>
    <row r="111" spans="1:3">
      <c r="A111" s="14">
        <v>37287</v>
      </c>
      <c r="B111" s="4">
        <v>1</v>
      </c>
      <c r="C111" s="4" t="s">
        <v>23</v>
      </c>
    </row>
    <row r="112" spans="1:3">
      <c r="A112" s="14">
        <v>37315</v>
      </c>
      <c r="B112" s="4">
        <v>1.03</v>
      </c>
      <c r="C112" s="4" t="s">
        <v>23</v>
      </c>
    </row>
    <row r="113" spans="1:3">
      <c r="A113" s="14">
        <v>37346</v>
      </c>
      <c r="B113" s="4">
        <v>0.97</v>
      </c>
      <c r="C113" s="4" t="s">
        <v>78</v>
      </c>
    </row>
    <row r="114" spans="1:3">
      <c r="A114" s="14">
        <v>37376</v>
      </c>
      <c r="B114" s="4">
        <v>0.89</v>
      </c>
      <c r="C114" s="4" t="s">
        <v>23</v>
      </c>
    </row>
    <row r="115" spans="1:3">
      <c r="A115" s="14">
        <v>37407</v>
      </c>
      <c r="B115" s="4">
        <v>1</v>
      </c>
      <c r="C115" s="4" t="s">
        <v>23</v>
      </c>
    </row>
    <row r="116" spans="1:3">
      <c r="A116" s="14">
        <v>37437</v>
      </c>
      <c r="B116" s="4">
        <v>1.02</v>
      </c>
      <c r="C116" s="4" t="s">
        <v>78</v>
      </c>
    </row>
    <row r="117" spans="1:3">
      <c r="A117" s="14">
        <v>37468</v>
      </c>
      <c r="B117" s="4">
        <v>1.04</v>
      </c>
      <c r="C117" s="4" t="s">
        <v>78</v>
      </c>
    </row>
    <row r="118" spans="1:3">
      <c r="A118" s="14">
        <v>37499</v>
      </c>
      <c r="B118" s="4">
        <v>1.02</v>
      </c>
      <c r="C118" s="4" t="s">
        <v>78</v>
      </c>
    </row>
    <row r="119" spans="1:3">
      <c r="A119" s="14">
        <v>37529</v>
      </c>
      <c r="B119" s="4">
        <v>1.01</v>
      </c>
      <c r="C119" s="4" t="s">
        <v>22</v>
      </c>
    </row>
    <row r="120" spans="1:3">
      <c r="A120" s="14">
        <v>37560</v>
      </c>
      <c r="B120" s="4">
        <v>1.05</v>
      </c>
      <c r="C120" s="4" t="s">
        <v>78</v>
      </c>
    </row>
    <row r="121" spans="1:3">
      <c r="A121" s="14">
        <v>37590</v>
      </c>
      <c r="B121" s="4">
        <v>1.01</v>
      </c>
      <c r="C121" s="4" t="s">
        <v>77</v>
      </c>
    </row>
    <row r="122" spans="1:3">
      <c r="A122" s="14">
        <v>37621</v>
      </c>
      <c r="B122" s="4">
        <v>1</v>
      </c>
      <c r="C122" s="4" t="s">
        <v>23</v>
      </c>
    </row>
    <row r="123" spans="1:3">
      <c r="A123" s="14">
        <v>37652</v>
      </c>
      <c r="B123" s="4">
        <v>1</v>
      </c>
      <c r="C123" s="4" t="s">
        <v>77</v>
      </c>
    </row>
    <row r="124" spans="1:3">
      <c r="A124" s="14">
        <v>37680</v>
      </c>
      <c r="B124" s="4">
        <v>1.01</v>
      </c>
      <c r="C124" s="4" t="s">
        <v>77</v>
      </c>
    </row>
    <row r="125" spans="1:3">
      <c r="A125" s="14">
        <v>37711</v>
      </c>
      <c r="B125" s="4">
        <v>1.04</v>
      </c>
      <c r="C125" s="4" t="s">
        <v>77</v>
      </c>
    </row>
    <row r="126" spans="1:3">
      <c r="A126" s="14">
        <v>37741</v>
      </c>
      <c r="B126" s="4">
        <v>1.08</v>
      </c>
      <c r="C126" s="4" t="s">
        <v>23</v>
      </c>
    </row>
    <row r="127" spans="1:3">
      <c r="A127" s="14">
        <v>37772</v>
      </c>
      <c r="B127" s="4">
        <v>0.99</v>
      </c>
      <c r="C127" s="4" t="s">
        <v>77</v>
      </c>
    </row>
    <row r="128" spans="1:3">
      <c r="A128" s="14">
        <v>37802</v>
      </c>
      <c r="B128" s="4">
        <v>1.01</v>
      </c>
      <c r="C128" s="4" t="s">
        <v>23</v>
      </c>
    </row>
    <row r="129" spans="1:3">
      <c r="A129" s="14">
        <v>37833</v>
      </c>
      <c r="B129" s="4">
        <v>1.01</v>
      </c>
      <c r="C129" s="4" t="s">
        <v>23</v>
      </c>
    </row>
    <row r="130" spans="1:3">
      <c r="A130" s="14">
        <v>37864</v>
      </c>
      <c r="B130" s="4">
        <v>1.01</v>
      </c>
      <c r="C130" s="4" t="s">
        <v>22</v>
      </c>
    </row>
    <row r="131" spans="1:3">
      <c r="A131" s="14">
        <v>37894</v>
      </c>
      <c r="B131" s="4">
        <v>1.02</v>
      </c>
      <c r="C131" s="4" t="s">
        <v>22</v>
      </c>
    </row>
    <row r="132" spans="1:3">
      <c r="A132" s="14">
        <v>37925</v>
      </c>
      <c r="B132" s="4">
        <v>0.96</v>
      </c>
      <c r="C132" s="4" t="s">
        <v>23</v>
      </c>
    </row>
    <row r="133" spans="1:3">
      <c r="A133" s="14">
        <v>37955</v>
      </c>
      <c r="B133" s="4">
        <v>1</v>
      </c>
      <c r="C133" s="4" t="s">
        <v>22</v>
      </c>
    </row>
    <row r="134" spans="1:3">
      <c r="A134" s="14">
        <v>37986</v>
      </c>
      <c r="B134" s="4">
        <v>1.02</v>
      </c>
      <c r="C134" s="4" t="s">
        <v>22</v>
      </c>
    </row>
    <row r="135" spans="1:3">
      <c r="A135" s="14">
        <v>38017</v>
      </c>
      <c r="B135" s="4">
        <v>1</v>
      </c>
      <c r="C135" s="4" t="s">
        <v>22</v>
      </c>
    </row>
    <row r="136" spans="1:3">
      <c r="A136" s="14">
        <v>38046</v>
      </c>
      <c r="B136" s="4">
        <v>1</v>
      </c>
      <c r="C136" s="4" t="s">
        <v>22</v>
      </c>
    </row>
    <row r="137" spans="1:3">
      <c r="A137" s="14">
        <v>38077</v>
      </c>
      <c r="B137" s="4">
        <v>1.03</v>
      </c>
      <c r="C137" s="4" t="s">
        <v>78</v>
      </c>
    </row>
    <row r="138" spans="1:3">
      <c r="A138" s="14">
        <v>38107</v>
      </c>
      <c r="B138" s="4">
        <v>0.96</v>
      </c>
      <c r="C138" s="4" t="s">
        <v>78</v>
      </c>
    </row>
    <row r="139" spans="1:3">
      <c r="A139" s="14">
        <v>38138</v>
      </c>
      <c r="B139" s="4">
        <v>0.91</v>
      </c>
      <c r="C139" s="4" t="s">
        <v>77</v>
      </c>
    </row>
    <row r="140" spans="1:3">
      <c r="A140" s="14">
        <v>38168</v>
      </c>
      <c r="B140" s="4">
        <v>0.93</v>
      </c>
      <c r="C140" s="4" t="s">
        <v>23</v>
      </c>
    </row>
    <row r="141" spans="1:3">
      <c r="A141" s="14">
        <v>38199</v>
      </c>
      <c r="B141" s="4">
        <v>1.03</v>
      </c>
      <c r="C141" s="4" t="s">
        <v>22</v>
      </c>
    </row>
    <row r="142" spans="1:3">
      <c r="A142" s="14">
        <v>38230</v>
      </c>
      <c r="B142" s="4">
        <v>1.01</v>
      </c>
      <c r="C142" s="4" t="s">
        <v>22</v>
      </c>
    </row>
    <row r="143" spans="1:3">
      <c r="A143" s="14">
        <v>38260</v>
      </c>
      <c r="B143" s="4">
        <v>0.96</v>
      </c>
      <c r="C143" s="4" t="s">
        <v>22</v>
      </c>
    </row>
    <row r="144" spans="1:3">
      <c r="A144" s="14">
        <v>38291</v>
      </c>
      <c r="B144" s="4">
        <v>1.1399999999999999</v>
      </c>
      <c r="C144" s="4" t="s">
        <v>22</v>
      </c>
    </row>
    <row r="145" spans="1:3">
      <c r="A145" s="14">
        <v>38321</v>
      </c>
      <c r="B145" s="4">
        <v>1.04</v>
      </c>
      <c r="C145" s="4" t="s">
        <v>22</v>
      </c>
    </row>
    <row r="146" spans="1:3">
      <c r="A146" s="14">
        <v>38352</v>
      </c>
      <c r="B146" s="4">
        <v>0.95</v>
      </c>
      <c r="C146" s="4" t="s">
        <v>22</v>
      </c>
    </row>
    <row r="147" spans="1:3">
      <c r="A147" s="14">
        <v>38383</v>
      </c>
      <c r="B147" s="4">
        <v>0.99</v>
      </c>
      <c r="C147" s="4" t="s">
        <v>22</v>
      </c>
    </row>
    <row r="148" spans="1:3">
      <c r="A148" s="14">
        <v>38411</v>
      </c>
      <c r="B148" s="4">
        <v>1.22</v>
      </c>
      <c r="C148" s="4" t="s">
        <v>23</v>
      </c>
    </row>
    <row r="149" spans="1:3">
      <c r="A149" s="14">
        <v>38442</v>
      </c>
      <c r="B149" s="4">
        <v>1.1299999999999999</v>
      </c>
      <c r="C149" s="4" t="s">
        <v>23</v>
      </c>
    </row>
    <row r="150" spans="1:3">
      <c r="A150" s="14">
        <v>38472</v>
      </c>
      <c r="B150" s="4">
        <v>1.23</v>
      </c>
      <c r="C150" s="4" t="s">
        <v>23</v>
      </c>
    </row>
    <row r="151" spans="1:3">
      <c r="A151" s="14">
        <v>38503</v>
      </c>
      <c r="B151" s="4">
        <v>0.97</v>
      </c>
      <c r="C151" s="4" t="s">
        <v>23</v>
      </c>
    </row>
    <row r="152" spans="1:3">
      <c r="A152" s="14">
        <v>38533</v>
      </c>
      <c r="B152" s="4">
        <v>1.1299999999999999</v>
      </c>
      <c r="C152" s="4" t="s">
        <v>23</v>
      </c>
    </row>
    <row r="153" spans="1:3">
      <c r="A153" s="14">
        <v>38564</v>
      </c>
      <c r="B153" s="4">
        <v>0.95</v>
      </c>
      <c r="C153" s="4" t="s">
        <v>23</v>
      </c>
    </row>
    <row r="154" spans="1:3">
      <c r="A154" s="14">
        <v>38595</v>
      </c>
      <c r="B154" s="4">
        <v>1.04</v>
      </c>
      <c r="C154" s="4" t="s">
        <v>77</v>
      </c>
    </row>
    <row r="155" spans="1:3">
      <c r="A155" s="14">
        <v>38625</v>
      </c>
      <c r="B155" s="4">
        <v>1</v>
      </c>
      <c r="C155" s="4" t="s">
        <v>78</v>
      </c>
    </row>
    <row r="156" spans="1:3">
      <c r="A156" s="14">
        <v>38656</v>
      </c>
      <c r="B156" s="4">
        <v>1.08</v>
      </c>
      <c r="C156" s="4" t="s">
        <v>23</v>
      </c>
    </row>
    <row r="157" spans="1:3">
      <c r="A157" s="14">
        <v>38686</v>
      </c>
      <c r="B157" s="4">
        <v>1.04</v>
      </c>
      <c r="C157" s="4" t="s">
        <v>23</v>
      </c>
    </row>
    <row r="158" spans="1:3">
      <c r="A158" s="14">
        <v>38717</v>
      </c>
      <c r="B158" s="4">
        <v>0.97</v>
      </c>
      <c r="C158" s="4" t="s">
        <v>78</v>
      </c>
    </row>
    <row r="159" spans="1:3">
      <c r="A159" s="14">
        <v>38748</v>
      </c>
      <c r="B159" s="4">
        <v>1.04</v>
      </c>
      <c r="C159" s="4" t="s">
        <v>77</v>
      </c>
    </row>
    <row r="160" spans="1:3">
      <c r="A160" s="14">
        <v>38776</v>
      </c>
      <c r="B160" s="4">
        <v>1.07</v>
      </c>
      <c r="C160" s="4" t="s">
        <v>77</v>
      </c>
    </row>
    <row r="161" spans="1:3">
      <c r="A161" s="14">
        <v>38807</v>
      </c>
      <c r="B161" s="4">
        <v>1.1000000000000001</v>
      </c>
      <c r="C161" s="4" t="s">
        <v>78</v>
      </c>
    </row>
    <row r="162" spans="1:3">
      <c r="A162" s="14">
        <v>38837</v>
      </c>
      <c r="B162" s="4">
        <v>0.87</v>
      </c>
      <c r="C162" s="4" t="s">
        <v>77</v>
      </c>
    </row>
    <row r="163" spans="1:3">
      <c r="A163" s="14">
        <v>38868</v>
      </c>
      <c r="B163" s="4">
        <v>1.04</v>
      </c>
      <c r="C163" s="4" t="s">
        <v>22</v>
      </c>
    </row>
    <row r="164" spans="1:3">
      <c r="A164" s="14">
        <v>38898</v>
      </c>
      <c r="B164" s="4">
        <v>0.99</v>
      </c>
      <c r="C164" s="4" t="s">
        <v>22</v>
      </c>
    </row>
    <row r="165" spans="1:3">
      <c r="A165" s="14">
        <v>38929</v>
      </c>
      <c r="B165" s="4">
        <v>1.06</v>
      </c>
      <c r="C165" s="4" t="s">
        <v>22</v>
      </c>
    </row>
    <row r="166" spans="1:3">
      <c r="A166" s="14">
        <v>38960</v>
      </c>
      <c r="B166" s="4">
        <v>1</v>
      </c>
      <c r="C166" s="4" t="s">
        <v>22</v>
      </c>
    </row>
    <row r="167" spans="1:3">
      <c r="A167" s="14">
        <v>38990</v>
      </c>
      <c r="B167" s="4">
        <v>1.04</v>
      </c>
      <c r="C167" s="4" t="s">
        <v>23</v>
      </c>
    </row>
    <row r="168" spans="1:3">
      <c r="A168" s="14">
        <v>39021</v>
      </c>
      <c r="B168" s="4">
        <v>0.99</v>
      </c>
      <c r="C168" s="4" t="s">
        <v>23</v>
      </c>
    </row>
    <row r="169" spans="1:3">
      <c r="A169" s="14">
        <v>39051</v>
      </c>
      <c r="B169" s="4">
        <v>1.07</v>
      </c>
      <c r="C169" s="4" t="s">
        <v>77</v>
      </c>
    </row>
    <row r="170" spans="1:3">
      <c r="A170" s="14">
        <v>39082</v>
      </c>
      <c r="B170" s="4">
        <v>1.04</v>
      </c>
      <c r="C170" s="4" t="s">
        <v>77</v>
      </c>
    </row>
    <row r="171" spans="1:3">
      <c r="A171" s="14">
        <v>39113</v>
      </c>
      <c r="B171" s="4">
        <v>1</v>
      </c>
      <c r="C171" s="4" t="s">
        <v>77</v>
      </c>
    </row>
    <row r="172" spans="1:3">
      <c r="A172" s="14">
        <v>39141</v>
      </c>
      <c r="B172" s="4">
        <v>1.03</v>
      </c>
      <c r="C172" s="4" t="s">
        <v>77</v>
      </c>
    </row>
    <row r="173" spans="1:3">
      <c r="A173" s="14">
        <v>39172</v>
      </c>
      <c r="B173" s="4">
        <v>1.02</v>
      </c>
      <c r="C173" s="4" t="s">
        <v>77</v>
      </c>
    </row>
    <row r="174" spans="1:3">
      <c r="A174" s="14">
        <v>39202</v>
      </c>
      <c r="B174" s="4">
        <v>0.95</v>
      </c>
      <c r="C174" s="4" t="s">
        <v>23</v>
      </c>
    </row>
    <row r="175" spans="1:3">
      <c r="A175" s="14">
        <v>39233</v>
      </c>
      <c r="B175" s="4">
        <v>1.01</v>
      </c>
      <c r="C175" s="4" t="s">
        <v>78</v>
      </c>
    </row>
    <row r="176" spans="1:3">
      <c r="A176" s="14">
        <v>39263</v>
      </c>
      <c r="B176" s="4">
        <v>1.05</v>
      </c>
      <c r="C176" s="4" t="s">
        <v>22</v>
      </c>
    </row>
    <row r="177" spans="1:3">
      <c r="A177" s="14">
        <v>39294</v>
      </c>
      <c r="B177" s="4">
        <v>1.0900000000000001</v>
      </c>
      <c r="C177" s="4" t="s">
        <v>22</v>
      </c>
    </row>
    <row r="178" spans="1:3">
      <c r="A178" s="14">
        <v>39325</v>
      </c>
      <c r="B178" s="4">
        <v>1.1100000000000001</v>
      </c>
      <c r="C178" s="4" t="s">
        <v>22</v>
      </c>
    </row>
    <row r="179" spans="1:3">
      <c r="A179" s="14">
        <v>39355</v>
      </c>
      <c r="B179" s="4">
        <v>0.97</v>
      </c>
      <c r="C179" s="4" t="s">
        <v>22</v>
      </c>
    </row>
    <row r="180" spans="1:3">
      <c r="A180" s="14">
        <v>39386</v>
      </c>
      <c r="B180" s="4">
        <v>0.99</v>
      </c>
      <c r="C180" s="4" t="s">
        <v>22</v>
      </c>
    </row>
    <row r="181" spans="1:3">
      <c r="A181" s="14">
        <v>39416</v>
      </c>
      <c r="B181" s="4">
        <v>1.02</v>
      </c>
      <c r="C181" s="4" t="s">
        <v>22</v>
      </c>
    </row>
    <row r="182" spans="1:3">
      <c r="A182" s="14">
        <v>39447</v>
      </c>
      <c r="B182" s="4">
        <v>1.07</v>
      </c>
      <c r="C182" s="4" t="s">
        <v>78</v>
      </c>
    </row>
    <row r="183" spans="1:3">
      <c r="A183" s="14">
        <v>39478</v>
      </c>
      <c r="B183" s="4">
        <v>0.99</v>
      </c>
      <c r="C183" s="4" t="s">
        <v>78</v>
      </c>
    </row>
    <row r="184" spans="1:3">
      <c r="A184" s="14">
        <v>39507</v>
      </c>
      <c r="B184" s="4">
        <v>1.02</v>
      </c>
      <c r="C184" s="4" t="s">
        <v>77</v>
      </c>
    </row>
    <row r="185" spans="1:3">
      <c r="A185" s="14">
        <v>39538</v>
      </c>
      <c r="B185" s="4">
        <v>0.99</v>
      </c>
      <c r="C185" s="4" t="s">
        <v>77</v>
      </c>
    </row>
    <row r="186" spans="1:3">
      <c r="A186" s="14">
        <v>39568</v>
      </c>
      <c r="B186" s="4">
        <v>0.92</v>
      </c>
      <c r="C186" s="4" t="s">
        <v>78</v>
      </c>
    </row>
    <row r="187" spans="1:3">
      <c r="A187" s="14">
        <v>39599</v>
      </c>
      <c r="B187" s="4">
        <v>0.97</v>
      </c>
      <c r="C187" s="4" t="s">
        <v>22</v>
      </c>
    </row>
    <row r="188" spans="1:3">
      <c r="A188" s="14">
        <v>39629</v>
      </c>
      <c r="B188" s="4">
        <v>1.02</v>
      </c>
      <c r="C188" s="4" t="s">
        <v>22</v>
      </c>
    </row>
    <row r="189" spans="1:3">
      <c r="A189" s="14">
        <v>39660</v>
      </c>
      <c r="B189" s="4">
        <v>0.99</v>
      </c>
      <c r="C189" s="4" t="s">
        <v>22</v>
      </c>
    </row>
    <row r="190" spans="1:3">
      <c r="A190" s="14">
        <v>39691</v>
      </c>
      <c r="B190" s="4">
        <v>1.03</v>
      </c>
      <c r="C190" s="4" t="s">
        <v>77</v>
      </c>
    </row>
    <row r="191" spans="1:3">
      <c r="A191" s="14">
        <v>39721</v>
      </c>
      <c r="B191" s="4">
        <v>1.01</v>
      </c>
      <c r="C191" s="4" t="s">
        <v>77</v>
      </c>
    </row>
    <row r="192" spans="1:3">
      <c r="A192" s="14">
        <v>39752</v>
      </c>
      <c r="B192" s="4">
        <v>1.01</v>
      </c>
      <c r="C192" s="4" t="s">
        <v>23</v>
      </c>
    </row>
    <row r="193" spans="1:3">
      <c r="A193" s="14">
        <v>39782</v>
      </c>
      <c r="B193" s="4">
        <v>1.06</v>
      </c>
      <c r="C193" s="4" t="s">
        <v>23</v>
      </c>
    </row>
    <row r="194" spans="1:3">
      <c r="A194" s="14">
        <v>39813</v>
      </c>
      <c r="B194" s="4">
        <v>1</v>
      </c>
      <c r="C194" s="4" t="s">
        <v>23</v>
      </c>
    </row>
    <row r="195" spans="1:3">
      <c r="A195" s="14">
        <v>39844</v>
      </c>
      <c r="B195" s="4">
        <v>1.01</v>
      </c>
      <c r="C195" s="4" t="s">
        <v>77</v>
      </c>
    </row>
    <row r="196" spans="1:3">
      <c r="A196" s="14">
        <v>39872</v>
      </c>
      <c r="B196" s="4">
        <v>1.03</v>
      </c>
      <c r="C196" s="4" t="s">
        <v>77</v>
      </c>
    </row>
    <row r="197" spans="1:3">
      <c r="A197" s="14">
        <v>39903</v>
      </c>
      <c r="B197" s="4">
        <v>1</v>
      </c>
      <c r="C197" s="4" t="s">
        <v>77</v>
      </c>
    </row>
    <row r="198" spans="1:3">
      <c r="A198" s="14">
        <v>39933</v>
      </c>
      <c r="B198" s="4">
        <v>0.95</v>
      </c>
      <c r="C198" s="4" t="s">
        <v>78</v>
      </c>
    </row>
    <row r="199" spans="1:3">
      <c r="A199" s="14">
        <v>39964</v>
      </c>
      <c r="B199" s="4">
        <v>0.99</v>
      </c>
      <c r="C199" s="4" t="s">
        <v>77</v>
      </c>
    </row>
    <row r="200" spans="1:3">
      <c r="A200" s="14">
        <v>39994</v>
      </c>
      <c r="B200" s="4">
        <v>1.07</v>
      </c>
      <c r="C200" s="4" t="s">
        <v>77</v>
      </c>
    </row>
    <row r="201" spans="1:3">
      <c r="A201" s="14">
        <v>40025</v>
      </c>
      <c r="B201" s="4">
        <v>0.96</v>
      </c>
      <c r="C201" s="4" t="s">
        <v>77</v>
      </c>
    </row>
    <row r="202" spans="1:3">
      <c r="A202" s="14">
        <v>40056</v>
      </c>
      <c r="B202" s="4">
        <v>1.05</v>
      </c>
      <c r="C202" s="4" t="s">
        <v>77</v>
      </c>
    </row>
    <row r="203" spans="1:3">
      <c r="A203" s="14">
        <v>40086</v>
      </c>
      <c r="B203" s="4">
        <v>1.03</v>
      </c>
      <c r="C203" s="4" t="s">
        <v>77</v>
      </c>
    </row>
    <row r="204" spans="1:3">
      <c r="A204" s="14">
        <v>40117</v>
      </c>
      <c r="B204" s="4">
        <v>0.99</v>
      </c>
      <c r="C204" s="4" t="s">
        <v>23</v>
      </c>
    </row>
    <row r="205" spans="1:3">
      <c r="A205" s="14">
        <v>40147</v>
      </c>
      <c r="B205" s="4">
        <v>1.03</v>
      </c>
      <c r="C205" s="4" t="s">
        <v>77</v>
      </c>
    </row>
    <row r="206" spans="1:3">
      <c r="A206" s="14">
        <v>40178</v>
      </c>
      <c r="B206" s="4">
        <v>0.97</v>
      </c>
      <c r="C206" s="4" t="s">
        <v>77</v>
      </c>
    </row>
    <row r="207" spans="1:3">
      <c r="A207" s="14">
        <v>40209</v>
      </c>
      <c r="B207" s="4">
        <v>1.07</v>
      </c>
      <c r="C207" s="4" t="s">
        <v>77</v>
      </c>
    </row>
    <row r="208" spans="1:3">
      <c r="A208" s="14">
        <v>40237</v>
      </c>
      <c r="B208" s="4">
        <v>1.01</v>
      </c>
      <c r="C208" s="4" t="s">
        <v>78</v>
      </c>
    </row>
    <row r="209" spans="1:3">
      <c r="A209" s="14">
        <v>40268</v>
      </c>
      <c r="B209" s="4">
        <v>1.03</v>
      </c>
      <c r="C209" s="4" t="s">
        <v>78</v>
      </c>
    </row>
    <row r="210" spans="1:3">
      <c r="A210" s="14">
        <v>40298</v>
      </c>
      <c r="B210" s="4">
        <v>1.04</v>
      </c>
      <c r="C210" s="4" t="s">
        <v>23</v>
      </c>
    </row>
    <row r="211" spans="1:3">
      <c r="A211" s="14">
        <v>40329</v>
      </c>
      <c r="B211" s="4">
        <v>1</v>
      </c>
      <c r="C211" s="4" t="s">
        <v>22</v>
      </c>
    </row>
    <row r="212" spans="1:3">
      <c r="A212" s="14">
        <v>40359</v>
      </c>
      <c r="B212" s="4">
        <v>0.99</v>
      </c>
      <c r="C212" s="4" t="s">
        <v>23</v>
      </c>
    </row>
    <row r="213" spans="1:3">
      <c r="A213" s="14">
        <v>40390</v>
      </c>
      <c r="B213" s="4">
        <v>1.03</v>
      </c>
      <c r="C213" s="4" t="s">
        <v>23</v>
      </c>
    </row>
    <row r="214" spans="1:3">
      <c r="A214" s="14">
        <v>40421</v>
      </c>
      <c r="B214" s="4">
        <v>1.01</v>
      </c>
      <c r="C214" s="4" t="s">
        <v>22</v>
      </c>
    </row>
    <row r="215" spans="1:3">
      <c r="A215" s="14">
        <v>40451</v>
      </c>
      <c r="B215" s="4">
        <v>1.01</v>
      </c>
      <c r="C215" s="4" t="s">
        <v>22</v>
      </c>
    </row>
    <row r="216" spans="1:3">
      <c r="A216" s="14">
        <v>40482</v>
      </c>
      <c r="B216" s="4">
        <v>1.02</v>
      </c>
      <c r="C216" s="4" t="s">
        <v>22</v>
      </c>
    </row>
    <row r="217" spans="1:3">
      <c r="A217" s="14">
        <v>40512</v>
      </c>
      <c r="B217" s="4">
        <v>1.04</v>
      </c>
      <c r="C217" s="4" t="s">
        <v>22</v>
      </c>
    </row>
    <row r="218" spans="1:3">
      <c r="A218" s="14">
        <v>40543</v>
      </c>
      <c r="B218" s="4">
        <v>1.05</v>
      </c>
      <c r="C218" s="4" t="s">
        <v>78</v>
      </c>
    </row>
    <row r="219" spans="1:3">
      <c r="A219" s="14">
        <v>40574</v>
      </c>
      <c r="B219" s="4">
        <v>0.93</v>
      </c>
      <c r="C219" s="4" t="s">
        <v>22</v>
      </c>
    </row>
    <row r="220" spans="1:3">
      <c r="A220" s="14">
        <v>40602</v>
      </c>
      <c r="B220" s="4">
        <v>1.01</v>
      </c>
      <c r="C220" s="4" t="s">
        <v>78</v>
      </c>
    </row>
  </sheetData>
  <conditionalFormatting sqref="B2:B1048576">
    <cfRule type="cellIs" dxfId="0" priority="1" operator="less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tabSelected="1" workbookViewId="0">
      <selection activeCell="J1" sqref="J1:N251"/>
    </sheetView>
  </sheetViews>
  <sheetFormatPr baseColWidth="10" defaultRowHeight="15" x14ac:dyDescent="0"/>
  <sheetData>
    <row r="1" spans="1:14">
      <c r="C1" s="15" t="s">
        <v>51</v>
      </c>
      <c r="D1" t="s">
        <v>95</v>
      </c>
      <c r="K1" t="s">
        <v>98</v>
      </c>
      <c r="L1" t="s">
        <v>83</v>
      </c>
      <c r="M1" t="s">
        <v>99</v>
      </c>
      <c r="N1" t="s">
        <v>83</v>
      </c>
    </row>
    <row r="2" spans="1:14">
      <c r="A2">
        <v>1997</v>
      </c>
      <c r="B2" t="s">
        <v>14</v>
      </c>
      <c r="C2">
        <v>1.1863049999999999</v>
      </c>
      <c r="D2">
        <v>1.2697419999999999</v>
      </c>
      <c r="J2" s="16">
        <v>33969</v>
      </c>
      <c r="K2" t="s">
        <v>78</v>
      </c>
      <c r="L2">
        <v>1.03</v>
      </c>
      <c r="M2" t="s">
        <v>78</v>
      </c>
      <c r="N2">
        <v>1.03</v>
      </c>
    </row>
    <row r="3" spans="1:14">
      <c r="A3">
        <v>1998</v>
      </c>
      <c r="B3" t="s">
        <v>14</v>
      </c>
      <c r="C3">
        <v>0.972576</v>
      </c>
      <c r="D3">
        <v>0.86290100000000003</v>
      </c>
      <c r="J3" s="16">
        <v>34000</v>
      </c>
      <c r="K3" t="s">
        <v>78</v>
      </c>
      <c r="L3">
        <v>1</v>
      </c>
      <c r="M3" t="s">
        <v>78</v>
      </c>
      <c r="N3">
        <v>1</v>
      </c>
    </row>
    <row r="4" spans="1:14">
      <c r="A4">
        <v>1999</v>
      </c>
      <c r="B4" t="s">
        <v>14</v>
      </c>
      <c r="C4">
        <v>1.49074</v>
      </c>
      <c r="D4">
        <v>0.92209600000000003</v>
      </c>
      <c r="J4" s="16">
        <v>34028</v>
      </c>
      <c r="K4" t="s">
        <v>23</v>
      </c>
      <c r="L4">
        <v>0.94</v>
      </c>
      <c r="M4" t="s">
        <v>23</v>
      </c>
      <c r="N4">
        <v>0.94</v>
      </c>
    </row>
    <row r="5" spans="1:14">
      <c r="A5">
        <v>2000</v>
      </c>
      <c r="B5" t="s">
        <v>14</v>
      </c>
      <c r="C5">
        <v>1.1269849999999999</v>
      </c>
      <c r="D5">
        <v>1.1693709999999999</v>
      </c>
      <c r="J5" s="16">
        <v>34059</v>
      </c>
      <c r="K5" t="s">
        <v>77</v>
      </c>
      <c r="L5">
        <v>1.01</v>
      </c>
      <c r="M5" t="s">
        <v>77</v>
      </c>
      <c r="N5">
        <v>1.01</v>
      </c>
    </row>
    <row r="6" spans="1:14">
      <c r="A6">
        <v>2001</v>
      </c>
      <c r="B6" t="s">
        <v>14</v>
      </c>
      <c r="C6">
        <v>1.0736250000000001</v>
      </c>
      <c r="D6">
        <v>0.96459399999999995</v>
      </c>
      <c r="J6" s="16">
        <v>34089</v>
      </c>
      <c r="K6" s="3" t="s">
        <v>100</v>
      </c>
      <c r="L6" s="3">
        <v>1.01</v>
      </c>
      <c r="M6" s="3" t="s">
        <v>77</v>
      </c>
      <c r="N6" s="3">
        <v>1.08</v>
      </c>
    </row>
    <row r="7" spans="1:14">
      <c r="A7" t="s">
        <v>15</v>
      </c>
      <c r="C7" s="5">
        <v>0.15786675</v>
      </c>
      <c r="D7" s="5">
        <v>2.6478709999999999E-2</v>
      </c>
      <c r="J7" s="16">
        <v>34120</v>
      </c>
      <c r="K7" s="3" t="s">
        <v>100</v>
      </c>
      <c r="L7" s="3">
        <v>0.99</v>
      </c>
      <c r="M7" s="3" t="s">
        <v>77</v>
      </c>
      <c r="N7" s="3">
        <v>1.05</v>
      </c>
    </row>
    <row r="8" spans="1:14">
      <c r="J8" s="16">
        <v>34150</v>
      </c>
      <c r="K8" t="s">
        <v>77</v>
      </c>
      <c r="L8">
        <v>1.05</v>
      </c>
      <c r="M8" t="s">
        <v>77</v>
      </c>
      <c r="N8">
        <v>1.05</v>
      </c>
    </row>
    <row r="9" spans="1:14">
      <c r="A9">
        <v>2002</v>
      </c>
      <c r="B9" t="s">
        <v>14</v>
      </c>
      <c r="C9">
        <v>1.183308</v>
      </c>
      <c r="D9">
        <v>1.1122730000000001</v>
      </c>
      <c r="J9" s="16">
        <v>34181</v>
      </c>
      <c r="K9" t="s">
        <v>77</v>
      </c>
      <c r="L9">
        <v>1</v>
      </c>
      <c r="M9" t="s">
        <v>77</v>
      </c>
      <c r="N9">
        <v>1</v>
      </c>
    </row>
    <row r="10" spans="1:14">
      <c r="A10">
        <v>2003</v>
      </c>
      <c r="B10" t="s">
        <v>14</v>
      </c>
      <c r="C10">
        <v>1.3923220000000001</v>
      </c>
      <c r="D10">
        <v>1.27382</v>
      </c>
      <c r="J10" s="16">
        <v>34212</v>
      </c>
      <c r="K10" t="s">
        <v>77</v>
      </c>
      <c r="L10">
        <v>1.03</v>
      </c>
      <c r="M10" t="s">
        <v>77</v>
      </c>
      <c r="N10">
        <v>1.03</v>
      </c>
    </row>
    <row r="11" spans="1:14">
      <c r="A11">
        <v>2004</v>
      </c>
      <c r="B11" t="s">
        <v>14</v>
      </c>
      <c r="C11">
        <v>1.226459</v>
      </c>
      <c r="D11">
        <v>1.159983</v>
      </c>
      <c r="J11" s="16">
        <v>34242</v>
      </c>
      <c r="K11" s="3" t="s">
        <v>100</v>
      </c>
      <c r="L11" s="3">
        <v>1.1399999999999999</v>
      </c>
      <c r="M11" s="3" t="s">
        <v>77</v>
      </c>
      <c r="N11" s="3">
        <v>0.94</v>
      </c>
    </row>
    <row r="12" spans="1:14">
      <c r="A12">
        <v>2005</v>
      </c>
      <c r="B12" t="s">
        <v>14</v>
      </c>
      <c r="C12">
        <v>1.2642979999999999</v>
      </c>
      <c r="D12">
        <v>0.857406</v>
      </c>
      <c r="J12" s="16">
        <v>34273</v>
      </c>
      <c r="K12" t="s">
        <v>22</v>
      </c>
      <c r="L12">
        <v>1.02</v>
      </c>
      <c r="M12" t="s">
        <v>22</v>
      </c>
      <c r="N12">
        <v>1.02</v>
      </c>
    </row>
    <row r="13" spans="1:14">
      <c r="A13">
        <v>2006</v>
      </c>
      <c r="B13" t="s">
        <v>14</v>
      </c>
      <c r="C13">
        <v>1.1395999999999999</v>
      </c>
      <c r="D13">
        <v>1.2651829999999999</v>
      </c>
      <c r="J13" s="16">
        <v>34303</v>
      </c>
      <c r="K13" t="s">
        <v>22</v>
      </c>
      <c r="L13">
        <v>1.02</v>
      </c>
      <c r="M13" t="s">
        <v>22</v>
      </c>
      <c r="N13">
        <v>1.02</v>
      </c>
    </row>
    <row r="14" spans="1:14">
      <c r="A14" t="s">
        <v>15</v>
      </c>
      <c r="C14" s="5">
        <v>0.23827886000000001</v>
      </c>
      <c r="D14" s="5">
        <v>0.12259254999999999</v>
      </c>
      <c r="J14">
        <v>1997</v>
      </c>
      <c r="L14">
        <v>1.2697419999999999</v>
      </c>
      <c r="N14">
        <v>1.1863049999999999</v>
      </c>
    </row>
    <row r="15" spans="1:14">
      <c r="J15" s="16">
        <v>34334</v>
      </c>
      <c r="K15" t="s">
        <v>22</v>
      </c>
      <c r="L15">
        <v>1.01</v>
      </c>
      <c r="M15" t="s">
        <v>22</v>
      </c>
      <c r="N15">
        <v>1.01</v>
      </c>
    </row>
    <row r="16" spans="1:14">
      <c r="A16">
        <v>2007</v>
      </c>
      <c r="B16" t="s">
        <v>14</v>
      </c>
      <c r="C16">
        <v>1.1403909999999999</v>
      </c>
      <c r="D16">
        <v>1.1403909999999999</v>
      </c>
      <c r="J16" s="16">
        <v>34365</v>
      </c>
      <c r="K16" t="s">
        <v>22</v>
      </c>
      <c r="L16">
        <v>0.99</v>
      </c>
      <c r="M16" t="s">
        <v>22</v>
      </c>
      <c r="N16">
        <v>0.99</v>
      </c>
    </row>
    <row r="17" spans="1:14">
      <c r="A17">
        <v>2008</v>
      </c>
      <c r="B17" t="s">
        <v>14</v>
      </c>
      <c r="C17">
        <v>0.99920200000000003</v>
      </c>
      <c r="D17">
        <v>1.2762990000000001</v>
      </c>
      <c r="J17" s="16">
        <v>34393</v>
      </c>
      <c r="K17" t="s">
        <v>77</v>
      </c>
      <c r="L17">
        <v>1.04</v>
      </c>
      <c r="M17" t="s">
        <v>77</v>
      </c>
      <c r="N17">
        <v>1.04</v>
      </c>
    </row>
    <row r="18" spans="1:14">
      <c r="A18">
        <v>2009</v>
      </c>
      <c r="B18" t="s">
        <v>14</v>
      </c>
      <c r="C18">
        <v>1.9482930000000001</v>
      </c>
      <c r="D18">
        <v>0.91638399999999998</v>
      </c>
      <c r="J18" s="16">
        <v>34424</v>
      </c>
      <c r="K18" t="s">
        <v>77</v>
      </c>
      <c r="L18">
        <v>1.01</v>
      </c>
      <c r="M18" t="s">
        <v>77</v>
      </c>
      <c r="N18">
        <v>1.01</v>
      </c>
    </row>
    <row r="19" spans="1:14">
      <c r="A19">
        <v>2010</v>
      </c>
      <c r="B19" t="s">
        <v>14</v>
      </c>
      <c r="C19">
        <v>1.2453179999999999</v>
      </c>
      <c r="D19">
        <v>1.0576319999999999</v>
      </c>
      <c r="J19" s="16">
        <v>34454</v>
      </c>
      <c r="K19" t="s">
        <v>23</v>
      </c>
      <c r="L19">
        <v>0.84</v>
      </c>
      <c r="M19" t="s">
        <v>23</v>
      </c>
      <c r="N19">
        <v>0.84</v>
      </c>
    </row>
    <row r="20" spans="1:14">
      <c r="A20">
        <v>2011</v>
      </c>
      <c r="B20" t="s">
        <v>14</v>
      </c>
      <c r="C20">
        <v>1.314522</v>
      </c>
      <c r="D20">
        <v>1.2917050000000001</v>
      </c>
      <c r="J20" s="16">
        <v>34485</v>
      </c>
      <c r="K20" t="s">
        <v>77</v>
      </c>
      <c r="L20">
        <v>1.01</v>
      </c>
      <c r="M20" t="s">
        <v>77</v>
      </c>
      <c r="N20">
        <v>1.01</v>
      </c>
    </row>
    <row r="21" spans="1:14">
      <c r="A21" t="s">
        <v>15</v>
      </c>
      <c r="C21" s="5">
        <v>0.29443976999999999</v>
      </c>
      <c r="D21" s="5">
        <v>0.12749962000000001</v>
      </c>
      <c r="J21" s="16">
        <v>34515</v>
      </c>
      <c r="K21" s="3" t="s">
        <v>100</v>
      </c>
      <c r="L21" s="3">
        <v>1.01</v>
      </c>
      <c r="M21" s="3" t="s">
        <v>22</v>
      </c>
      <c r="N21" s="3">
        <v>1</v>
      </c>
    </row>
    <row r="22" spans="1:14">
      <c r="J22" s="16">
        <v>34546</v>
      </c>
      <c r="K22" t="s">
        <v>22</v>
      </c>
      <c r="L22">
        <v>1.03</v>
      </c>
      <c r="M22" t="s">
        <v>22</v>
      </c>
      <c r="N22">
        <v>1.03</v>
      </c>
    </row>
    <row r="23" spans="1:14">
      <c r="A23">
        <v>2012</v>
      </c>
      <c r="B23" t="s">
        <v>14</v>
      </c>
      <c r="C23">
        <v>1.072492</v>
      </c>
      <c r="D23">
        <v>0.96535000000000004</v>
      </c>
      <c r="J23" s="16">
        <v>34577</v>
      </c>
      <c r="K23" t="s">
        <v>22</v>
      </c>
      <c r="L23">
        <v>1.05</v>
      </c>
      <c r="M23" t="s">
        <v>22</v>
      </c>
      <c r="N23">
        <v>1.05</v>
      </c>
    </row>
    <row r="24" spans="1:14">
      <c r="A24">
        <v>2013</v>
      </c>
      <c r="B24" t="s">
        <v>14</v>
      </c>
      <c r="C24">
        <v>1.116255</v>
      </c>
      <c r="D24">
        <v>0.99746699999999999</v>
      </c>
      <c r="J24" s="16">
        <v>34607</v>
      </c>
      <c r="K24" s="3" t="s">
        <v>101</v>
      </c>
      <c r="L24" s="3">
        <v>0.85</v>
      </c>
      <c r="M24" s="3" t="s">
        <v>22</v>
      </c>
      <c r="N24" s="3">
        <v>0.96</v>
      </c>
    </row>
    <row r="25" spans="1:14">
      <c r="A25">
        <v>2014</v>
      </c>
      <c r="B25" t="s">
        <v>14</v>
      </c>
      <c r="C25">
        <v>1.2406900000000001</v>
      </c>
      <c r="D25">
        <v>1.2194339999999999</v>
      </c>
      <c r="J25" s="16">
        <v>34638</v>
      </c>
      <c r="K25" t="s">
        <v>22</v>
      </c>
      <c r="L25">
        <v>1.02</v>
      </c>
      <c r="M25" t="s">
        <v>22</v>
      </c>
      <c r="N25">
        <v>1.02</v>
      </c>
    </row>
    <row r="26" spans="1:14">
      <c r="J26" s="16">
        <v>34668</v>
      </c>
      <c r="K26" t="s">
        <v>23</v>
      </c>
      <c r="L26">
        <v>1.02</v>
      </c>
      <c r="M26" t="s">
        <v>23</v>
      </c>
      <c r="N26">
        <v>1.02</v>
      </c>
    </row>
    <row r="27" spans="1:14">
      <c r="A27" t="s">
        <v>13</v>
      </c>
      <c r="C27" s="5">
        <v>0.214</v>
      </c>
      <c r="D27" s="5">
        <v>8.5000000000000006E-2</v>
      </c>
      <c r="J27">
        <v>1998</v>
      </c>
      <c r="L27">
        <v>0.86290100000000003</v>
      </c>
      <c r="N27">
        <v>0.972576</v>
      </c>
    </row>
    <row r="28" spans="1:14">
      <c r="J28" s="16">
        <v>34699</v>
      </c>
      <c r="K28" t="s">
        <v>23</v>
      </c>
      <c r="L28">
        <v>0.97</v>
      </c>
      <c r="M28" t="s">
        <v>23</v>
      </c>
      <c r="N28">
        <v>0.97</v>
      </c>
    </row>
    <row r="29" spans="1:14">
      <c r="C29" s="15" t="s">
        <v>96</v>
      </c>
      <c r="J29" s="16">
        <v>34730</v>
      </c>
      <c r="K29" t="s">
        <v>22</v>
      </c>
      <c r="L29">
        <v>0.95</v>
      </c>
      <c r="M29" t="s">
        <v>22</v>
      </c>
      <c r="N29">
        <v>0.95</v>
      </c>
    </row>
    <row r="30" spans="1:14">
      <c r="J30" s="16">
        <v>34758</v>
      </c>
      <c r="K30" s="3" t="s">
        <v>97</v>
      </c>
      <c r="L30" s="3">
        <v>1.01</v>
      </c>
      <c r="M30" s="3" t="s">
        <v>77</v>
      </c>
      <c r="N30" s="3">
        <v>1.02</v>
      </c>
    </row>
    <row r="31" spans="1:14">
      <c r="J31" s="16">
        <v>34789</v>
      </c>
      <c r="K31" s="3" t="s">
        <v>97</v>
      </c>
      <c r="L31" s="3">
        <v>0.89</v>
      </c>
      <c r="M31" s="3" t="s">
        <v>23</v>
      </c>
      <c r="N31" s="3">
        <v>1.1299999999999999</v>
      </c>
    </row>
    <row r="32" spans="1:14">
      <c r="J32" s="16">
        <v>34819</v>
      </c>
      <c r="K32" t="s">
        <v>23</v>
      </c>
      <c r="L32">
        <v>1</v>
      </c>
      <c r="M32" t="s">
        <v>23</v>
      </c>
      <c r="N32">
        <v>1</v>
      </c>
    </row>
    <row r="33" spans="10:14">
      <c r="J33" s="16">
        <v>34850</v>
      </c>
      <c r="K33" t="s">
        <v>23</v>
      </c>
      <c r="L33">
        <v>1.1299999999999999</v>
      </c>
      <c r="M33" t="s">
        <v>23</v>
      </c>
      <c r="N33">
        <v>1.1299999999999999</v>
      </c>
    </row>
    <row r="34" spans="10:14">
      <c r="J34" s="16">
        <v>34880</v>
      </c>
      <c r="K34" t="s">
        <v>23</v>
      </c>
      <c r="L34">
        <v>0.92</v>
      </c>
      <c r="M34" t="s">
        <v>23</v>
      </c>
      <c r="N34">
        <v>0.92</v>
      </c>
    </row>
    <row r="35" spans="10:14">
      <c r="J35" s="16">
        <v>34911</v>
      </c>
      <c r="K35" s="3" t="s">
        <v>97</v>
      </c>
      <c r="L35" s="3">
        <v>1.01</v>
      </c>
      <c r="M35" s="3" t="s">
        <v>23</v>
      </c>
      <c r="N35" s="3">
        <v>1.02</v>
      </c>
    </row>
    <row r="36" spans="10:14">
      <c r="J36" s="16">
        <v>34942</v>
      </c>
      <c r="K36" s="3" t="s">
        <v>97</v>
      </c>
      <c r="L36" s="3">
        <v>1.04</v>
      </c>
      <c r="M36" s="3" t="s">
        <v>22</v>
      </c>
      <c r="N36" s="3">
        <v>1</v>
      </c>
    </row>
    <row r="37" spans="10:14">
      <c r="J37" s="16">
        <v>34972</v>
      </c>
      <c r="K37" s="3" t="s">
        <v>101</v>
      </c>
      <c r="L37" s="3">
        <v>1.04</v>
      </c>
      <c r="M37" s="3" t="s">
        <v>22</v>
      </c>
      <c r="N37" s="3">
        <v>1.01</v>
      </c>
    </row>
    <row r="38" spans="10:14">
      <c r="J38" s="16">
        <v>35003</v>
      </c>
      <c r="K38" s="3" t="s">
        <v>101</v>
      </c>
      <c r="L38" s="3">
        <v>0.99</v>
      </c>
      <c r="M38" s="3" t="s">
        <v>23</v>
      </c>
      <c r="N38" s="3">
        <v>1.1000000000000001</v>
      </c>
    </row>
    <row r="39" spans="10:14">
      <c r="J39" s="16">
        <v>35033</v>
      </c>
      <c r="K39" s="3" t="s">
        <v>97</v>
      </c>
      <c r="L39" s="3">
        <v>0.98</v>
      </c>
      <c r="M39" s="3" t="s">
        <v>23</v>
      </c>
      <c r="N39" s="3">
        <v>1.19</v>
      </c>
    </row>
    <row r="40" spans="10:14">
      <c r="J40">
        <v>1999</v>
      </c>
      <c r="L40">
        <v>0.92209600000000003</v>
      </c>
      <c r="N40">
        <v>1.49074</v>
      </c>
    </row>
    <row r="41" spans="10:14">
      <c r="J41" s="16">
        <v>35064</v>
      </c>
      <c r="K41" t="s">
        <v>23</v>
      </c>
      <c r="L41">
        <v>0.98</v>
      </c>
      <c r="M41" t="s">
        <v>23</v>
      </c>
      <c r="N41">
        <v>0.98</v>
      </c>
    </row>
    <row r="42" spans="10:14">
      <c r="J42" s="16">
        <v>35095</v>
      </c>
      <c r="K42" t="s">
        <v>23</v>
      </c>
      <c r="L42">
        <v>1.03</v>
      </c>
      <c r="M42" t="s">
        <v>23</v>
      </c>
      <c r="N42">
        <v>1.03</v>
      </c>
    </row>
    <row r="43" spans="10:14">
      <c r="J43" s="16">
        <v>35124</v>
      </c>
      <c r="K43" t="s">
        <v>23</v>
      </c>
      <c r="L43">
        <v>0.97</v>
      </c>
      <c r="M43" t="s">
        <v>23</v>
      </c>
      <c r="N43">
        <v>0.97</v>
      </c>
    </row>
    <row r="44" spans="10:14">
      <c r="J44" s="16">
        <v>35155</v>
      </c>
      <c r="K44" t="s">
        <v>22</v>
      </c>
      <c r="L44">
        <v>0.99</v>
      </c>
      <c r="M44" t="s">
        <v>22</v>
      </c>
      <c r="N44">
        <v>0.99</v>
      </c>
    </row>
    <row r="45" spans="10:14">
      <c r="J45" s="16">
        <v>35185</v>
      </c>
      <c r="K45" t="s">
        <v>22</v>
      </c>
      <c r="L45">
        <v>1</v>
      </c>
      <c r="M45" t="s">
        <v>22</v>
      </c>
      <c r="N45">
        <v>1</v>
      </c>
    </row>
    <row r="46" spans="10:14">
      <c r="J46" s="16">
        <v>35216</v>
      </c>
      <c r="K46" t="s">
        <v>78</v>
      </c>
      <c r="L46">
        <v>1.05</v>
      </c>
      <c r="M46" t="s">
        <v>78</v>
      </c>
      <c r="N46">
        <v>1.05</v>
      </c>
    </row>
    <row r="47" spans="10:14">
      <c r="J47" s="16">
        <v>35246</v>
      </c>
      <c r="K47" t="s">
        <v>78</v>
      </c>
      <c r="L47">
        <v>1.08</v>
      </c>
      <c r="M47" t="s">
        <v>78</v>
      </c>
      <c r="N47">
        <v>1.08</v>
      </c>
    </row>
    <row r="48" spans="10:14">
      <c r="J48" s="16">
        <v>35277</v>
      </c>
      <c r="K48" t="s">
        <v>78</v>
      </c>
      <c r="L48">
        <v>0.94</v>
      </c>
      <c r="M48" t="s">
        <v>78</v>
      </c>
      <c r="N48">
        <v>0.94</v>
      </c>
    </row>
    <row r="49" spans="10:14">
      <c r="J49" s="16">
        <v>35308</v>
      </c>
      <c r="K49" t="s">
        <v>22</v>
      </c>
      <c r="L49">
        <v>0.98</v>
      </c>
      <c r="M49" t="s">
        <v>22</v>
      </c>
      <c r="N49">
        <v>0.98</v>
      </c>
    </row>
    <row r="50" spans="10:14">
      <c r="J50" s="16">
        <v>35338</v>
      </c>
      <c r="K50" s="3" t="s">
        <v>100</v>
      </c>
      <c r="L50" s="3">
        <v>1.04</v>
      </c>
      <c r="M50" s="3" t="s">
        <v>22</v>
      </c>
      <c r="N50" s="3">
        <v>1.02</v>
      </c>
    </row>
    <row r="51" spans="10:14">
      <c r="J51" s="16">
        <v>35369</v>
      </c>
      <c r="K51" s="3" t="s">
        <v>100</v>
      </c>
      <c r="L51" s="3">
        <v>1.0900000000000001</v>
      </c>
      <c r="M51" s="3" t="s">
        <v>22</v>
      </c>
      <c r="N51" s="3">
        <v>1.02</v>
      </c>
    </row>
    <row r="52" spans="10:14">
      <c r="J52" s="16">
        <v>35399</v>
      </c>
      <c r="K52" s="3" t="s">
        <v>100</v>
      </c>
      <c r="L52" s="3">
        <v>1</v>
      </c>
      <c r="M52" s="3" t="s">
        <v>22</v>
      </c>
      <c r="N52" s="3">
        <v>1.04</v>
      </c>
    </row>
    <row r="53" spans="10:14">
      <c r="J53">
        <v>2000</v>
      </c>
      <c r="L53">
        <v>1.1693709999999999</v>
      </c>
      <c r="N53">
        <v>1.1269849999999999</v>
      </c>
    </row>
    <row r="54" spans="10:14">
      <c r="J54" s="16">
        <v>35430</v>
      </c>
      <c r="K54" t="s">
        <v>22</v>
      </c>
      <c r="L54">
        <v>1</v>
      </c>
      <c r="M54" t="s">
        <v>22</v>
      </c>
      <c r="N54">
        <v>1</v>
      </c>
    </row>
    <row r="55" spans="10:14">
      <c r="J55" s="16">
        <v>35461</v>
      </c>
      <c r="K55" t="s">
        <v>77</v>
      </c>
      <c r="L55">
        <v>1.03</v>
      </c>
      <c r="M55" t="s">
        <v>77</v>
      </c>
      <c r="N55">
        <v>1.03</v>
      </c>
    </row>
    <row r="56" spans="10:14">
      <c r="J56" s="16">
        <v>35489</v>
      </c>
      <c r="K56" t="s">
        <v>77</v>
      </c>
      <c r="L56">
        <v>0.97</v>
      </c>
      <c r="M56" t="s">
        <v>77</v>
      </c>
      <c r="N56">
        <v>0.97</v>
      </c>
    </row>
    <row r="57" spans="10:14">
      <c r="J57" s="16">
        <v>35520</v>
      </c>
      <c r="K57" t="s">
        <v>22</v>
      </c>
      <c r="L57">
        <v>0.98</v>
      </c>
      <c r="M57" t="s">
        <v>22</v>
      </c>
      <c r="N57">
        <v>0.98</v>
      </c>
    </row>
    <row r="58" spans="10:14">
      <c r="J58" s="16">
        <v>35550</v>
      </c>
      <c r="K58" s="3" t="s">
        <v>100</v>
      </c>
      <c r="L58" s="3">
        <v>0.99</v>
      </c>
      <c r="M58" s="3" t="s">
        <v>77</v>
      </c>
      <c r="N58" s="3">
        <v>1.04</v>
      </c>
    </row>
    <row r="59" spans="10:14">
      <c r="J59" s="16">
        <v>35581</v>
      </c>
      <c r="K59" s="3" t="s">
        <v>102</v>
      </c>
      <c r="L59" s="3">
        <v>0.99</v>
      </c>
      <c r="M59" s="3" t="s">
        <v>78</v>
      </c>
      <c r="N59" s="3">
        <v>1.06</v>
      </c>
    </row>
    <row r="60" spans="10:14">
      <c r="J60" s="16">
        <v>35611</v>
      </c>
      <c r="K60" t="s">
        <v>78</v>
      </c>
      <c r="L60">
        <v>0.98</v>
      </c>
      <c r="M60" t="s">
        <v>78</v>
      </c>
      <c r="N60">
        <v>0.98</v>
      </c>
    </row>
    <row r="61" spans="10:14">
      <c r="J61" s="16">
        <v>35642</v>
      </c>
      <c r="K61" t="s">
        <v>78</v>
      </c>
      <c r="L61">
        <v>1.03</v>
      </c>
      <c r="M61" t="s">
        <v>78</v>
      </c>
      <c r="N61">
        <v>1.03</v>
      </c>
    </row>
    <row r="62" spans="10:14">
      <c r="J62" s="16">
        <v>35673</v>
      </c>
      <c r="K62" t="s">
        <v>22</v>
      </c>
      <c r="L62">
        <v>1.03</v>
      </c>
      <c r="M62" t="s">
        <v>22</v>
      </c>
      <c r="N62">
        <v>1.03</v>
      </c>
    </row>
    <row r="63" spans="10:14">
      <c r="J63" s="16">
        <v>35703</v>
      </c>
      <c r="K63" t="s">
        <v>22</v>
      </c>
      <c r="L63">
        <v>1.05</v>
      </c>
      <c r="M63" t="s">
        <v>22</v>
      </c>
      <c r="N63">
        <v>1.05</v>
      </c>
    </row>
    <row r="64" spans="10:14">
      <c r="J64" s="16">
        <v>35734</v>
      </c>
      <c r="K64" t="s">
        <v>22</v>
      </c>
      <c r="L64">
        <v>0.95</v>
      </c>
      <c r="M64" t="s">
        <v>22</v>
      </c>
      <c r="N64">
        <v>0.95</v>
      </c>
    </row>
    <row r="65" spans="10:14">
      <c r="J65" s="16">
        <v>35764</v>
      </c>
      <c r="K65" t="s">
        <v>22</v>
      </c>
      <c r="L65">
        <v>0.97</v>
      </c>
      <c r="M65" t="s">
        <v>22</v>
      </c>
      <c r="N65">
        <v>0.97</v>
      </c>
    </row>
    <row r="66" spans="10:14">
      <c r="J66">
        <v>2001</v>
      </c>
      <c r="L66">
        <v>0.96459399999999995</v>
      </c>
      <c r="N66">
        <v>1.0736250000000001</v>
      </c>
    </row>
    <row r="67" spans="10:14">
      <c r="J67" t="s">
        <v>15</v>
      </c>
      <c r="L67" s="5">
        <v>2.6478709999999999E-2</v>
      </c>
      <c r="N67" s="5">
        <v>0.15786675</v>
      </c>
    </row>
    <row r="69" spans="10:14">
      <c r="J69" s="16">
        <v>35795</v>
      </c>
      <c r="K69" t="s">
        <v>23</v>
      </c>
      <c r="L69">
        <v>1.02</v>
      </c>
      <c r="M69" t="s">
        <v>23</v>
      </c>
      <c r="N69">
        <v>1.02</v>
      </c>
    </row>
    <row r="70" spans="10:14">
      <c r="J70" s="16">
        <v>35826</v>
      </c>
      <c r="K70" t="s">
        <v>23</v>
      </c>
      <c r="L70">
        <v>1.03</v>
      </c>
      <c r="M70" t="s">
        <v>23</v>
      </c>
      <c r="N70">
        <v>1.03</v>
      </c>
    </row>
    <row r="71" spans="10:14">
      <c r="J71" s="16">
        <v>35854</v>
      </c>
      <c r="K71" t="s">
        <v>23</v>
      </c>
      <c r="L71">
        <v>1.05</v>
      </c>
      <c r="M71" t="s">
        <v>23</v>
      </c>
      <c r="N71">
        <v>1.05</v>
      </c>
    </row>
    <row r="72" spans="10:14">
      <c r="J72" s="16">
        <v>35885</v>
      </c>
      <c r="K72" t="s">
        <v>23</v>
      </c>
      <c r="L72">
        <v>1.01</v>
      </c>
      <c r="M72" t="s">
        <v>23</v>
      </c>
      <c r="N72">
        <v>1.01</v>
      </c>
    </row>
    <row r="73" spans="10:14">
      <c r="J73" s="16">
        <v>35915</v>
      </c>
      <c r="K73" t="s">
        <v>23</v>
      </c>
      <c r="L73">
        <v>0.98</v>
      </c>
      <c r="M73" t="s">
        <v>23</v>
      </c>
      <c r="N73">
        <v>0.98</v>
      </c>
    </row>
    <row r="74" spans="10:14">
      <c r="J74" s="16">
        <v>35946</v>
      </c>
      <c r="K74" t="s">
        <v>22</v>
      </c>
      <c r="L74">
        <v>1.02</v>
      </c>
      <c r="M74" t="s">
        <v>22</v>
      </c>
      <c r="N74">
        <v>1.02</v>
      </c>
    </row>
    <row r="75" spans="10:14">
      <c r="J75" s="16">
        <v>35976</v>
      </c>
      <c r="K75" t="s">
        <v>22</v>
      </c>
      <c r="L75">
        <v>1.03</v>
      </c>
      <c r="M75" t="s">
        <v>22</v>
      </c>
      <c r="N75">
        <v>1.03</v>
      </c>
    </row>
    <row r="76" spans="10:14">
      <c r="J76" s="16">
        <v>36007</v>
      </c>
      <c r="K76" t="s">
        <v>22</v>
      </c>
      <c r="L76">
        <v>1.06</v>
      </c>
      <c r="M76" t="s">
        <v>22</v>
      </c>
      <c r="N76">
        <v>1.06</v>
      </c>
    </row>
    <row r="77" spans="10:14">
      <c r="J77" s="16">
        <v>36038</v>
      </c>
      <c r="K77" t="s">
        <v>22</v>
      </c>
      <c r="L77">
        <v>1.02</v>
      </c>
      <c r="M77" t="s">
        <v>22</v>
      </c>
      <c r="N77">
        <v>1.02</v>
      </c>
    </row>
    <row r="78" spans="10:14">
      <c r="J78" s="16">
        <v>36068</v>
      </c>
      <c r="K78" t="s">
        <v>22</v>
      </c>
      <c r="L78">
        <v>0.98</v>
      </c>
      <c r="M78" t="s">
        <v>22</v>
      </c>
      <c r="N78">
        <v>0.98</v>
      </c>
    </row>
    <row r="79" spans="10:14">
      <c r="J79" s="16">
        <v>36099</v>
      </c>
      <c r="K79" s="3" t="s">
        <v>100</v>
      </c>
      <c r="L79" s="3">
        <v>0.93</v>
      </c>
      <c r="M79" s="3" t="s">
        <v>22</v>
      </c>
      <c r="N79" s="3">
        <v>0.99</v>
      </c>
    </row>
    <row r="80" spans="10:14">
      <c r="J80" s="16">
        <v>36129</v>
      </c>
      <c r="K80" s="3" t="s">
        <v>97</v>
      </c>
      <c r="L80" s="3">
        <v>1</v>
      </c>
      <c r="M80" s="3" t="s">
        <v>77</v>
      </c>
      <c r="N80" s="3">
        <v>0.99</v>
      </c>
    </row>
    <row r="81" spans="10:14">
      <c r="J81">
        <v>2002</v>
      </c>
      <c r="L81">
        <v>1.1122730000000001</v>
      </c>
      <c r="N81">
        <v>1.183308</v>
      </c>
    </row>
    <row r="82" spans="10:14">
      <c r="J82" s="16">
        <v>36160</v>
      </c>
      <c r="K82" t="s">
        <v>23</v>
      </c>
      <c r="L82">
        <v>0.99</v>
      </c>
      <c r="M82" t="s">
        <v>23</v>
      </c>
      <c r="N82">
        <v>0.99</v>
      </c>
    </row>
    <row r="83" spans="10:14">
      <c r="J83" s="16">
        <v>36191</v>
      </c>
      <c r="K83" t="s">
        <v>22</v>
      </c>
      <c r="L83">
        <v>1.03</v>
      </c>
      <c r="M83" t="s">
        <v>22</v>
      </c>
      <c r="N83">
        <v>1.03</v>
      </c>
    </row>
    <row r="84" spans="10:14">
      <c r="J84" s="16">
        <v>36219</v>
      </c>
      <c r="K84" t="s">
        <v>22</v>
      </c>
      <c r="L84">
        <v>0.99</v>
      </c>
      <c r="M84" t="s">
        <v>22</v>
      </c>
      <c r="N84">
        <v>0.99</v>
      </c>
    </row>
    <row r="85" spans="10:14">
      <c r="J85" s="16">
        <v>36250</v>
      </c>
      <c r="K85" s="3" t="s">
        <v>100</v>
      </c>
      <c r="L85" s="3">
        <v>0.92</v>
      </c>
      <c r="M85" s="3" t="s">
        <v>22</v>
      </c>
      <c r="N85" s="3">
        <v>1.01</v>
      </c>
    </row>
    <row r="86" spans="10:14">
      <c r="J86" s="16">
        <v>36280</v>
      </c>
      <c r="K86" t="s">
        <v>78</v>
      </c>
      <c r="L86">
        <v>1.05</v>
      </c>
      <c r="M86" t="s">
        <v>78</v>
      </c>
      <c r="N86">
        <v>1.05</v>
      </c>
    </row>
    <row r="87" spans="10:14">
      <c r="J87" s="16">
        <v>36311</v>
      </c>
      <c r="K87" t="s">
        <v>78</v>
      </c>
      <c r="L87">
        <v>1.03</v>
      </c>
      <c r="M87" t="s">
        <v>78</v>
      </c>
      <c r="N87">
        <v>1.03</v>
      </c>
    </row>
    <row r="88" spans="10:14">
      <c r="J88" s="16">
        <v>36341</v>
      </c>
      <c r="K88" t="s">
        <v>23</v>
      </c>
      <c r="L88">
        <v>1.04</v>
      </c>
      <c r="M88" t="s">
        <v>23</v>
      </c>
      <c r="N88">
        <v>1.04</v>
      </c>
    </row>
    <row r="89" spans="10:14">
      <c r="J89" s="16">
        <v>36372</v>
      </c>
      <c r="K89" t="s">
        <v>23</v>
      </c>
      <c r="L89">
        <v>1.08</v>
      </c>
      <c r="M89" t="s">
        <v>23</v>
      </c>
      <c r="N89">
        <v>1.08</v>
      </c>
    </row>
    <row r="90" spans="10:14">
      <c r="J90" s="16">
        <v>36403</v>
      </c>
      <c r="K90" t="s">
        <v>23</v>
      </c>
      <c r="L90">
        <v>1</v>
      </c>
      <c r="M90" t="s">
        <v>23</v>
      </c>
      <c r="N90">
        <v>1</v>
      </c>
    </row>
    <row r="91" spans="10:14">
      <c r="J91" s="16">
        <v>36433</v>
      </c>
      <c r="K91" t="s">
        <v>23</v>
      </c>
      <c r="L91">
        <v>1.08</v>
      </c>
      <c r="M91" t="s">
        <v>23</v>
      </c>
      <c r="N91">
        <v>1.08</v>
      </c>
    </row>
    <row r="92" spans="10:14">
      <c r="J92" s="16">
        <v>36464</v>
      </c>
      <c r="K92" t="s">
        <v>23</v>
      </c>
      <c r="L92">
        <v>1.02</v>
      </c>
      <c r="M92" t="s">
        <v>23</v>
      </c>
      <c r="N92">
        <v>1.02</v>
      </c>
    </row>
    <row r="93" spans="10:14">
      <c r="J93" s="16">
        <v>36494</v>
      </c>
      <c r="K93" t="s">
        <v>78</v>
      </c>
      <c r="L93">
        <v>1.02</v>
      </c>
      <c r="M93" t="s">
        <v>78</v>
      </c>
      <c r="N93">
        <v>1.02</v>
      </c>
    </row>
    <row r="94" spans="10:14">
      <c r="J94">
        <v>2003</v>
      </c>
      <c r="L94">
        <v>1.27382</v>
      </c>
      <c r="N94">
        <v>1.3923220000000001</v>
      </c>
    </row>
    <row r="95" spans="10:14">
      <c r="J95" s="16">
        <v>36525</v>
      </c>
      <c r="K95" t="s">
        <v>77</v>
      </c>
      <c r="L95">
        <v>1.03</v>
      </c>
      <c r="M95" t="s">
        <v>77</v>
      </c>
      <c r="N95">
        <v>1.03</v>
      </c>
    </row>
    <row r="96" spans="10:14">
      <c r="J96" s="16">
        <v>36556</v>
      </c>
      <c r="K96" t="s">
        <v>77</v>
      </c>
      <c r="L96">
        <v>1.04</v>
      </c>
      <c r="M96" t="s">
        <v>77</v>
      </c>
      <c r="N96">
        <v>1.04</v>
      </c>
    </row>
    <row r="97" spans="10:14">
      <c r="J97" s="16">
        <v>36585</v>
      </c>
      <c r="K97" t="s">
        <v>78</v>
      </c>
      <c r="L97">
        <v>1.05</v>
      </c>
      <c r="M97" t="s">
        <v>78</v>
      </c>
      <c r="N97">
        <v>1.05</v>
      </c>
    </row>
    <row r="98" spans="10:14">
      <c r="J98" s="16">
        <v>36616</v>
      </c>
      <c r="K98" t="s">
        <v>78</v>
      </c>
      <c r="L98">
        <v>0.86</v>
      </c>
      <c r="M98" t="s">
        <v>78</v>
      </c>
      <c r="N98">
        <v>0.86</v>
      </c>
    </row>
    <row r="99" spans="10:14">
      <c r="J99" s="16">
        <v>36646</v>
      </c>
      <c r="K99" s="3" t="s">
        <v>97</v>
      </c>
      <c r="L99" s="3">
        <v>0.96</v>
      </c>
      <c r="M99" s="3" t="s">
        <v>23</v>
      </c>
      <c r="N99" s="3">
        <v>0.97</v>
      </c>
    </row>
    <row r="100" spans="10:14">
      <c r="J100" s="16">
        <v>36677</v>
      </c>
      <c r="K100" s="3" t="s">
        <v>102</v>
      </c>
      <c r="L100" s="3">
        <v>0.98</v>
      </c>
      <c r="M100" s="3" t="s">
        <v>77</v>
      </c>
      <c r="N100" s="3">
        <v>1.03</v>
      </c>
    </row>
    <row r="101" spans="10:14">
      <c r="J101" s="16">
        <v>36707</v>
      </c>
      <c r="K101" s="3" t="s">
        <v>100</v>
      </c>
      <c r="L101" s="3">
        <v>1.03</v>
      </c>
      <c r="M101" s="3" t="s">
        <v>78</v>
      </c>
      <c r="N101" s="3">
        <v>1.02</v>
      </c>
    </row>
    <row r="102" spans="10:14">
      <c r="J102" s="16">
        <v>36738</v>
      </c>
      <c r="K102" t="s">
        <v>78</v>
      </c>
      <c r="L102">
        <v>1.06</v>
      </c>
      <c r="M102" t="s">
        <v>78</v>
      </c>
      <c r="N102">
        <v>1.06</v>
      </c>
    </row>
    <row r="103" spans="10:14">
      <c r="J103" s="16">
        <v>36769</v>
      </c>
      <c r="K103" t="s">
        <v>22</v>
      </c>
      <c r="L103">
        <v>1</v>
      </c>
      <c r="M103" t="s">
        <v>22</v>
      </c>
      <c r="N103">
        <v>1</v>
      </c>
    </row>
    <row r="104" spans="10:14">
      <c r="J104" s="16">
        <v>36799</v>
      </c>
      <c r="K104" t="s">
        <v>22</v>
      </c>
      <c r="L104">
        <v>1.02</v>
      </c>
      <c r="M104" t="s">
        <v>22</v>
      </c>
      <c r="N104">
        <v>1.02</v>
      </c>
    </row>
    <row r="105" spans="10:14">
      <c r="J105" s="16">
        <v>36830</v>
      </c>
      <c r="K105" t="s">
        <v>23</v>
      </c>
      <c r="L105">
        <v>1.0900000000000001</v>
      </c>
      <c r="M105" t="s">
        <v>23</v>
      </c>
      <c r="N105">
        <v>1.0900000000000001</v>
      </c>
    </row>
    <row r="106" spans="10:14">
      <c r="J106" s="16">
        <v>36860</v>
      </c>
      <c r="K106" t="s">
        <v>23</v>
      </c>
      <c r="L106">
        <v>1.05</v>
      </c>
      <c r="M106" t="s">
        <v>23</v>
      </c>
      <c r="N106">
        <v>1.05</v>
      </c>
    </row>
    <row r="107" spans="10:14">
      <c r="J107">
        <v>2004</v>
      </c>
      <c r="L107">
        <v>1.159983</v>
      </c>
      <c r="N107">
        <v>1.226459</v>
      </c>
    </row>
    <row r="108" spans="10:14">
      <c r="J108" s="16">
        <v>36891</v>
      </c>
      <c r="K108" t="s">
        <v>78</v>
      </c>
      <c r="L108">
        <v>0.93</v>
      </c>
      <c r="M108" t="s">
        <v>78</v>
      </c>
      <c r="N108">
        <v>0.93</v>
      </c>
    </row>
    <row r="109" spans="10:14">
      <c r="J109" s="16">
        <v>36922</v>
      </c>
      <c r="K109" t="s">
        <v>23</v>
      </c>
      <c r="L109">
        <v>1.0900000000000001</v>
      </c>
      <c r="M109" t="s">
        <v>23</v>
      </c>
      <c r="N109">
        <v>1.0900000000000001</v>
      </c>
    </row>
    <row r="110" spans="10:14">
      <c r="J110" s="16">
        <v>36950</v>
      </c>
      <c r="K110" t="s">
        <v>23</v>
      </c>
      <c r="L110">
        <v>0.95</v>
      </c>
      <c r="M110" t="s">
        <v>23</v>
      </c>
      <c r="N110">
        <v>0.95</v>
      </c>
    </row>
    <row r="111" spans="10:14">
      <c r="J111" s="16">
        <v>36981</v>
      </c>
      <c r="K111" t="s">
        <v>23</v>
      </c>
      <c r="L111">
        <v>0.96</v>
      </c>
      <c r="M111" t="s">
        <v>23</v>
      </c>
      <c r="N111">
        <v>0.96</v>
      </c>
    </row>
    <row r="112" spans="10:14">
      <c r="J112" s="16">
        <v>37011</v>
      </c>
      <c r="K112" s="3" t="s">
        <v>101</v>
      </c>
      <c r="L112" s="3">
        <v>0.95</v>
      </c>
      <c r="M112" s="3" t="s">
        <v>78</v>
      </c>
      <c r="N112" s="3">
        <v>1.05</v>
      </c>
    </row>
    <row r="113" spans="10:14">
      <c r="J113" s="16">
        <v>37042</v>
      </c>
      <c r="K113" t="s">
        <v>22</v>
      </c>
      <c r="L113">
        <v>1</v>
      </c>
      <c r="M113" t="s">
        <v>22</v>
      </c>
      <c r="N113">
        <v>1</v>
      </c>
    </row>
    <row r="114" spans="10:14">
      <c r="J114" s="16">
        <v>37072</v>
      </c>
      <c r="K114" t="s">
        <v>78</v>
      </c>
      <c r="L114">
        <v>1.06</v>
      </c>
      <c r="M114" t="s">
        <v>78</v>
      </c>
      <c r="N114">
        <v>1.06</v>
      </c>
    </row>
    <row r="115" spans="10:14">
      <c r="J115" s="16">
        <v>37103</v>
      </c>
      <c r="K115" t="s">
        <v>77</v>
      </c>
      <c r="L115">
        <v>0.99</v>
      </c>
      <c r="M115" t="s">
        <v>77</v>
      </c>
      <c r="N115">
        <v>0.99</v>
      </c>
    </row>
    <row r="116" spans="10:14">
      <c r="J116" s="16">
        <v>37134</v>
      </c>
      <c r="K116" t="s">
        <v>23</v>
      </c>
      <c r="L116">
        <v>1.0900000000000001</v>
      </c>
      <c r="M116" t="s">
        <v>23</v>
      </c>
      <c r="N116">
        <v>1.0900000000000001</v>
      </c>
    </row>
    <row r="117" spans="10:14">
      <c r="J117" s="16">
        <v>37164</v>
      </c>
      <c r="K117" t="s">
        <v>23</v>
      </c>
      <c r="L117">
        <v>0.95</v>
      </c>
      <c r="M117" t="s">
        <v>23</v>
      </c>
      <c r="N117">
        <v>0.95</v>
      </c>
    </row>
    <row r="118" spans="10:14">
      <c r="J118" s="16">
        <v>37195</v>
      </c>
      <c r="K118" s="3" t="s">
        <v>101</v>
      </c>
      <c r="L118" s="3">
        <v>0.92</v>
      </c>
      <c r="M118" s="3" t="s">
        <v>23</v>
      </c>
      <c r="N118" s="3">
        <v>1.1000000000000001</v>
      </c>
    </row>
    <row r="119" spans="10:14">
      <c r="J119" s="16">
        <v>37225</v>
      </c>
      <c r="K119" s="3" t="s">
        <v>102</v>
      </c>
      <c r="L119" s="3">
        <v>0.97</v>
      </c>
      <c r="M119" s="3" t="s">
        <v>23</v>
      </c>
      <c r="N119" s="3">
        <v>1.0900000000000001</v>
      </c>
    </row>
    <row r="120" spans="10:14">
      <c r="J120">
        <v>2005</v>
      </c>
      <c r="L120">
        <v>0.857406</v>
      </c>
      <c r="N120">
        <v>1.2642979999999999</v>
      </c>
    </row>
    <row r="121" spans="10:14">
      <c r="J121" s="16">
        <v>37256</v>
      </c>
      <c r="K121" t="s">
        <v>23</v>
      </c>
      <c r="L121">
        <v>1.1000000000000001</v>
      </c>
      <c r="M121" t="s">
        <v>23</v>
      </c>
      <c r="N121">
        <v>1.1000000000000001</v>
      </c>
    </row>
    <row r="122" spans="10:14">
      <c r="J122" s="16">
        <v>37287</v>
      </c>
      <c r="K122" t="s">
        <v>23</v>
      </c>
      <c r="L122">
        <v>1</v>
      </c>
      <c r="M122" t="s">
        <v>23</v>
      </c>
      <c r="N122">
        <v>1</v>
      </c>
    </row>
    <row r="123" spans="10:14">
      <c r="J123" s="16">
        <v>37315</v>
      </c>
      <c r="K123" t="s">
        <v>23</v>
      </c>
      <c r="L123">
        <v>1.03</v>
      </c>
      <c r="M123" t="s">
        <v>23</v>
      </c>
      <c r="N123">
        <v>1.03</v>
      </c>
    </row>
    <row r="124" spans="10:14">
      <c r="J124" s="16">
        <v>37346</v>
      </c>
      <c r="K124" t="s">
        <v>78</v>
      </c>
      <c r="L124">
        <v>0.97</v>
      </c>
      <c r="M124" t="s">
        <v>78</v>
      </c>
      <c r="N124">
        <v>0.97</v>
      </c>
    </row>
    <row r="125" spans="10:14">
      <c r="J125" s="16">
        <v>37376</v>
      </c>
      <c r="K125" s="3" t="s">
        <v>102</v>
      </c>
      <c r="L125" s="3">
        <v>0.99</v>
      </c>
      <c r="M125" s="3" t="s">
        <v>23</v>
      </c>
      <c r="N125" s="3">
        <v>0.89</v>
      </c>
    </row>
    <row r="126" spans="10:14">
      <c r="J126" s="16">
        <v>37407</v>
      </c>
      <c r="K126" s="3" t="s">
        <v>102</v>
      </c>
      <c r="L126" s="3">
        <v>0.99</v>
      </c>
      <c r="M126" s="3" t="s">
        <v>23</v>
      </c>
      <c r="N126" s="3">
        <v>1</v>
      </c>
    </row>
    <row r="127" spans="10:14">
      <c r="J127" s="16">
        <v>37437</v>
      </c>
      <c r="K127" s="3" t="s">
        <v>101</v>
      </c>
      <c r="L127" s="3">
        <v>1.02</v>
      </c>
      <c r="M127" s="3" t="s">
        <v>78</v>
      </c>
      <c r="N127" s="3">
        <v>1.02</v>
      </c>
    </row>
    <row r="128" spans="10:14">
      <c r="J128" s="16">
        <v>37468</v>
      </c>
      <c r="K128" t="s">
        <v>78</v>
      </c>
      <c r="L128">
        <v>1.04</v>
      </c>
      <c r="M128" t="s">
        <v>78</v>
      </c>
      <c r="N128">
        <v>1.04</v>
      </c>
    </row>
    <row r="129" spans="10:14">
      <c r="J129" s="16">
        <v>37499</v>
      </c>
      <c r="K129" t="s">
        <v>78</v>
      </c>
      <c r="L129">
        <v>1.02</v>
      </c>
      <c r="M129" t="s">
        <v>78</v>
      </c>
      <c r="N129">
        <v>1.02</v>
      </c>
    </row>
    <row r="130" spans="10:14">
      <c r="J130" s="16">
        <v>37529</v>
      </c>
      <c r="K130" t="s">
        <v>22</v>
      </c>
      <c r="L130">
        <v>1.01</v>
      </c>
      <c r="M130" t="s">
        <v>22</v>
      </c>
      <c r="N130">
        <v>1.01</v>
      </c>
    </row>
    <row r="131" spans="10:14">
      <c r="J131" s="16">
        <v>37560</v>
      </c>
      <c r="K131" t="s">
        <v>78</v>
      </c>
      <c r="L131">
        <v>1.05</v>
      </c>
      <c r="M131" t="s">
        <v>78</v>
      </c>
      <c r="N131">
        <v>1.05</v>
      </c>
    </row>
    <row r="132" spans="10:14">
      <c r="J132" s="16">
        <v>37590</v>
      </c>
      <c r="K132" t="s">
        <v>77</v>
      </c>
      <c r="L132">
        <v>1.01</v>
      </c>
      <c r="M132" t="s">
        <v>77</v>
      </c>
      <c r="N132">
        <v>1.01</v>
      </c>
    </row>
    <row r="133" spans="10:14">
      <c r="J133">
        <v>2006</v>
      </c>
      <c r="L133">
        <v>1.2651829999999999</v>
      </c>
      <c r="N133">
        <v>1.1395999999999999</v>
      </c>
    </row>
    <row r="134" spans="10:14">
      <c r="J134" t="s">
        <v>15</v>
      </c>
      <c r="L134" s="5">
        <v>0.12259254999999999</v>
      </c>
      <c r="N134" s="5">
        <v>0.23827886000000001</v>
      </c>
    </row>
    <row r="136" spans="10:14">
      <c r="J136" s="16">
        <v>37621</v>
      </c>
      <c r="K136" t="s">
        <v>23</v>
      </c>
      <c r="L136">
        <v>1</v>
      </c>
      <c r="M136" t="s">
        <v>23</v>
      </c>
      <c r="N136">
        <v>1</v>
      </c>
    </row>
    <row r="137" spans="10:14">
      <c r="J137" s="16">
        <v>37652</v>
      </c>
      <c r="K137" t="s">
        <v>77</v>
      </c>
      <c r="L137">
        <v>1</v>
      </c>
      <c r="M137" t="s">
        <v>77</v>
      </c>
      <c r="N137">
        <v>1</v>
      </c>
    </row>
    <row r="138" spans="10:14">
      <c r="J138" s="16">
        <v>37680</v>
      </c>
      <c r="K138" t="s">
        <v>77</v>
      </c>
      <c r="L138">
        <v>1.01</v>
      </c>
      <c r="M138" t="s">
        <v>77</v>
      </c>
      <c r="N138">
        <v>1.01</v>
      </c>
    </row>
    <row r="139" spans="10:14">
      <c r="J139" s="16">
        <v>37711</v>
      </c>
      <c r="K139" t="s">
        <v>77</v>
      </c>
      <c r="L139">
        <v>1.04</v>
      </c>
      <c r="M139" t="s">
        <v>77</v>
      </c>
      <c r="N139">
        <v>1.04</v>
      </c>
    </row>
    <row r="140" spans="10:14">
      <c r="J140" s="16">
        <v>37741</v>
      </c>
      <c r="K140" t="s">
        <v>23</v>
      </c>
      <c r="L140">
        <v>1.08</v>
      </c>
      <c r="M140" t="s">
        <v>23</v>
      </c>
      <c r="N140">
        <v>1.08</v>
      </c>
    </row>
    <row r="141" spans="10:14">
      <c r="J141" s="16">
        <v>37772</v>
      </c>
      <c r="K141" t="s">
        <v>77</v>
      </c>
      <c r="L141">
        <v>0.99</v>
      </c>
      <c r="M141" t="s">
        <v>77</v>
      </c>
      <c r="N141">
        <v>0.99</v>
      </c>
    </row>
    <row r="142" spans="10:14">
      <c r="J142" s="16">
        <v>37802</v>
      </c>
      <c r="K142" t="s">
        <v>23</v>
      </c>
      <c r="L142">
        <v>1.01</v>
      </c>
      <c r="M142" t="s">
        <v>23</v>
      </c>
      <c r="N142">
        <v>1.01</v>
      </c>
    </row>
    <row r="143" spans="10:14">
      <c r="J143" s="16">
        <v>37833</v>
      </c>
      <c r="K143" t="s">
        <v>23</v>
      </c>
      <c r="L143">
        <v>1.01</v>
      </c>
      <c r="M143" t="s">
        <v>23</v>
      </c>
      <c r="N143">
        <v>1.01</v>
      </c>
    </row>
    <row r="144" spans="10:14">
      <c r="J144" s="16">
        <v>37864</v>
      </c>
      <c r="K144" t="s">
        <v>22</v>
      </c>
      <c r="L144">
        <v>1.01</v>
      </c>
      <c r="M144" t="s">
        <v>22</v>
      </c>
      <c r="N144">
        <v>1.01</v>
      </c>
    </row>
    <row r="145" spans="10:14">
      <c r="J145" s="16">
        <v>37894</v>
      </c>
      <c r="K145" t="s">
        <v>22</v>
      </c>
      <c r="L145">
        <v>1.02</v>
      </c>
      <c r="M145" t="s">
        <v>22</v>
      </c>
      <c r="N145">
        <v>1.02</v>
      </c>
    </row>
    <row r="146" spans="10:14">
      <c r="J146" s="16">
        <v>37925</v>
      </c>
      <c r="K146" t="s">
        <v>23</v>
      </c>
      <c r="L146">
        <v>0.96</v>
      </c>
      <c r="M146" t="s">
        <v>23</v>
      </c>
      <c r="N146">
        <v>0.96</v>
      </c>
    </row>
    <row r="147" spans="10:14">
      <c r="J147" s="16">
        <v>37955</v>
      </c>
      <c r="K147" t="s">
        <v>22</v>
      </c>
      <c r="L147">
        <v>1</v>
      </c>
      <c r="M147" t="s">
        <v>22</v>
      </c>
      <c r="N147">
        <v>1</v>
      </c>
    </row>
    <row r="148" spans="10:14">
      <c r="J148">
        <v>2007</v>
      </c>
      <c r="L148">
        <v>1.1403909999999999</v>
      </c>
      <c r="N148">
        <v>1.1403909999999999</v>
      </c>
    </row>
    <row r="149" spans="10:14">
      <c r="J149" s="16">
        <v>37986</v>
      </c>
      <c r="K149" s="3" t="s">
        <v>97</v>
      </c>
      <c r="L149" s="3">
        <v>0.96</v>
      </c>
      <c r="M149" s="3" t="s">
        <v>22</v>
      </c>
      <c r="N149" s="3">
        <v>1.02</v>
      </c>
    </row>
    <row r="150" spans="10:14">
      <c r="J150" s="16">
        <v>38017</v>
      </c>
      <c r="K150" s="3" t="s">
        <v>101</v>
      </c>
      <c r="L150" s="3">
        <v>1.06</v>
      </c>
      <c r="M150" s="3" t="s">
        <v>22</v>
      </c>
      <c r="N150" s="3">
        <v>1</v>
      </c>
    </row>
    <row r="151" spans="10:14">
      <c r="J151" s="16">
        <v>38046</v>
      </c>
      <c r="K151" s="3" t="s">
        <v>101</v>
      </c>
      <c r="L151" s="3">
        <v>0.97</v>
      </c>
      <c r="M151" s="3" t="s">
        <v>22</v>
      </c>
      <c r="N151" s="3">
        <v>1</v>
      </c>
    </row>
    <row r="152" spans="10:14">
      <c r="J152" s="16">
        <v>38077</v>
      </c>
      <c r="K152" s="3" t="s">
        <v>100</v>
      </c>
      <c r="L152" s="3">
        <v>0.94</v>
      </c>
      <c r="M152" s="3" t="s">
        <v>78</v>
      </c>
      <c r="N152" s="3">
        <v>1.03</v>
      </c>
    </row>
    <row r="153" spans="10:14">
      <c r="J153" s="16">
        <v>38107</v>
      </c>
      <c r="K153" t="s">
        <v>78</v>
      </c>
      <c r="L153">
        <v>0.96</v>
      </c>
      <c r="M153" t="s">
        <v>78</v>
      </c>
      <c r="N153">
        <v>0.96</v>
      </c>
    </row>
    <row r="154" spans="10:14">
      <c r="J154" s="16">
        <v>38138</v>
      </c>
      <c r="K154" t="s">
        <v>77</v>
      </c>
      <c r="L154">
        <v>0.91</v>
      </c>
      <c r="M154" t="s">
        <v>77</v>
      </c>
      <c r="N154">
        <v>0.91</v>
      </c>
    </row>
    <row r="155" spans="10:14">
      <c r="J155" s="16">
        <v>38168</v>
      </c>
      <c r="K155" s="3" t="s">
        <v>102</v>
      </c>
      <c r="L155" s="3">
        <v>1</v>
      </c>
      <c r="M155" s="3" t="s">
        <v>23</v>
      </c>
      <c r="N155" s="3">
        <v>0.93</v>
      </c>
    </row>
    <row r="156" spans="10:14">
      <c r="J156" s="16">
        <v>38199</v>
      </c>
      <c r="K156" s="3" t="s">
        <v>100</v>
      </c>
      <c r="L156" s="3">
        <v>1.1100000000000001</v>
      </c>
      <c r="M156" s="3" t="s">
        <v>22</v>
      </c>
      <c r="N156" s="3">
        <v>1.03</v>
      </c>
    </row>
    <row r="157" spans="10:14">
      <c r="J157" s="16">
        <v>38230</v>
      </c>
      <c r="K157" s="3" t="s">
        <v>100</v>
      </c>
      <c r="L157" s="3">
        <v>1.22</v>
      </c>
      <c r="M157" s="3" t="s">
        <v>22</v>
      </c>
      <c r="N157" s="3">
        <v>1.01</v>
      </c>
    </row>
    <row r="158" spans="10:14">
      <c r="J158" s="16">
        <v>38260</v>
      </c>
      <c r="K158" s="3" t="s">
        <v>100</v>
      </c>
      <c r="L158" s="3">
        <v>1.23</v>
      </c>
      <c r="M158" s="3" t="s">
        <v>22</v>
      </c>
      <c r="N158" s="3">
        <v>0.96</v>
      </c>
    </row>
    <row r="159" spans="10:14">
      <c r="J159" s="16">
        <v>38291</v>
      </c>
      <c r="K159" s="3" t="s">
        <v>100</v>
      </c>
      <c r="L159" s="3">
        <v>1.21</v>
      </c>
      <c r="M159" s="3" t="s">
        <v>22</v>
      </c>
      <c r="N159" s="3">
        <v>1.1399999999999999</v>
      </c>
    </row>
    <row r="160" spans="10:14">
      <c r="J160" s="16">
        <v>38321</v>
      </c>
      <c r="K160" s="3" t="s">
        <v>101</v>
      </c>
      <c r="L160" s="3">
        <v>0.79</v>
      </c>
      <c r="M160" s="3" t="s">
        <v>22</v>
      </c>
      <c r="N160" s="3">
        <v>1.04</v>
      </c>
    </row>
    <row r="161" spans="10:14">
      <c r="J161">
        <v>2008</v>
      </c>
      <c r="L161">
        <v>1.2762990000000001</v>
      </c>
      <c r="N161">
        <v>0.99920200000000003</v>
      </c>
    </row>
    <row r="162" spans="10:14">
      <c r="J162" s="16">
        <v>38352</v>
      </c>
      <c r="K162" t="s">
        <v>22</v>
      </c>
      <c r="L162">
        <v>0.95</v>
      </c>
      <c r="M162" t="s">
        <v>22</v>
      </c>
      <c r="N162">
        <v>0.95</v>
      </c>
    </row>
    <row r="163" spans="10:14">
      <c r="J163" s="16">
        <v>38383</v>
      </c>
      <c r="K163" t="s">
        <v>22</v>
      </c>
      <c r="L163">
        <v>0.99</v>
      </c>
      <c r="M163" t="s">
        <v>22</v>
      </c>
      <c r="N163">
        <v>0.99</v>
      </c>
    </row>
    <row r="164" spans="10:14">
      <c r="J164" s="16">
        <v>38411</v>
      </c>
      <c r="K164" s="3" t="s">
        <v>97</v>
      </c>
      <c r="L164" s="3">
        <v>0.89</v>
      </c>
      <c r="M164" s="3" t="s">
        <v>23</v>
      </c>
      <c r="N164" s="3">
        <v>1.22</v>
      </c>
    </row>
    <row r="165" spans="10:14">
      <c r="J165" s="16">
        <v>38442</v>
      </c>
      <c r="K165" s="3" t="s">
        <v>97</v>
      </c>
      <c r="L165" s="3">
        <v>0.73</v>
      </c>
      <c r="M165" s="3" t="s">
        <v>23</v>
      </c>
      <c r="N165" s="3">
        <v>1.1299999999999999</v>
      </c>
    </row>
    <row r="166" spans="10:14">
      <c r="J166" s="16">
        <v>38472</v>
      </c>
      <c r="K166" t="s">
        <v>23</v>
      </c>
      <c r="L166">
        <v>1.23</v>
      </c>
      <c r="M166" t="s">
        <v>23</v>
      </c>
      <c r="N166">
        <v>1.23</v>
      </c>
    </row>
    <row r="167" spans="10:14">
      <c r="J167" s="16">
        <v>38503</v>
      </c>
      <c r="K167" t="s">
        <v>23</v>
      </c>
      <c r="L167">
        <v>0.97</v>
      </c>
      <c r="M167" t="s">
        <v>23</v>
      </c>
      <c r="N167">
        <v>0.97</v>
      </c>
    </row>
    <row r="168" spans="10:14">
      <c r="J168" s="16">
        <v>38533</v>
      </c>
      <c r="K168" t="s">
        <v>23</v>
      </c>
      <c r="L168">
        <v>1.1299999999999999</v>
      </c>
      <c r="M168" t="s">
        <v>23</v>
      </c>
      <c r="N168">
        <v>1.1299999999999999</v>
      </c>
    </row>
    <row r="169" spans="10:14">
      <c r="J169" s="16">
        <v>38564</v>
      </c>
      <c r="K169" t="s">
        <v>23</v>
      </c>
      <c r="L169">
        <v>0.95</v>
      </c>
      <c r="M169" t="s">
        <v>23</v>
      </c>
      <c r="N169">
        <v>0.95</v>
      </c>
    </row>
    <row r="170" spans="10:14">
      <c r="J170" s="16">
        <v>38595</v>
      </c>
      <c r="K170" t="s">
        <v>77</v>
      </c>
      <c r="L170">
        <v>1.04</v>
      </c>
      <c r="M170" t="s">
        <v>77</v>
      </c>
      <c r="N170">
        <v>1.04</v>
      </c>
    </row>
    <row r="171" spans="10:14">
      <c r="J171" s="16">
        <v>38625</v>
      </c>
      <c r="K171" t="s">
        <v>78</v>
      </c>
      <c r="L171">
        <v>1</v>
      </c>
      <c r="M171" t="s">
        <v>78</v>
      </c>
      <c r="N171">
        <v>1</v>
      </c>
    </row>
    <row r="172" spans="10:14">
      <c r="J172" s="16">
        <v>38656</v>
      </c>
      <c r="K172" t="s">
        <v>23</v>
      </c>
      <c r="L172">
        <v>1.08</v>
      </c>
      <c r="M172" t="s">
        <v>23</v>
      </c>
      <c r="N172">
        <v>1.08</v>
      </c>
    </row>
    <row r="173" spans="10:14">
      <c r="J173" s="16">
        <v>38686</v>
      </c>
      <c r="K173" t="s">
        <v>23</v>
      </c>
      <c r="L173">
        <v>1.04</v>
      </c>
      <c r="M173" t="s">
        <v>23</v>
      </c>
      <c r="N173">
        <v>1.04</v>
      </c>
    </row>
    <row r="174" spans="10:14">
      <c r="J174">
        <v>2009</v>
      </c>
      <c r="L174">
        <v>0.91638399999999998</v>
      </c>
      <c r="N174">
        <v>1.9482930000000001</v>
      </c>
    </row>
    <row r="175" spans="10:14">
      <c r="J175" s="16">
        <v>38717</v>
      </c>
      <c r="K175" t="s">
        <v>78</v>
      </c>
      <c r="L175">
        <v>0.97</v>
      </c>
      <c r="M175" t="s">
        <v>78</v>
      </c>
      <c r="N175">
        <v>0.97</v>
      </c>
    </row>
    <row r="176" spans="10:14">
      <c r="J176" s="16">
        <v>38748</v>
      </c>
      <c r="K176" t="s">
        <v>77</v>
      </c>
      <c r="L176">
        <v>1.04</v>
      </c>
      <c r="M176" t="s">
        <v>77</v>
      </c>
      <c r="N176">
        <v>1.04</v>
      </c>
    </row>
    <row r="177" spans="10:14">
      <c r="J177" s="16">
        <v>38776</v>
      </c>
      <c r="K177" s="3" t="s">
        <v>100</v>
      </c>
      <c r="L177" s="3">
        <v>0.91</v>
      </c>
      <c r="M177" s="3" t="s">
        <v>77</v>
      </c>
      <c r="N177" s="3">
        <v>1.07</v>
      </c>
    </row>
    <row r="178" spans="10:14">
      <c r="J178" s="16">
        <v>38807</v>
      </c>
      <c r="K178" t="s">
        <v>78</v>
      </c>
      <c r="L178">
        <v>1.1000000000000001</v>
      </c>
      <c r="M178" t="s">
        <v>78</v>
      </c>
      <c r="N178">
        <v>1.1000000000000001</v>
      </c>
    </row>
    <row r="179" spans="10:14">
      <c r="J179" s="16">
        <v>38837</v>
      </c>
      <c r="K179" t="s">
        <v>77</v>
      </c>
      <c r="L179">
        <v>0.87</v>
      </c>
      <c r="M179" t="s">
        <v>77</v>
      </c>
      <c r="N179">
        <v>0.87</v>
      </c>
    </row>
    <row r="180" spans="10:14">
      <c r="J180" s="16">
        <v>38868</v>
      </c>
      <c r="K180" t="s">
        <v>22</v>
      </c>
      <c r="L180">
        <v>1.04</v>
      </c>
      <c r="M180" t="s">
        <v>22</v>
      </c>
      <c r="N180">
        <v>1.04</v>
      </c>
    </row>
    <row r="181" spans="10:14">
      <c r="J181" s="16">
        <v>38898</v>
      </c>
      <c r="K181" t="s">
        <v>22</v>
      </c>
      <c r="L181">
        <v>0.99</v>
      </c>
      <c r="M181" t="s">
        <v>22</v>
      </c>
      <c r="N181">
        <v>0.99</v>
      </c>
    </row>
    <row r="182" spans="10:14">
      <c r="J182" s="16">
        <v>38929</v>
      </c>
      <c r="K182" t="s">
        <v>22</v>
      </c>
      <c r="L182">
        <v>1.06</v>
      </c>
      <c r="M182" t="s">
        <v>22</v>
      </c>
      <c r="N182">
        <v>1.06</v>
      </c>
    </row>
    <row r="183" spans="10:14">
      <c r="J183" s="16">
        <v>38960</v>
      </c>
      <c r="K183" t="s">
        <v>22</v>
      </c>
      <c r="L183">
        <v>1</v>
      </c>
      <c r="M183" t="s">
        <v>22</v>
      </c>
      <c r="N183">
        <v>1</v>
      </c>
    </row>
    <row r="184" spans="10:14">
      <c r="J184" s="16">
        <v>38990</v>
      </c>
      <c r="K184" t="s">
        <v>23</v>
      </c>
      <c r="L184">
        <v>1.04</v>
      </c>
      <c r="M184" t="s">
        <v>23</v>
      </c>
      <c r="N184">
        <v>1.04</v>
      </c>
    </row>
    <row r="185" spans="10:14">
      <c r="J185" s="16">
        <v>39021</v>
      </c>
      <c r="K185" t="s">
        <v>23</v>
      </c>
      <c r="L185">
        <v>0.99</v>
      </c>
      <c r="M185" t="s">
        <v>23</v>
      </c>
      <c r="N185">
        <v>0.99</v>
      </c>
    </row>
    <row r="186" spans="10:14">
      <c r="J186" s="16">
        <v>39051</v>
      </c>
      <c r="K186" t="s">
        <v>77</v>
      </c>
      <c r="L186">
        <v>1.07</v>
      </c>
      <c r="M186" t="s">
        <v>77</v>
      </c>
      <c r="N186">
        <v>1.07</v>
      </c>
    </row>
    <row r="187" spans="10:14">
      <c r="J187">
        <v>2010</v>
      </c>
      <c r="L187">
        <v>1.0576319999999999</v>
      </c>
      <c r="N187">
        <v>1.2453179999999999</v>
      </c>
    </row>
    <row r="188" spans="10:14">
      <c r="J188" s="16">
        <v>39082</v>
      </c>
      <c r="K188" s="3" t="s">
        <v>102</v>
      </c>
      <c r="L188" s="3">
        <v>1.02</v>
      </c>
      <c r="M188" s="3" t="s">
        <v>77</v>
      </c>
      <c r="N188" s="3">
        <v>1.04</v>
      </c>
    </row>
    <row r="189" spans="10:14">
      <c r="J189" s="16">
        <v>39113</v>
      </c>
      <c r="K189" t="s">
        <v>77</v>
      </c>
      <c r="L189">
        <v>1</v>
      </c>
      <c r="M189" t="s">
        <v>77</v>
      </c>
      <c r="N189">
        <v>1</v>
      </c>
    </row>
    <row r="190" spans="10:14">
      <c r="J190" s="16">
        <v>39141</v>
      </c>
      <c r="K190" t="s">
        <v>77</v>
      </c>
      <c r="L190">
        <v>1.03</v>
      </c>
      <c r="M190" t="s">
        <v>77</v>
      </c>
      <c r="N190">
        <v>1.03</v>
      </c>
    </row>
    <row r="191" spans="10:14">
      <c r="J191" s="16">
        <v>39172</v>
      </c>
      <c r="K191" t="s">
        <v>77</v>
      </c>
      <c r="L191">
        <v>1.02</v>
      </c>
      <c r="M191" t="s">
        <v>77</v>
      </c>
      <c r="N191">
        <v>1.02</v>
      </c>
    </row>
    <row r="192" spans="10:14">
      <c r="J192" s="16">
        <v>39202</v>
      </c>
      <c r="K192" t="s">
        <v>23</v>
      </c>
      <c r="L192">
        <v>0.95</v>
      </c>
      <c r="M192" t="s">
        <v>23</v>
      </c>
      <c r="N192">
        <v>0.95</v>
      </c>
    </row>
    <row r="193" spans="10:14">
      <c r="J193" s="16">
        <v>39233</v>
      </c>
      <c r="K193" t="s">
        <v>78</v>
      </c>
      <c r="L193">
        <v>1.01</v>
      </c>
      <c r="M193" t="s">
        <v>78</v>
      </c>
      <c r="N193">
        <v>1.01</v>
      </c>
    </row>
    <row r="194" spans="10:14">
      <c r="J194" s="16">
        <v>39263</v>
      </c>
      <c r="K194" t="s">
        <v>22</v>
      </c>
      <c r="L194">
        <v>1.05</v>
      </c>
      <c r="M194" t="s">
        <v>22</v>
      </c>
      <c r="N194">
        <v>1.05</v>
      </c>
    </row>
    <row r="195" spans="10:14">
      <c r="J195" s="16">
        <v>39294</v>
      </c>
      <c r="K195" s="3" t="s">
        <v>101</v>
      </c>
      <c r="L195" s="3">
        <v>1.0900000000000001</v>
      </c>
      <c r="M195" s="3" t="s">
        <v>22</v>
      </c>
      <c r="N195" s="3">
        <v>1.0900000000000001</v>
      </c>
    </row>
    <row r="196" spans="10:14">
      <c r="J196" s="16">
        <v>39325</v>
      </c>
      <c r="K196" t="s">
        <v>22</v>
      </c>
      <c r="L196">
        <v>1.1100000000000001</v>
      </c>
      <c r="M196" t="s">
        <v>22</v>
      </c>
      <c r="N196">
        <v>1.1100000000000001</v>
      </c>
    </row>
    <row r="197" spans="10:14">
      <c r="J197" s="16">
        <v>39355</v>
      </c>
      <c r="K197" t="s">
        <v>22</v>
      </c>
      <c r="L197">
        <v>0.97</v>
      </c>
      <c r="M197" t="s">
        <v>22</v>
      </c>
      <c r="N197">
        <v>0.97</v>
      </c>
    </row>
    <row r="198" spans="10:14">
      <c r="J198" s="16">
        <v>39386</v>
      </c>
      <c r="K198" t="s">
        <v>22</v>
      </c>
      <c r="L198">
        <v>0.99</v>
      </c>
      <c r="M198" t="s">
        <v>22</v>
      </c>
      <c r="N198">
        <v>0.99</v>
      </c>
    </row>
    <row r="199" spans="10:14">
      <c r="J199" s="16">
        <v>39416</v>
      </c>
      <c r="K199" t="s">
        <v>22</v>
      </c>
      <c r="L199">
        <v>1.02</v>
      </c>
      <c r="M199" t="s">
        <v>22</v>
      </c>
      <c r="N199">
        <v>1.02</v>
      </c>
    </row>
    <row r="200" spans="10:14">
      <c r="J200">
        <v>2011</v>
      </c>
      <c r="L200">
        <v>1.2917050000000001</v>
      </c>
      <c r="N200">
        <v>1.314522</v>
      </c>
    </row>
    <row r="201" spans="10:14">
      <c r="J201" t="s">
        <v>15</v>
      </c>
      <c r="L201" s="5">
        <v>0.12749962000000001</v>
      </c>
      <c r="N201" s="5">
        <v>0.29443976999999999</v>
      </c>
    </row>
    <row r="203" spans="10:14">
      <c r="J203" s="16">
        <v>39447</v>
      </c>
      <c r="K203" t="s">
        <v>78</v>
      </c>
      <c r="L203">
        <v>1.07</v>
      </c>
      <c r="M203" t="s">
        <v>78</v>
      </c>
      <c r="N203">
        <v>1.07</v>
      </c>
    </row>
    <row r="204" spans="10:14">
      <c r="J204" s="16">
        <v>39478</v>
      </c>
      <c r="K204" t="s">
        <v>78</v>
      </c>
      <c r="L204">
        <v>0.99</v>
      </c>
      <c r="M204" t="s">
        <v>78</v>
      </c>
      <c r="N204">
        <v>0.99</v>
      </c>
    </row>
    <row r="205" spans="10:14">
      <c r="J205" s="16">
        <v>39507</v>
      </c>
      <c r="K205" t="s">
        <v>77</v>
      </c>
      <c r="L205">
        <v>1.02</v>
      </c>
      <c r="M205" t="s">
        <v>77</v>
      </c>
      <c r="N205">
        <v>1.02</v>
      </c>
    </row>
    <row r="206" spans="10:14">
      <c r="J206" s="16">
        <v>39538</v>
      </c>
      <c r="K206" t="s">
        <v>77</v>
      </c>
      <c r="L206">
        <v>0.99</v>
      </c>
      <c r="M206" t="s">
        <v>77</v>
      </c>
      <c r="N206">
        <v>0.99</v>
      </c>
    </row>
    <row r="207" spans="10:14">
      <c r="J207" s="16">
        <v>39568</v>
      </c>
      <c r="K207" t="s">
        <v>78</v>
      </c>
      <c r="L207">
        <v>0.92</v>
      </c>
      <c r="M207" t="s">
        <v>78</v>
      </c>
      <c r="N207">
        <v>0.92</v>
      </c>
    </row>
    <row r="208" spans="10:14">
      <c r="J208" s="16">
        <v>39599</v>
      </c>
      <c r="K208" t="s">
        <v>22</v>
      </c>
      <c r="L208">
        <v>0.97</v>
      </c>
      <c r="M208" t="s">
        <v>22</v>
      </c>
      <c r="N208">
        <v>0.97</v>
      </c>
    </row>
    <row r="209" spans="10:14">
      <c r="J209" s="16">
        <v>39629</v>
      </c>
      <c r="K209" t="s">
        <v>22</v>
      </c>
      <c r="L209">
        <v>1.02</v>
      </c>
      <c r="M209" t="s">
        <v>22</v>
      </c>
      <c r="N209">
        <v>1.02</v>
      </c>
    </row>
    <row r="210" spans="10:14">
      <c r="J210" s="16">
        <v>39660</v>
      </c>
      <c r="K210" t="s">
        <v>22</v>
      </c>
      <c r="L210">
        <v>0.99</v>
      </c>
      <c r="M210" t="s">
        <v>22</v>
      </c>
      <c r="N210">
        <v>0.99</v>
      </c>
    </row>
    <row r="211" spans="10:14">
      <c r="J211" s="16">
        <v>39691</v>
      </c>
      <c r="K211" t="s">
        <v>77</v>
      </c>
      <c r="L211">
        <v>1.03</v>
      </c>
      <c r="M211" t="s">
        <v>77</v>
      </c>
      <c r="N211">
        <v>1.03</v>
      </c>
    </row>
    <row r="212" spans="10:14">
      <c r="J212" s="16">
        <v>39721</v>
      </c>
      <c r="K212" t="s">
        <v>77</v>
      </c>
      <c r="L212">
        <v>1.01</v>
      </c>
      <c r="M212" t="s">
        <v>77</v>
      </c>
      <c r="N212">
        <v>1.01</v>
      </c>
    </row>
    <row r="213" spans="10:14">
      <c r="J213" s="16">
        <v>39752</v>
      </c>
      <c r="K213" t="s">
        <v>23</v>
      </c>
      <c r="L213">
        <v>1.01</v>
      </c>
      <c r="M213" t="s">
        <v>23</v>
      </c>
      <c r="N213">
        <v>1.01</v>
      </c>
    </row>
    <row r="214" spans="10:14">
      <c r="J214" s="16">
        <v>39782</v>
      </c>
      <c r="K214" s="3" t="s">
        <v>97</v>
      </c>
      <c r="L214" s="3">
        <v>0.95</v>
      </c>
      <c r="M214" s="3" t="s">
        <v>23</v>
      </c>
      <c r="N214" s="3">
        <v>1.06</v>
      </c>
    </row>
    <row r="215" spans="10:14">
      <c r="J215">
        <v>2012</v>
      </c>
      <c r="L215">
        <v>0.96535000000000004</v>
      </c>
      <c r="N215">
        <v>1.072492</v>
      </c>
    </row>
    <row r="216" spans="10:14">
      <c r="J216" s="16">
        <v>39813</v>
      </c>
      <c r="K216" t="s">
        <v>23</v>
      </c>
      <c r="L216">
        <v>1</v>
      </c>
      <c r="M216" t="s">
        <v>23</v>
      </c>
      <c r="N216">
        <v>1</v>
      </c>
    </row>
    <row r="217" spans="10:14">
      <c r="J217" s="16">
        <v>39844</v>
      </c>
      <c r="K217" t="s">
        <v>77</v>
      </c>
      <c r="L217">
        <v>1.01</v>
      </c>
      <c r="M217" t="s">
        <v>77</v>
      </c>
      <c r="N217">
        <v>1.01</v>
      </c>
    </row>
    <row r="218" spans="10:14">
      <c r="J218" s="16">
        <v>39872</v>
      </c>
      <c r="K218" t="s">
        <v>77</v>
      </c>
      <c r="L218">
        <v>1.03</v>
      </c>
      <c r="M218" t="s">
        <v>77</v>
      </c>
      <c r="N218">
        <v>1.03</v>
      </c>
    </row>
    <row r="219" spans="10:14">
      <c r="J219" s="16">
        <v>39903</v>
      </c>
      <c r="K219" t="s">
        <v>77</v>
      </c>
      <c r="L219">
        <v>1</v>
      </c>
      <c r="M219" t="s">
        <v>77</v>
      </c>
      <c r="N219">
        <v>1</v>
      </c>
    </row>
    <row r="220" spans="10:14">
      <c r="J220" s="16">
        <v>39933</v>
      </c>
      <c r="K220" t="s">
        <v>78</v>
      </c>
      <c r="L220">
        <v>0.95</v>
      </c>
      <c r="M220" t="s">
        <v>78</v>
      </c>
      <c r="N220">
        <v>0.95</v>
      </c>
    </row>
    <row r="221" spans="10:14">
      <c r="J221" s="16">
        <v>39964</v>
      </c>
      <c r="K221" t="s">
        <v>77</v>
      </c>
      <c r="L221">
        <v>0.99</v>
      </c>
      <c r="M221" t="s">
        <v>77</v>
      </c>
      <c r="N221">
        <v>0.99</v>
      </c>
    </row>
    <row r="222" spans="10:14">
      <c r="J222" s="16">
        <v>39994</v>
      </c>
      <c r="K222" s="3" t="s">
        <v>102</v>
      </c>
      <c r="L222" s="3">
        <v>1.04</v>
      </c>
      <c r="M222" s="3" t="s">
        <v>77</v>
      </c>
      <c r="N222" s="3">
        <v>1.07</v>
      </c>
    </row>
    <row r="223" spans="10:14">
      <c r="J223" s="16">
        <v>40025</v>
      </c>
      <c r="K223" s="3" t="s">
        <v>102</v>
      </c>
      <c r="L223" s="3">
        <v>1.01</v>
      </c>
      <c r="M223" s="3" t="s">
        <v>77</v>
      </c>
      <c r="N223" s="3">
        <v>0.96</v>
      </c>
    </row>
    <row r="224" spans="10:14">
      <c r="J224" s="16">
        <v>40056</v>
      </c>
      <c r="K224" s="3" t="s">
        <v>102</v>
      </c>
      <c r="L224" s="3">
        <v>0.98</v>
      </c>
      <c r="M224" s="3" t="s">
        <v>77</v>
      </c>
      <c r="N224" s="3">
        <v>1.05</v>
      </c>
    </row>
    <row r="225" spans="10:14">
      <c r="J225" s="16">
        <v>40086</v>
      </c>
      <c r="K225" s="3" t="s">
        <v>97</v>
      </c>
      <c r="L225" s="3">
        <v>0.97</v>
      </c>
      <c r="M225" s="3" t="s">
        <v>77</v>
      </c>
      <c r="N225" s="3">
        <v>1.03</v>
      </c>
    </row>
    <row r="226" spans="10:14">
      <c r="J226" s="16">
        <v>40117</v>
      </c>
      <c r="K226" t="s">
        <v>23</v>
      </c>
      <c r="L226">
        <v>0.99</v>
      </c>
      <c r="M226" t="s">
        <v>23</v>
      </c>
      <c r="N226">
        <v>0.99</v>
      </c>
    </row>
    <row r="227" spans="10:14">
      <c r="J227" s="16">
        <v>40147</v>
      </c>
      <c r="K227" t="s">
        <v>77</v>
      </c>
      <c r="L227">
        <v>1.03</v>
      </c>
      <c r="M227" t="s">
        <v>77</v>
      </c>
      <c r="N227">
        <v>1.03</v>
      </c>
    </row>
    <row r="228" spans="10:14">
      <c r="J228">
        <v>2013</v>
      </c>
      <c r="L228">
        <v>0.99746699999999999</v>
      </c>
      <c r="N228">
        <v>1.116255</v>
      </c>
    </row>
    <row r="229" spans="10:14">
      <c r="J229" s="16">
        <v>40178</v>
      </c>
      <c r="K229" t="s">
        <v>77</v>
      </c>
      <c r="L229">
        <v>0.97</v>
      </c>
      <c r="M229" t="s">
        <v>77</v>
      </c>
      <c r="N229">
        <v>0.97</v>
      </c>
    </row>
    <row r="230" spans="10:14">
      <c r="J230" s="16">
        <v>40209</v>
      </c>
      <c r="K230" t="s">
        <v>77</v>
      </c>
      <c r="L230">
        <v>1.07</v>
      </c>
      <c r="M230" t="s">
        <v>77</v>
      </c>
      <c r="N230">
        <v>1.07</v>
      </c>
    </row>
    <row r="231" spans="10:14">
      <c r="J231" s="16">
        <v>40237</v>
      </c>
      <c r="K231" t="s">
        <v>78</v>
      </c>
      <c r="L231">
        <v>1.01</v>
      </c>
      <c r="M231" t="s">
        <v>78</v>
      </c>
      <c r="N231">
        <v>1.01</v>
      </c>
    </row>
    <row r="232" spans="10:14">
      <c r="J232" s="16">
        <v>40268</v>
      </c>
      <c r="K232" t="s">
        <v>78</v>
      </c>
      <c r="L232">
        <v>1.03</v>
      </c>
      <c r="M232" t="s">
        <v>78</v>
      </c>
      <c r="N232">
        <v>1.03</v>
      </c>
    </row>
    <row r="233" spans="10:14">
      <c r="J233" s="16">
        <v>40298</v>
      </c>
      <c r="K233" t="s">
        <v>23</v>
      </c>
      <c r="L233">
        <v>1.04</v>
      </c>
      <c r="M233" t="s">
        <v>23</v>
      </c>
      <c r="N233">
        <v>1.04</v>
      </c>
    </row>
    <row r="234" spans="10:14">
      <c r="J234" s="16">
        <v>40329</v>
      </c>
      <c r="K234" t="s">
        <v>22</v>
      </c>
      <c r="L234">
        <v>1</v>
      </c>
      <c r="M234" t="s">
        <v>22</v>
      </c>
      <c r="N234">
        <v>1</v>
      </c>
    </row>
    <row r="235" spans="10:14">
      <c r="J235" s="16">
        <v>40359</v>
      </c>
      <c r="K235" t="s">
        <v>23</v>
      </c>
      <c r="L235">
        <v>0.99</v>
      </c>
      <c r="M235" t="s">
        <v>23</v>
      </c>
      <c r="N235">
        <v>0.99</v>
      </c>
    </row>
    <row r="236" spans="10:14">
      <c r="J236" s="16">
        <v>40390</v>
      </c>
      <c r="K236" t="s">
        <v>23</v>
      </c>
      <c r="L236">
        <v>1.03</v>
      </c>
      <c r="M236" t="s">
        <v>23</v>
      </c>
      <c r="N236">
        <v>1.03</v>
      </c>
    </row>
    <row r="237" spans="10:14">
      <c r="J237" s="16">
        <v>40421</v>
      </c>
      <c r="K237" t="s">
        <v>22</v>
      </c>
      <c r="L237">
        <v>1.01</v>
      </c>
      <c r="M237" t="s">
        <v>22</v>
      </c>
      <c r="N237">
        <v>1.01</v>
      </c>
    </row>
    <row r="238" spans="10:14">
      <c r="J238" s="16">
        <v>40451</v>
      </c>
      <c r="K238" t="s">
        <v>22</v>
      </c>
      <c r="L238">
        <v>1.01</v>
      </c>
      <c r="M238" t="s">
        <v>22</v>
      </c>
      <c r="N238">
        <v>1.01</v>
      </c>
    </row>
    <row r="239" spans="10:14">
      <c r="J239" s="16">
        <v>40482</v>
      </c>
      <c r="K239" s="3" t="s">
        <v>100</v>
      </c>
      <c r="L239" s="3">
        <v>1</v>
      </c>
      <c r="M239" s="3" t="s">
        <v>22</v>
      </c>
      <c r="N239" s="3">
        <v>1.02</v>
      </c>
    </row>
    <row r="240" spans="10:14">
      <c r="J240" s="16">
        <v>40512</v>
      </c>
      <c r="K240" t="s">
        <v>22</v>
      </c>
      <c r="L240">
        <v>1.04</v>
      </c>
      <c r="M240" t="s">
        <v>22</v>
      </c>
      <c r="N240">
        <v>1.04</v>
      </c>
    </row>
    <row r="241" spans="10:14">
      <c r="J241">
        <v>2014</v>
      </c>
      <c r="L241">
        <v>1.2194339999999999</v>
      </c>
      <c r="N241">
        <v>1.2406900000000001</v>
      </c>
    </row>
    <row r="242" spans="10:14">
      <c r="J242" s="16">
        <v>40543</v>
      </c>
      <c r="K242" t="s">
        <v>78</v>
      </c>
      <c r="L242">
        <v>1.05</v>
      </c>
      <c r="M242" t="s">
        <v>78</v>
      </c>
      <c r="N242">
        <v>1.05</v>
      </c>
    </row>
    <row r="243" spans="10:14">
      <c r="J243" s="16">
        <v>40574</v>
      </c>
      <c r="K243" t="s">
        <v>22</v>
      </c>
      <c r="L243">
        <v>0.93</v>
      </c>
      <c r="M243" t="s">
        <v>22</v>
      </c>
      <c r="N243">
        <v>0.93</v>
      </c>
    </row>
    <row r="244" spans="10:14">
      <c r="J244" s="16">
        <v>40602</v>
      </c>
      <c r="K244" t="s">
        <v>78</v>
      </c>
      <c r="L244">
        <v>1.01</v>
      </c>
      <c r="M244" t="s">
        <v>78</v>
      </c>
      <c r="N244">
        <v>1.01</v>
      </c>
    </row>
    <row r="245" spans="10:14">
      <c r="J245" s="16">
        <v>40633</v>
      </c>
      <c r="K245" t="s">
        <v>77</v>
      </c>
      <c r="L245">
        <v>1.01</v>
      </c>
      <c r="M245" t="s">
        <v>77</v>
      </c>
      <c r="N245">
        <v>1.01</v>
      </c>
    </row>
    <row r="246" spans="10:14">
      <c r="J246" s="16">
        <v>40663</v>
      </c>
      <c r="K246" t="s">
        <v>77</v>
      </c>
      <c r="L246">
        <v>1.01</v>
      </c>
      <c r="M246" t="s">
        <v>77</v>
      </c>
      <c r="N246">
        <v>1.01</v>
      </c>
    </row>
    <row r="247" spans="10:14">
      <c r="J247" s="16">
        <v>40694</v>
      </c>
      <c r="K247" t="s">
        <v>77</v>
      </c>
      <c r="L247">
        <v>0.98</v>
      </c>
      <c r="M247" t="s">
        <v>77</v>
      </c>
      <c r="N247">
        <v>0.98</v>
      </c>
    </row>
    <row r="248" spans="10:14">
      <c r="J248" s="16">
        <v>40724</v>
      </c>
      <c r="K248" s="3" t="s">
        <v>102</v>
      </c>
      <c r="L248" s="3">
        <v>0.93</v>
      </c>
      <c r="M248" s="3" t="s">
        <v>77</v>
      </c>
      <c r="N248" s="3">
        <v>0.99</v>
      </c>
    </row>
    <row r="249" spans="10:14">
      <c r="J249" s="16">
        <v>40755</v>
      </c>
      <c r="K249" s="3" t="s">
        <v>100</v>
      </c>
      <c r="L249" s="3">
        <v>1.1100000000000001</v>
      </c>
      <c r="M249" s="3" t="s">
        <v>22</v>
      </c>
      <c r="N249" s="3">
        <v>0.99</v>
      </c>
    </row>
    <row r="251" spans="10:14">
      <c r="J251" t="s">
        <v>13</v>
      </c>
      <c r="L251" s="5">
        <v>8.5000000000000006E-2</v>
      </c>
      <c r="N251" s="5">
        <v>0.214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C15" sqref="C15"/>
    </sheetView>
  </sheetViews>
  <sheetFormatPr baseColWidth="10" defaultRowHeight="15" x14ac:dyDescent="0"/>
  <cols>
    <col min="1" max="1" width="11.83203125" bestFit="1" customWidth="1"/>
  </cols>
  <sheetData>
    <row r="1" spans="1:5">
      <c r="B1">
        <v>100</v>
      </c>
      <c r="E1" t="s">
        <v>9</v>
      </c>
    </row>
    <row r="2" spans="1:5">
      <c r="A2" s="1">
        <v>36221</v>
      </c>
      <c r="B2">
        <v>98.247182972600001</v>
      </c>
      <c r="C2">
        <f>B2-B1</f>
        <v>-1.752817027399999</v>
      </c>
      <c r="D2" t="s">
        <v>5</v>
      </c>
    </row>
    <row r="3" spans="1:5">
      <c r="A3" s="1">
        <v>36250</v>
      </c>
      <c r="B3">
        <v>99.606510463199996</v>
      </c>
      <c r="C3">
        <f t="shared" ref="C3:C66" si="0">B3-B2</f>
        <v>1.3593274905999948</v>
      </c>
      <c r="D3" t="s">
        <v>5</v>
      </c>
    </row>
    <row r="4" spans="1:5">
      <c r="A4" s="1">
        <v>36280</v>
      </c>
      <c r="B4">
        <v>105.965602832</v>
      </c>
      <c r="C4">
        <f t="shared" si="0"/>
        <v>6.3590923688000061</v>
      </c>
      <c r="D4" t="s">
        <v>6</v>
      </c>
    </row>
    <row r="5" spans="1:5">
      <c r="A5" s="1">
        <v>36312</v>
      </c>
      <c r="B5">
        <v>107.98895040399999</v>
      </c>
      <c r="C5">
        <f t="shared" si="0"/>
        <v>2.0233475719999916</v>
      </c>
      <c r="D5" t="s">
        <v>6</v>
      </c>
    </row>
    <row r="6" spans="1:5">
      <c r="A6" s="1">
        <v>36341</v>
      </c>
      <c r="B6">
        <v>108.45142984899999</v>
      </c>
      <c r="C6">
        <f t="shared" si="0"/>
        <v>0.4624794449999996</v>
      </c>
      <c r="D6" t="s">
        <v>6</v>
      </c>
    </row>
    <row r="7" spans="1:5">
      <c r="A7" s="1">
        <v>36372</v>
      </c>
      <c r="B7">
        <v>113.972278223</v>
      </c>
      <c r="C7">
        <f t="shared" si="0"/>
        <v>5.5208483740000105</v>
      </c>
      <c r="D7" t="s">
        <v>6</v>
      </c>
    </row>
    <row r="8" spans="1:5">
      <c r="A8" s="1">
        <v>36404</v>
      </c>
      <c r="B8">
        <v>113.394178917</v>
      </c>
      <c r="C8">
        <f t="shared" si="0"/>
        <v>-0.57809930599999859</v>
      </c>
      <c r="D8" t="s">
        <v>6</v>
      </c>
    </row>
    <row r="9" spans="1:5">
      <c r="A9" s="1">
        <v>36433</v>
      </c>
      <c r="B9">
        <v>118.62597763799999</v>
      </c>
      <c r="C9">
        <f t="shared" si="0"/>
        <v>5.2317987209999899</v>
      </c>
      <c r="D9" t="s">
        <v>6</v>
      </c>
    </row>
    <row r="10" spans="1:5">
      <c r="A10" s="1">
        <v>36466</v>
      </c>
      <c r="B10">
        <v>120.880564932</v>
      </c>
      <c r="C10">
        <f t="shared" si="0"/>
        <v>2.2545872940000038</v>
      </c>
      <c r="D10" t="s">
        <v>6</v>
      </c>
    </row>
    <row r="11" spans="1:5">
      <c r="A11" s="1">
        <v>36494</v>
      </c>
      <c r="B11">
        <v>124.522590562</v>
      </c>
      <c r="C11">
        <f t="shared" si="0"/>
        <v>3.6420256300000062</v>
      </c>
      <c r="D11" t="s">
        <v>6</v>
      </c>
    </row>
    <row r="12" spans="1:5">
      <c r="A12" s="1">
        <v>36526</v>
      </c>
      <c r="B12">
        <v>127.93337646800001</v>
      </c>
      <c r="C12">
        <f t="shared" si="0"/>
        <v>3.410785906000001</v>
      </c>
      <c r="D12" t="s">
        <v>6</v>
      </c>
    </row>
    <row r="13" spans="1:5">
      <c r="A13" s="1">
        <v>36557</v>
      </c>
      <c r="B13">
        <v>130.737158104</v>
      </c>
      <c r="C13">
        <f t="shared" si="0"/>
        <v>2.8037816359999965</v>
      </c>
      <c r="D13" t="s">
        <v>6</v>
      </c>
    </row>
    <row r="14" spans="1:5">
      <c r="A14" s="1">
        <v>36585</v>
      </c>
      <c r="B14">
        <v>128.829430393</v>
      </c>
      <c r="C14">
        <f t="shared" si="0"/>
        <v>-1.9077277110000068</v>
      </c>
      <c r="D14" t="s">
        <v>6</v>
      </c>
    </row>
    <row r="15" spans="1:5">
      <c r="A15" s="1">
        <v>36616</v>
      </c>
      <c r="B15">
        <v>121.35913574999999</v>
      </c>
      <c r="C15">
        <f t="shared" si="0"/>
        <v>-7.4702946430000026</v>
      </c>
      <c r="D15" t="s">
        <v>5</v>
      </c>
    </row>
    <row r="16" spans="1:5">
      <c r="A16" s="1">
        <v>36648</v>
      </c>
      <c r="B16">
        <v>121.940861806</v>
      </c>
      <c r="C16">
        <f t="shared" si="0"/>
        <v>0.58172605600000793</v>
      </c>
      <c r="D16" t="s">
        <v>6</v>
      </c>
    </row>
    <row r="17" spans="1:5">
      <c r="A17" s="1">
        <v>36677</v>
      </c>
      <c r="B17">
        <v>123.104313918</v>
      </c>
      <c r="C17">
        <f t="shared" si="0"/>
        <v>1.1634521120000016</v>
      </c>
      <c r="D17" t="s">
        <v>6</v>
      </c>
    </row>
    <row r="18" spans="1:5">
      <c r="A18" s="1">
        <v>36707</v>
      </c>
      <c r="B18">
        <v>120.19568363899999</v>
      </c>
      <c r="C18">
        <f t="shared" si="0"/>
        <v>-2.9086302790000076</v>
      </c>
      <c r="D18" t="s">
        <v>6</v>
      </c>
    </row>
    <row r="19" spans="1:5">
      <c r="A19" s="1">
        <v>36739</v>
      </c>
      <c r="B19">
        <v>125.179772318</v>
      </c>
      <c r="C19">
        <f t="shared" si="0"/>
        <v>4.9840886790000098</v>
      </c>
      <c r="D19" t="s">
        <v>5</v>
      </c>
    </row>
    <row r="20" spans="1:5">
      <c r="A20" s="1">
        <v>36769</v>
      </c>
      <c r="B20">
        <v>125.60759108800001</v>
      </c>
      <c r="C20">
        <f t="shared" si="0"/>
        <v>0.42781877000000179</v>
      </c>
      <c r="D20" t="s">
        <v>5</v>
      </c>
    </row>
    <row r="21" spans="1:5">
      <c r="A21" s="1">
        <v>36799</v>
      </c>
      <c r="B21">
        <v>127.661121188</v>
      </c>
      <c r="C21">
        <f t="shared" si="0"/>
        <v>2.053530099999989</v>
      </c>
      <c r="D21" t="s">
        <v>5</v>
      </c>
    </row>
    <row r="22" spans="1:5">
      <c r="A22" s="1">
        <v>36830</v>
      </c>
      <c r="B22">
        <v>125.179772318</v>
      </c>
      <c r="C22">
        <f t="shared" si="0"/>
        <v>-2.4813488699999908</v>
      </c>
      <c r="D22" t="s">
        <v>5</v>
      </c>
    </row>
    <row r="23" spans="1:5">
      <c r="A23" s="1">
        <v>36860</v>
      </c>
      <c r="B23">
        <v>126.890597633</v>
      </c>
      <c r="C23">
        <f t="shared" si="0"/>
        <v>1.7108253149999939</v>
      </c>
      <c r="D23" t="s">
        <v>6</v>
      </c>
      <c r="E23">
        <f>(B23-B11)/B11</f>
        <v>1.9016686533042847E-2</v>
      </c>
    </row>
    <row r="24" spans="1:5">
      <c r="A24" s="1">
        <v>36893</v>
      </c>
      <c r="B24">
        <v>125.311374265</v>
      </c>
      <c r="C24">
        <f t="shared" si="0"/>
        <v>-1.579223368000001</v>
      </c>
      <c r="D24" t="s">
        <v>6</v>
      </c>
    </row>
    <row r="25" spans="1:5">
      <c r="A25" s="1">
        <v>36922</v>
      </c>
      <c r="B25">
        <v>123.619610292</v>
      </c>
      <c r="C25">
        <f t="shared" si="0"/>
        <v>-1.6917639729999934</v>
      </c>
      <c r="D25" t="s">
        <v>5</v>
      </c>
    </row>
    <row r="26" spans="1:5">
      <c r="A26" s="1">
        <v>36950</v>
      </c>
      <c r="B26">
        <v>123.518910056</v>
      </c>
      <c r="C26">
        <f t="shared" si="0"/>
        <v>-0.10070023600000866</v>
      </c>
      <c r="D26" t="s">
        <v>5</v>
      </c>
    </row>
    <row r="27" spans="1:5">
      <c r="A27" s="1">
        <v>36981</v>
      </c>
      <c r="B27">
        <v>121.94941945799999</v>
      </c>
      <c r="C27">
        <f t="shared" si="0"/>
        <v>-1.5694905980000016</v>
      </c>
      <c r="D27" t="s">
        <v>6</v>
      </c>
    </row>
    <row r="28" spans="1:5">
      <c r="A28" s="1">
        <v>37012</v>
      </c>
      <c r="B28">
        <v>127.34847206000001</v>
      </c>
      <c r="C28">
        <f t="shared" si="0"/>
        <v>5.3990526020000118</v>
      </c>
      <c r="D28" t="s">
        <v>5</v>
      </c>
    </row>
    <row r="29" spans="1:5">
      <c r="A29" s="1">
        <v>37042</v>
      </c>
      <c r="B29">
        <v>126.96419785400001</v>
      </c>
      <c r="C29">
        <f t="shared" si="0"/>
        <v>-0.38427420600000062</v>
      </c>
      <c r="D29" t="s">
        <v>5</v>
      </c>
    </row>
    <row r="30" spans="1:5">
      <c r="A30" s="1">
        <v>37072</v>
      </c>
      <c r="B30">
        <v>135.374757569</v>
      </c>
      <c r="C30">
        <f t="shared" si="0"/>
        <v>8.4105597149999909</v>
      </c>
      <c r="D30" t="s">
        <v>2</v>
      </c>
    </row>
    <row r="31" spans="1:5">
      <c r="A31" s="1">
        <v>37103</v>
      </c>
      <c r="B31">
        <v>130.99320849599999</v>
      </c>
      <c r="C31">
        <f t="shared" si="0"/>
        <v>-4.3815490730000022</v>
      </c>
      <c r="D31" t="s">
        <v>2</v>
      </c>
    </row>
    <row r="32" spans="1:5">
      <c r="A32" s="1">
        <v>37134</v>
      </c>
      <c r="B32">
        <v>139.697281256</v>
      </c>
      <c r="C32">
        <f t="shared" si="0"/>
        <v>8.7040727600000025</v>
      </c>
      <c r="D32" t="s">
        <v>4</v>
      </c>
    </row>
    <row r="33" spans="1:5">
      <c r="A33" s="1">
        <v>37166</v>
      </c>
      <c r="B33">
        <v>133.33898697000001</v>
      </c>
      <c r="C33">
        <f t="shared" si="0"/>
        <v>-6.3582942859999889</v>
      </c>
      <c r="D33" t="s">
        <v>4</v>
      </c>
    </row>
    <row r="34" spans="1:5">
      <c r="A34" s="1">
        <v>37195</v>
      </c>
      <c r="B34">
        <v>144.75922428000001</v>
      </c>
      <c r="C34">
        <f t="shared" si="0"/>
        <v>11.420237310000005</v>
      </c>
      <c r="D34" t="s">
        <v>4</v>
      </c>
    </row>
    <row r="35" spans="1:5">
      <c r="A35" s="1">
        <v>37225</v>
      </c>
      <c r="B35">
        <v>155.870806528</v>
      </c>
      <c r="C35">
        <f t="shared" si="0"/>
        <v>11.111582247999991</v>
      </c>
      <c r="D35" t="s">
        <v>4</v>
      </c>
      <c r="E35">
        <f>(B35-B23)/B23</f>
        <v>0.2283873623073174</v>
      </c>
    </row>
    <row r="36" spans="1:5">
      <c r="A36" s="1">
        <v>37258</v>
      </c>
      <c r="B36">
        <v>159.14415298</v>
      </c>
      <c r="C36">
        <f t="shared" si="0"/>
        <v>3.2733464519999984</v>
      </c>
      <c r="D36" t="s">
        <v>6</v>
      </c>
    </row>
    <row r="37" spans="1:5">
      <c r="A37" s="1">
        <v>37287</v>
      </c>
      <c r="B37">
        <v>158.446407333</v>
      </c>
      <c r="C37">
        <f t="shared" si="0"/>
        <v>-0.69774564700000496</v>
      </c>
      <c r="D37" t="s">
        <v>4</v>
      </c>
    </row>
    <row r="38" spans="1:5">
      <c r="A38" s="1">
        <v>37315</v>
      </c>
      <c r="B38">
        <v>160.88851709799999</v>
      </c>
      <c r="C38">
        <f t="shared" si="0"/>
        <v>2.4421097649999979</v>
      </c>
      <c r="D38" t="s">
        <v>4</v>
      </c>
    </row>
    <row r="39" spans="1:5">
      <c r="A39" s="1">
        <v>37348</v>
      </c>
      <c r="B39">
        <v>155.89643239500001</v>
      </c>
      <c r="C39">
        <f t="shared" si="0"/>
        <v>-4.9920847029999891</v>
      </c>
      <c r="D39" t="s">
        <v>2</v>
      </c>
    </row>
    <row r="40" spans="1:5">
      <c r="A40" s="1">
        <v>37376</v>
      </c>
      <c r="B40">
        <v>153.53307095400001</v>
      </c>
      <c r="C40">
        <f t="shared" si="0"/>
        <v>-2.363361440999995</v>
      </c>
      <c r="D40" t="s">
        <v>6</v>
      </c>
    </row>
    <row r="41" spans="1:5">
      <c r="A41" s="1">
        <v>37407</v>
      </c>
      <c r="B41">
        <v>153.882804601</v>
      </c>
      <c r="C41">
        <f t="shared" si="0"/>
        <v>0.34973364699999365</v>
      </c>
      <c r="D41" t="s">
        <v>4</v>
      </c>
    </row>
    <row r="42" spans="1:5">
      <c r="A42" s="1">
        <v>37439</v>
      </c>
      <c r="B42">
        <v>157.94415452800001</v>
      </c>
      <c r="C42">
        <f t="shared" si="0"/>
        <v>4.0613499270000091</v>
      </c>
      <c r="D42" t="s">
        <v>2</v>
      </c>
    </row>
    <row r="43" spans="1:5">
      <c r="A43" s="1">
        <v>37468</v>
      </c>
      <c r="B43">
        <v>162.85265720000001</v>
      </c>
      <c r="C43">
        <f t="shared" si="0"/>
        <v>4.9085026719999973</v>
      </c>
      <c r="D43" t="s">
        <v>2</v>
      </c>
    </row>
    <row r="44" spans="1:5">
      <c r="A44" s="1">
        <v>37499</v>
      </c>
      <c r="B44">
        <v>167.41233227199999</v>
      </c>
      <c r="C44">
        <f t="shared" si="0"/>
        <v>4.5596750719999761</v>
      </c>
      <c r="D44" t="s">
        <v>2</v>
      </c>
    </row>
    <row r="45" spans="1:5">
      <c r="A45" s="1">
        <v>37530</v>
      </c>
      <c r="B45">
        <v>169.29709000599999</v>
      </c>
      <c r="C45">
        <f t="shared" si="0"/>
        <v>1.8847577340000043</v>
      </c>
      <c r="D45" t="s">
        <v>5</v>
      </c>
    </row>
    <row r="46" spans="1:5">
      <c r="A46" s="1">
        <v>37560</v>
      </c>
      <c r="B46">
        <v>180.06686697200001</v>
      </c>
      <c r="C46">
        <f t="shared" si="0"/>
        <v>10.769776966000023</v>
      </c>
      <c r="D46" t="s">
        <v>2</v>
      </c>
    </row>
    <row r="47" spans="1:5">
      <c r="A47" s="1">
        <v>37590</v>
      </c>
      <c r="B47">
        <v>182.392284456</v>
      </c>
      <c r="C47">
        <f t="shared" si="0"/>
        <v>2.3254174839999848</v>
      </c>
      <c r="D47" t="s">
        <v>6</v>
      </c>
      <c r="E47">
        <f>(B47-B35)/B35</f>
        <v>0.17015038619971332</v>
      </c>
    </row>
    <row r="48" spans="1:5">
      <c r="A48" s="1">
        <v>37623</v>
      </c>
      <c r="B48">
        <v>183.13721053099999</v>
      </c>
      <c r="C48" s="3">
        <f t="shared" si="0"/>
        <v>0.74492607499999508</v>
      </c>
      <c r="D48" t="s">
        <v>4</v>
      </c>
    </row>
    <row r="49" spans="1:5">
      <c r="A49" s="1">
        <v>37652</v>
      </c>
      <c r="B49">
        <v>178.61715188599999</v>
      </c>
      <c r="C49" s="3">
        <f t="shared" si="0"/>
        <v>-4.520058645000006</v>
      </c>
      <c r="D49" t="s">
        <v>6</v>
      </c>
    </row>
    <row r="50" spans="1:5">
      <c r="A50" s="1">
        <v>37680</v>
      </c>
      <c r="B50">
        <v>176.345824929</v>
      </c>
      <c r="C50" s="3">
        <f t="shared" si="0"/>
        <v>-2.2713269569999852</v>
      </c>
      <c r="D50" t="s">
        <v>2</v>
      </c>
    </row>
    <row r="51" spans="1:5">
      <c r="A51" s="1">
        <v>37712</v>
      </c>
      <c r="B51">
        <v>177.75489001599999</v>
      </c>
      <c r="C51" s="3">
        <f t="shared" si="0"/>
        <v>1.4090650869999877</v>
      </c>
      <c r="D51" t="s">
        <v>5</v>
      </c>
    </row>
    <row r="52" spans="1:5">
      <c r="A52" s="1">
        <v>37741</v>
      </c>
      <c r="B52">
        <v>192.47546416700001</v>
      </c>
      <c r="C52" s="3">
        <f t="shared" si="0"/>
        <v>14.720574151000022</v>
      </c>
      <c r="D52" t="s">
        <v>4</v>
      </c>
    </row>
    <row r="53" spans="1:5">
      <c r="A53" s="1">
        <v>37772</v>
      </c>
      <c r="B53">
        <v>190.47907436200001</v>
      </c>
      <c r="C53" s="3">
        <f t="shared" si="0"/>
        <v>-1.9963898050000068</v>
      </c>
      <c r="D53" t="s">
        <v>6</v>
      </c>
    </row>
    <row r="54" spans="1:5">
      <c r="A54" s="1">
        <v>37803</v>
      </c>
      <c r="B54">
        <v>190.12883703</v>
      </c>
      <c r="C54" s="3">
        <f t="shared" si="0"/>
        <v>-0.35023733200000606</v>
      </c>
      <c r="D54" t="s">
        <v>4</v>
      </c>
    </row>
    <row r="55" spans="1:5">
      <c r="A55" s="1">
        <v>37833</v>
      </c>
      <c r="B55">
        <v>195.88273604599999</v>
      </c>
      <c r="C55" s="3">
        <f t="shared" si="0"/>
        <v>5.7538990159999912</v>
      </c>
      <c r="D55" t="s">
        <v>4</v>
      </c>
    </row>
    <row r="56" spans="1:5">
      <c r="A56" s="1">
        <v>37867</v>
      </c>
      <c r="B56">
        <v>197.35228878699999</v>
      </c>
      <c r="C56" s="3">
        <f t="shared" si="0"/>
        <v>1.4695527410000011</v>
      </c>
      <c r="D56" t="s">
        <v>5</v>
      </c>
    </row>
    <row r="57" spans="1:5">
      <c r="A57" s="1">
        <v>37894</v>
      </c>
      <c r="B57">
        <v>202.394871725</v>
      </c>
      <c r="C57" s="3">
        <f t="shared" si="0"/>
        <v>5.0425829380000096</v>
      </c>
      <c r="D57" t="s">
        <v>5</v>
      </c>
    </row>
    <row r="58" spans="1:5">
      <c r="A58" s="1">
        <v>37925</v>
      </c>
      <c r="B58">
        <v>192.32547512100001</v>
      </c>
      <c r="C58" s="3">
        <f t="shared" si="0"/>
        <v>-10.069396603999991</v>
      </c>
      <c r="D58" t="s">
        <v>4</v>
      </c>
    </row>
    <row r="59" spans="1:5">
      <c r="A59" s="1">
        <v>37957</v>
      </c>
      <c r="B59">
        <v>192.351595653</v>
      </c>
      <c r="C59" s="3">
        <f t="shared" si="0"/>
        <v>2.6120531999993091E-2</v>
      </c>
      <c r="D59" t="s">
        <v>5</v>
      </c>
      <c r="E59">
        <f>(B59-B47)/B47</f>
        <v>5.4603796573437689E-2</v>
      </c>
    </row>
    <row r="60" spans="1:5">
      <c r="A60" s="1">
        <v>37987</v>
      </c>
      <c r="B60">
        <v>194.754684572</v>
      </c>
      <c r="C60">
        <f t="shared" si="0"/>
        <v>2.4030889189999982</v>
      </c>
      <c r="D60" t="s">
        <v>5</v>
      </c>
    </row>
    <row r="61" spans="1:5">
      <c r="A61" s="1">
        <v>38017</v>
      </c>
      <c r="B61">
        <v>192.194872463</v>
      </c>
      <c r="C61">
        <f t="shared" si="0"/>
        <v>-2.5598121090000063</v>
      </c>
      <c r="D61" t="s">
        <v>5</v>
      </c>
    </row>
    <row r="62" spans="1:5">
      <c r="A62" s="1">
        <v>38048</v>
      </c>
      <c r="B62">
        <v>193.631501708</v>
      </c>
      <c r="C62">
        <f t="shared" si="0"/>
        <v>1.436629245000006</v>
      </c>
      <c r="D62" t="s">
        <v>5</v>
      </c>
    </row>
    <row r="63" spans="1:5">
      <c r="A63" s="1">
        <v>38077</v>
      </c>
      <c r="B63">
        <v>198.61294167299999</v>
      </c>
      <c r="C63">
        <f t="shared" si="0"/>
        <v>4.9814399649999928</v>
      </c>
      <c r="D63" t="s">
        <v>2</v>
      </c>
    </row>
    <row r="64" spans="1:5">
      <c r="A64" s="1">
        <v>38107</v>
      </c>
      <c r="B64">
        <v>189.82216526400001</v>
      </c>
      <c r="C64">
        <f t="shared" si="0"/>
        <v>-8.7907764089999887</v>
      </c>
      <c r="D64" t="s">
        <v>2</v>
      </c>
    </row>
    <row r="65" spans="1:5">
      <c r="A65" s="1">
        <v>38139</v>
      </c>
      <c r="B65">
        <v>176.65748405299999</v>
      </c>
      <c r="C65">
        <f t="shared" si="0"/>
        <v>-13.164681211000016</v>
      </c>
      <c r="D65" t="s">
        <v>6</v>
      </c>
    </row>
    <row r="66" spans="1:5">
      <c r="A66" s="1">
        <v>38168</v>
      </c>
      <c r="B66">
        <v>173.961858853</v>
      </c>
      <c r="C66">
        <f t="shared" si="0"/>
        <v>-2.6956251999999949</v>
      </c>
      <c r="D66" t="s">
        <v>6</v>
      </c>
    </row>
    <row r="67" spans="1:5">
      <c r="A67" s="1">
        <v>38199</v>
      </c>
      <c r="B67">
        <v>179.99082762800001</v>
      </c>
      <c r="C67">
        <f t="shared" ref="C67:C130" si="1">B67-B66</f>
        <v>6.0289687750000098</v>
      </c>
      <c r="D67" t="s">
        <v>5</v>
      </c>
    </row>
    <row r="68" spans="1:5">
      <c r="A68" s="1">
        <v>38231</v>
      </c>
      <c r="B68">
        <v>183.24267298999999</v>
      </c>
      <c r="C68">
        <f t="shared" si="1"/>
        <v>3.2518453619999832</v>
      </c>
      <c r="D68" t="s">
        <v>5</v>
      </c>
    </row>
    <row r="69" spans="1:5">
      <c r="A69" s="1">
        <v>38260</v>
      </c>
      <c r="B69">
        <v>178.091939825</v>
      </c>
      <c r="C69">
        <f t="shared" si="1"/>
        <v>-5.1507331649999912</v>
      </c>
      <c r="D69" t="s">
        <v>5</v>
      </c>
    </row>
    <row r="70" spans="1:5">
      <c r="A70" s="1">
        <v>38293</v>
      </c>
      <c r="B70">
        <v>210.84775442700001</v>
      </c>
      <c r="C70">
        <f t="shared" si="1"/>
        <v>32.755814602000015</v>
      </c>
      <c r="D70" t="s">
        <v>5</v>
      </c>
    </row>
    <row r="71" spans="1:5">
      <c r="A71" s="1">
        <v>38321</v>
      </c>
      <c r="B71">
        <v>224.99446855900001</v>
      </c>
      <c r="C71">
        <f t="shared" si="1"/>
        <v>14.146714132</v>
      </c>
      <c r="D71" t="s">
        <v>5</v>
      </c>
      <c r="E71">
        <f>(B71-B59)/B59</f>
        <v>0.1697041960852114</v>
      </c>
    </row>
    <row r="72" spans="1:5">
      <c r="A72" s="1">
        <v>38353</v>
      </c>
      <c r="B72">
        <v>204.36779979900001</v>
      </c>
      <c r="C72">
        <f t="shared" si="1"/>
        <v>-20.626668760000001</v>
      </c>
      <c r="D72" t="s">
        <v>5</v>
      </c>
    </row>
    <row r="73" spans="1:5">
      <c r="A73" s="1">
        <v>38384</v>
      </c>
      <c r="B73">
        <v>200.831121266</v>
      </c>
      <c r="C73">
        <f t="shared" si="1"/>
        <v>-3.5366785330000141</v>
      </c>
      <c r="D73" t="s">
        <v>5</v>
      </c>
    </row>
    <row r="74" spans="1:5">
      <c r="A74" s="1">
        <v>38412</v>
      </c>
      <c r="B74">
        <v>245.473010507</v>
      </c>
      <c r="C74">
        <f t="shared" si="1"/>
        <v>44.641889241000001</v>
      </c>
      <c r="D74" t="s">
        <v>4</v>
      </c>
    </row>
    <row r="75" spans="1:5">
      <c r="A75" s="1">
        <v>38442</v>
      </c>
      <c r="B75">
        <v>283.11450066399999</v>
      </c>
      <c r="C75">
        <f t="shared" si="1"/>
        <v>37.641490156999993</v>
      </c>
      <c r="D75" t="s">
        <v>4</v>
      </c>
    </row>
    <row r="76" spans="1:5">
      <c r="A76" s="1">
        <v>38472</v>
      </c>
      <c r="B76">
        <v>340.60958166699999</v>
      </c>
      <c r="C76">
        <f t="shared" si="1"/>
        <v>57.495081002999996</v>
      </c>
      <c r="D76" t="s">
        <v>4</v>
      </c>
    </row>
    <row r="77" spans="1:5">
      <c r="A77" s="1">
        <v>38503</v>
      </c>
      <c r="B77">
        <v>326.49402285799999</v>
      </c>
      <c r="C77">
        <f t="shared" si="1"/>
        <v>-14.115558808999992</v>
      </c>
      <c r="D77" t="s">
        <v>4</v>
      </c>
    </row>
    <row r="78" spans="1:5">
      <c r="A78" s="1">
        <v>38533</v>
      </c>
      <c r="B78">
        <v>368.15213544</v>
      </c>
      <c r="C78">
        <f t="shared" si="1"/>
        <v>41.658112582000001</v>
      </c>
      <c r="D78" t="s">
        <v>4</v>
      </c>
    </row>
    <row r="79" spans="1:5">
      <c r="A79" s="1">
        <v>38566</v>
      </c>
      <c r="B79">
        <v>346.69189562499997</v>
      </c>
      <c r="C79">
        <f t="shared" si="1"/>
        <v>-21.460239815000023</v>
      </c>
      <c r="D79" t="s">
        <v>4</v>
      </c>
    </row>
    <row r="80" spans="1:5">
      <c r="A80" s="1">
        <v>38595</v>
      </c>
      <c r="B80">
        <v>359.38227151799998</v>
      </c>
      <c r="C80">
        <f t="shared" si="1"/>
        <v>12.690375893000009</v>
      </c>
      <c r="D80" t="s">
        <v>6</v>
      </c>
    </row>
    <row r="81" spans="1:5">
      <c r="A81" s="1">
        <v>38625</v>
      </c>
      <c r="B81">
        <v>361.12907713499999</v>
      </c>
      <c r="C81">
        <f t="shared" si="1"/>
        <v>1.7468056170000068</v>
      </c>
      <c r="D81" t="s">
        <v>2</v>
      </c>
    </row>
    <row r="82" spans="1:5">
      <c r="A82" s="1">
        <v>38657</v>
      </c>
      <c r="B82">
        <v>389.32210997499999</v>
      </c>
      <c r="C82">
        <f t="shared" si="1"/>
        <v>28.193032840000001</v>
      </c>
      <c r="D82" t="s">
        <v>4</v>
      </c>
    </row>
    <row r="83" spans="1:5">
      <c r="A83" s="1">
        <v>38686</v>
      </c>
      <c r="B83">
        <v>405.03273132800001</v>
      </c>
      <c r="C83">
        <f t="shared" si="1"/>
        <v>15.710621353000022</v>
      </c>
      <c r="D83" t="s">
        <v>4</v>
      </c>
      <c r="E83">
        <f>(B83-B71)/B71</f>
        <v>0.8001897287612153</v>
      </c>
    </row>
    <row r="84" spans="1:5">
      <c r="A84" s="1">
        <v>38720</v>
      </c>
      <c r="B84">
        <v>391.10062523699997</v>
      </c>
      <c r="C84">
        <f t="shared" si="1"/>
        <v>-13.932106091000037</v>
      </c>
      <c r="D84" t="s">
        <v>2</v>
      </c>
    </row>
    <row r="85" spans="1:5">
      <c r="A85" s="1">
        <v>38748</v>
      </c>
      <c r="B85">
        <v>409.58570717499998</v>
      </c>
      <c r="C85">
        <f t="shared" si="1"/>
        <v>18.485081938000008</v>
      </c>
      <c r="D85" t="s">
        <v>2</v>
      </c>
    </row>
    <row r="86" spans="1:5">
      <c r="A86" s="1">
        <v>38776</v>
      </c>
      <c r="B86">
        <v>450.471430279</v>
      </c>
      <c r="C86">
        <f t="shared" si="1"/>
        <v>40.885723104000022</v>
      </c>
      <c r="D86" t="s">
        <v>2</v>
      </c>
    </row>
    <row r="87" spans="1:5">
      <c r="A87" s="1">
        <v>38807</v>
      </c>
      <c r="B87">
        <v>497.458141017</v>
      </c>
      <c r="C87">
        <f t="shared" si="1"/>
        <v>46.986710737999999</v>
      </c>
      <c r="D87" t="s">
        <v>2</v>
      </c>
    </row>
    <row r="88" spans="1:5">
      <c r="A88" s="1">
        <v>38839</v>
      </c>
      <c r="B88">
        <v>442.82452175700001</v>
      </c>
      <c r="C88">
        <f t="shared" si="1"/>
        <v>-54.633619259999989</v>
      </c>
      <c r="D88" t="s">
        <v>6</v>
      </c>
    </row>
    <row r="89" spans="1:5">
      <c r="A89" s="1">
        <v>38868</v>
      </c>
      <c r="B89">
        <v>465.935339629</v>
      </c>
      <c r="C89">
        <f t="shared" si="1"/>
        <v>23.110817871999984</v>
      </c>
      <c r="D89" t="s">
        <v>5</v>
      </c>
    </row>
    <row r="90" spans="1:5">
      <c r="A90" s="1">
        <v>38898</v>
      </c>
      <c r="B90">
        <v>454.35336653399997</v>
      </c>
      <c r="C90">
        <f t="shared" si="1"/>
        <v>-11.581973095000023</v>
      </c>
      <c r="D90" t="s">
        <v>5</v>
      </c>
    </row>
    <row r="91" spans="1:5">
      <c r="A91" s="1">
        <v>38930</v>
      </c>
      <c r="B91">
        <v>489.15241413500001</v>
      </c>
      <c r="C91">
        <f t="shared" si="1"/>
        <v>34.799047601000041</v>
      </c>
      <c r="D91" t="s">
        <v>5</v>
      </c>
    </row>
    <row r="92" spans="1:5">
      <c r="A92" s="1">
        <v>38960</v>
      </c>
      <c r="B92">
        <v>484.53025056000001</v>
      </c>
      <c r="C92">
        <f t="shared" si="1"/>
        <v>-4.6221635750000019</v>
      </c>
      <c r="D92" t="s">
        <v>5</v>
      </c>
    </row>
    <row r="93" spans="1:5">
      <c r="A93" s="1">
        <v>38990</v>
      </c>
      <c r="B93">
        <v>497.06324386400001</v>
      </c>
      <c r="C93">
        <f t="shared" si="1"/>
        <v>12.532993304000001</v>
      </c>
      <c r="D93" t="s">
        <v>4</v>
      </c>
    </row>
    <row r="94" spans="1:5">
      <c r="A94" s="1">
        <v>39021</v>
      </c>
      <c r="B94">
        <v>492.33381242899998</v>
      </c>
      <c r="C94">
        <f t="shared" si="1"/>
        <v>-4.7294314350000377</v>
      </c>
      <c r="D94" t="s">
        <v>4</v>
      </c>
    </row>
    <row r="95" spans="1:5">
      <c r="A95" s="1">
        <v>39051</v>
      </c>
      <c r="B95">
        <v>520.85000672800004</v>
      </c>
      <c r="C95">
        <f t="shared" si="1"/>
        <v>28.516194299000063</v>
      </c>
      <c r="D95" t="s">
        <v>6</v>
      </c>
      <c r="E95">
        <f>(B95-B83)/B83</f>
        <v>0.28594547166660939</v>
      </c>
    </row>
    <row r="96" spans="1:5">
      <c r="A96" s="1">
        <v>39084</v>
      </c>
      <c r="B96">
        <v>534.76453527199999</v>
      </c>
      <c r="C96">
        <f t="shared" si="1"/>
        <v>13.91452854399995</v>
      </c>
      <c r="D96" t="s">
        <v>6</v>
      </c>
    </row>
    <row r="97" spans="1:5">
      <c r="A97" s="1">
        <v>39113</v>
      </c>
      <c r="B97">
        <v>536.31059399900005</v>
      </c>
      <c r="C97">
        <f t="shared" si="1"/>
        <v>1.5460587270000588</v>
      </c>
      <c r="D97" t="s">
        <v>6</v>
      </c>
    </row>
    <row r="98" spans="1:5">
      <c r="A98" s="1">
        <v>39141</v>
      </c>
      <c r="B98">
        <v>550.48279899800002</v>
      </c>
      <c r="C98">
        <f t="shared" si="1"/>
        <v>14.172204998999973</v>
      </c>
      <c r="D98" t="s">
        <v>6</v>
      </c>
    </row>
    <row r="99" spans="1:5">
      <c r="A99" s="1">
        <v>39172</v>
      </c>
      <c r="B99">
        <v>583.13930623399995</v>
      </c>
      <c r="C99">
        <f t="shared" si="1"/>
        <v>32.656507235999925</v>
      </c>
      <c r="D99" t="s">
        <v>2</v>
      </c>
    </row>
    <row r="100" spans="1:5">
      <c r="A100" s="1">
        <v>39203</v>
      </c>
      <c r="B100">
        <v>558.72466189099998</v>
      </c>
      <c r="C100">
        <f t="shared" si="1"/>
        <v>-24.414644342999964</v>
      </c>
      <c r="D100" t="s">
        <v>4</v>
      </c>
    </row>
    <row r="101" spans="1:5">
      <c r="A101" s="1">
        <v>39233</v>
      </c>
      <c r="B101">
        <v>566.18575868100004</v>
      </c>
      <c r="C101">
        <f t="shared" si="1"/>
        <v>7.461096790000056</v>
      </c>
      <c r="D101" t="s">
        <v>2</v>
      </c>
    </row>
    <row r="102" spans="1:5">
      <c r="A102" s="1">
        <v>39263</v>
      </c>
      <c r="B102">
        <v>598.08449374999998</v>
      </c>
      <c r="C102">
        <f t="shared" si="1"/>
        <v>31.89873506899994</v>
      </c>
      <c r="D102" t="s">
        <v>5</v>
      </c>
    </row>
    <row r="103" spans="1:5">
      <c r="A103" s="1">
        <v>39294</v>
      </c>
      <c r="B103">
        <v>663.15791329299998</v>
      </c>
      <c r="C103">
        <f t="shared" si="1"/>
        <v>65.073419543</v>
      </c>
      <c r="D103" t="s">
        <v>5</v>
      </c>
    </row>
    <row r="104" spans="1:5">
      <c r="A104" s="1">
        <v>39325</v>
      </c>
      <c r="B104">
        <v>755.36204645199996</v>
      </c>
      <c r="C104">
        <f t="shared" si="1"/>
        <v>92.20413315899998</v>
      </c>
      <c r="D104" t="s">
        <v>5</v>
      </c>
    </row>
    <row r="105" spans="1:5">
      <c r="A105" s="1">
        <v>39357</v>
      </c>
      <c r="B105">
        <v>730.64892117700003</v>
      </c>
      <c r="C105">
        <f t="shared" si="1"/>
        <v>-24.713125274999925</v>
      </c>
      <c r="D105" t="s">
        <v>5</v>
      </c>
    </row>
    <row r="106" spans="1:5">
      <c r="A106" s="1">
        <v>39386</v>
      </c>
      <c r="B106">
        <v>717.41934052700003</v>
      </c>
      <c r="C106">
        <f t="shared" si="1"/>
        <v>-13.229580650000003</v>
      </c>
      <c r="D106" t="s">
        <v>5</v>
      </c>
    </row>
    <row r="107" spans="1:5">
      <c r="A107" s="1">
        <v>39416</v>
      </c>
      <c r="B107">
        <v>734.63166725799999</v>
      </c>
      <c r="C107">
        <f t="shared" si="1"/>
        <v>17.212326730999962</v>
      </c>
      <c r="D107" t="s">
        <v>6</v>
      </c>
      <c r="E107">
        <f>(B107-B95)/B95</f>
        <v>0.41044764859078076</v>
      </c>
    </row>
    <row r="108" spans="1:5">
      <c r="A108" s="1">
        <v>39449</v>
      </c>
      <c r="B108">
        <v>779.29672430899996</v>
      </c>
      <c r="C108" s="3">
        <f t="shared" si="1"/>
        <v>44.665057050999962</v>
      </c>
      <c r="D108" t="s">
        <v>2</v>
      </c>
    </row>
    <row r="109" spans="1:5">
      <c r="A109" s="1">
        <v>39478</v>
      </c>
      <c r="B109">
        <v>809.06026943899997</v>
      </c>
      <c r="C109" s="3">
        <f t="shared" si="1"/>
        <v>29.763545130000011</v>
      </c>
      <c r="D109" t="s">
        <v>6</v>
      </c>
    </row>
    <row r="110" spans="1:5">
      <c r="A110" s="1">
        <v>39507</v>
      </c>
      <c r="B110">
        <v>834.58916383899998</v>
      </c>
      <c r="C110" s="3">
        <f t="shared" si="1"/>
        <v>25.528894400000013</v>
      </c>
      <c r="D110" t="s">
        <v>6</v>
      </c>
    </row>
    <row r="111" spans="1:5">
      <c r="A111" s="1">
        <v>39539</v>
      </c>
      <c r="B111">
        <v>827.57174262900003</v>
      </c>
      <c r="C111" s="3">
        <f t="shared" si="1"/>
        <v>-7.0174212099999522</v>
      </c>
      <c r="D111" t="s">
        <v>6</v>
      </c>
    </row>
    <row r="112" spans="1:5">
      <c r="A112" s="1">
        <v>39568</v>
      </c>
      <c r="B112">
        <v>751.22703947100001</v>
      </c>
      <c r="C112" s="3">
        <f t="shared" si="1"/>
        <v>-76.344703158000016</v>
      </c>
      <c r="D112" t="s">
        <v>6</v>
      </c>
    </row>
    <row r="113" spans="1:5">
      <c r="A113" s="1">
        <v>39599</v>
      </c>
      <c r="B113">
        <v>728.96753937799997</v>
      </c>
      <c r="C113" s="3">
        <f t="shared" si="1"/>
        <v>-22.259500093000042</v>
      </c>
      <c r="D113" t="s">
        <v>5</v>
      </c>
    </row>
    <row r="114" spans="1:5">
      <c r="A114" s="1">
        <v>39630</v>
      </c>
      <c r="B114">
        <v>745.32018888799996</v>
      </c>
      <c r="C114" s="3">
        <f t="shared" si="1"/>
        <v>16.352649509999992</v>
      </c>
      <c r="D114" t="s">
        <v>5</v>
      </c>
    </row>
    <row r="115" spans="1:5">
      <c r="A115" s="1">
        <v>39660</v>
      </c>
      <c r="B115">
        <v>738.418500311</v>
      </c>
      <c r="C115" s="3">
        <f t="shared" si="1"/>
        <v>-6.901688576999959</v>
      </c>
      <c r="D115" t="s">
        <v>5</v>
      </c>
    </row>
    <row r="116" spans="1:5">
      <c r="A116" s="1">
        <v>39694</v>
      </c>
      <c r="B116">
        <v>758.64030337899999</v>
      </c>
      <c r="C116" s="3">
        <f t="shared" si="1"/>
        <v>20.221803067999986</v>
      </c>
      <c r="D116" t="s">
        <v>6</v>
      </c>
    </row>
    <row r="117" spans="1:5">
      <c r="A117" s="1">
        <v>39721</v>
      </c>
      <c r="B117">
        <v>753.04703870100002</v>
      </c>
      <c r="C117" s="3">
        <f t="shared" si="1"/>
        <v>-5.5932646779999686</v>
      </c>
      <c r="D117" t="s">
        <v>6</v>
      </c>
    </row>
    <row r="118" spans="1:5">
      <c r="A118" s="1">
        <v>39752</v>
      </c>
      <c r="B118">
        <v>751.90055754599996</v>
      </c>
      <c r="C118" s="3">
        <f t="shared" si="1"/>
        <v>-1.1464811550000604</v>
      </c>
      <c r="D118" t="s">
        <v>4</v>
      </c>
    </row>
    <row r="119" spans="1:5">
      <c r="A119" s="1">
        <v>39784</v>
      </c>
      <c r="B119">
        <v>821.83590800599995</v>
      </c>
      <c r="C119" s="3">
        <f t="shared" si="1"/>
        <v>69.935350459999995</v>
      </c>
      <c r="D119" t="s">
        <v>4</v>
      </c>
      <c r="E119">
        <f>(B119-B107)/B107</f>
        <v>0.1187047123539995</v>
      </c>
    </row>
    <row r="120" spans="1:5">
      <c r="A120" s="1">
        <v>39814</v>
      </c>
      <c r="B120">
        <v>810.75325683999995</v>
      </c>
      <c r="C120">
        <f t="shared" si="1"/>
        <v>-11.082651166000005</v>
      </c>
      <c r="D120" t="s">
        <v>4</v>
      </c>
    </row>
    <row r="121" spans="1:5">
      <c r="A121" s="1">
        <v>39844</v>
      </c>
      <c r="B121">
        <v>787.44147335299999</v>
      </c>
      <c r="C121">
        <f t="shared" si="1"/>
        <v>-23.311783486999957</v>
      </c>
      <c r="D121" t="s">
        <v>4</v>
      </c>
    </row>
    <row r="122" spans="1:5">
      <c r="A122" s="1">
        <v>39872</v>
      </c>
      <c r="B122">
        <v>812.36182718400005</v>
      </c>
      <c r="C122">
        <f t="shared" si="1"/>
        <v>24.920353831000057</v>
      </c>
      <c r="D122" t="s">
        <v>6</v>
      </c>
    </row>
    <row r="123" spans="1:5">
      <c r="A123" s="1">
        <v>39903</v>
      </c>
      <c r="B123">
        <v>821.32898379300002</v>
      </c>
      <c r="C123">
        <f t="shared" si="1"/>
        <v>8.9671566089999715</v>
      </c>
      <c r="D123" t="s">
        <v>6</v>
      </c>
    </row>
    <row r="124" spans="1:5">
      <c r="A124" s="1">
        <v>39933</v>
      </c>
      <c r="B124">
        <v>853.54818602600005</v>
      </c>
      <c r="C124">
        <f t="shared" si="1"/>
        <v>32.219202233000033</v>
      </c>
      <c r="D124" t="s">
        <v>6</v>
      </c>
    </row>
    <row r="125" spans="1:5">
      <c r="A125" s="1">
        <v>39966</v>
      </c>
      <c r="B125">
        <v>844.89383720599994</v>
      </c>
      <c r="C125">
        <f t="shared" si="1"/>
        <v>-8.6543488200001093</v>
      </c>
      <c r="D125" t="s">
        <v>6</v>
      </c>
    </row>
    <row r="126" spans="1:5">
      <c r="A126" s="1">
        <v>39994</v>
      </c>
      <c r="B126">
        <v>897.237007178</v>
      </c>
      <c r="C126">
        <f t="shared" si="1"/>
        <v>52.343169972000055</v>
      </c>
      <c r="D126" t="s">
        <v>6</v>
      </c>
    </row>
    <row r="127" spans="1:5">
      <c r="A127" s="1">
        <v>40025</v>
      </c>
      <c r="B127">
        <v>863.55803526399995</v>
      </c>
      <c r="C127">
        <f t="shared" si="1"/>
        <v>-33.678971914000044</v>
      </c>
      <c r="D127" t="s">
        <v>6</v>
      </c>
    </row>
    <row r="128" spans="1:5">
      <c r="A128" s="1">
        <v>40058</v>
      </c>
      <c r="B128">
        <v>900.36508506400003</v>
      </c>
      <c r="C128">
        <f t="shared" si="1"/>
        <v>36.807049800000073</v>
      </c>
      <c r="D128" t="s">
        <v>6</v>
      </c>
    </row>
    <row r="129" spans="1:5">
      <c r="A129" s="1">
        <v>40086</v>
      </c>
      <c r="B129">
        <v>920.59034820700003</v>
      </c>
      <c r="C129">
        <f t="shared" si="1"/>
        <v>20.225263143000006</v>
      </c>
      <c r="D129" t="s">
        <v>4</v>
      </c>
    </row>
    <row r="130" spans="1:5">
      <c r="A130" s="1">
        <v>40117</v>
      </c>
      <c r="B130">
        <v>895.36558181600003</v>
      </c>
      <c r="C130">
        <f t="shared" si="1"/>
        <v>-25.224766391000003</v>
      </c>
      <c r="D130" t="s">
        <v>4</v>
      </c>
    </row>
    <row r="131" spans="1:5">
      <c r="A131" s="1">
        <v>40148</v>
      </c>
      <c r="B131">
        <v>913.76618625200001</v>
      </c>
      <c r="C131">
        <f t="shared" ref="C131:C145" si="2">B131-B130</f>
        <v>18.400604435999981</v>
      </c>
      <c r="D131" t="s">
        <v>6</v>
      </c>
      <c r="E131">
        <f>(B131-B119)/B119</f>
        <v>0.11185965148328479</v>
      </c>
    </row>
    <row r="132" spans="1:5">
      <c r="A132" s="1">
        <v>40179</v>
      </c>
      <c r="B132">
        <v>871.67969738199997</v>
      </c>
      <c r="C132">
        <f t="shared" si="2"/>
        <v>-42.086488870000039</v>
      </c>
      <c r="D132" t="s">
        <v>6</v>
      </c>
    </row>
    <row r="133" spans="1:5">
      <c r="A133" s="1">
        <v>40211</v>
      </c>
      <c r="B133">
        <v>929.23052402200005</v>
      </c>
      <c r="C133">
        <f t="shared" si="2"/>
        <v>57.550826640000082</v>
      </c>
      <c r="D133" t="s">
        <v>6</v>
      </c>
    </row>
    <row r="134" spans="1:5">
      <c r="A134" s="1">
        <v>40239</v>
      </c>
      <c r="B134">
        <v>941.61714821099997</v>
      </c>
      <c r="C134">
        <f t="shared" si="2"/>
        <v>12.386624188999917</v>
      </c>
      <c r="D134" t="s">
        <v>2</v>
      </c>
    </row>
    <row r="135" spans="1:5">
      <c r="A135" s="1">
        <v>40268</v>
      </c>
      <c r="B135">
        <v>980.52984495400005</v>
      </c>
      <c r="C135">
        <f t="shared" si="2"/>
        <v>38.912696743000083</v>
      </c>
      <c r="D135" t="s">
        <v>2</v>
      </c>
    </row>
    <row r="136" spans="1:5">
      <c r="A136" s="1">
        <v>40298</v>
      </c>
      <c r="B136">
        <v>1001.0963153</v>
      </c>
      <c r="C136">
        <f t="shared" si="2"/>
        <v>20.56647034599996</v>
      </c>
      <c r="D136" t="s">
        <v>2</v>
      </c>
    </row>
    <row r="137" spans="1:5">
      <c r="A137" s="1">
        <v>40330</v>
      </c>
      <c r="B137">
        <v>997.65798739599995</v>
      </c>
      <c r="C137">
        <f t="shared" si="2"/>
        <v>-3.4383279040000616</v>
      </c>
      <c r="D137" t="s">
        <v>5</v>
      </c>
    </row>
    <row r="138" spans="1:5">
      <c r="A138" s="1">
        <v>40359</v>
      </c>
      <c r="B138">
        <v>1008.12781236</v>
      </c>
      <c r="C138">
        <f t="shared" si="2"/>
        <v>10.469824964000054</v>
      </c>
      <c r="D138" t="s">
        <v>4</v>
      </c>
    </row>
    <row r="139" spans="1:5">
      <c r="A139" s="1">
        <v>40390</v>
      </c>
      <c r="B139">
        <v>1042.7945661199999</v>
      </c>
      <c r="C139">
        <f t="shared" si="2"/>
        <v>34.666753759999892</v>
      </c>
      <c r="D139" t="s">
        <v>4</v>
      </c>
    </row>
    <row r="140" spans="1:5">
      <c r="A140" s="1">
        <v>40422</v>
      </c>
      <c r="B140">
        <v>1058.81806106</v>
      </c>
      <c r="C140">
        <f t="shared" si="2"/>
        <v>16.023494940000091</v>
      </c>
      <c r="D140" t="s">
        <v>5</v>
      </c>
    </row>
    <row r="141" spans="1:5">
      <c r="A141" s="1">
        <v>40451</v>
      </c>
      <c r="B141">
        <v>1067.9614112700001</v>
      </c>
      <c r="C141">
        <f t="shared" si="2"/>
        <v>9.1433502100001078</v>
      </c>
      <c r="D141" t="s">
        <v>5</v>
      </c>
    </row>
    <row r="142" spans="1:5">
      <c r="A142" s="1">
        <v>40484</v>
      </c>
      <c r="B142">
        <v>1093.2187846500001</v>
      </c>
      <c r="C142">
        <f t="shared" si="2"/>
        <v>25.25737337999999</v>
      </c>
      <c r="D142" t="s">
        <v>5</v>
      </c>
    </row>
    <row r="143" spans="1:5">
      <c r="A143" s="1">
        <v>40512</v>
      </c>
      <c r="B143">
        <v>1148.0788859700001</v>
      </c>
      <c r="C143">
        <f t="shared" si="2"/>
        <v>54.860101320000012</v>
      </c>
      <c r="D143" t="s">
        <v>5</v>
      </c>
      <c r="E143">
        <f>(B143-B131)/B131</f>
        <v>0.25642522479309704</v>
      </c>
    </row>
    <row r="144" spans="1:5">
      <c r="A144" s="1">
        <v>40544</v>
      </c>
      <c r="B144">
        <v>1211.5757255399999</v>
      </c>
      <c r="C144">
        <f t="shared" si="2"/>
        <v>63.496839569999793</v>
      </c>
      <c r="D144" t="s">
        <v>2</v>
      </c>
    </row>
    <row r="145" spans="1:4">
      <c r="A145" s="1">
        <v>40575</v>
      </c>
      <c r="B145">
        <v>1120.27266452</v>
      </c>
      <c r="C145">
        <f t="shared" si="2"/>
        <v>-91.303061019999859</v>
      </c>
      <c r="D145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K34" sqref="H1:K34"/>
    </sheetView>
  </sheetViews>
  <sheetFormatPr baseColWidth="10" defaultRowHeight="15" x14ac:dyDescent="0"/>
  <cols>
    <col min="1" max="16384" width="10.83203125" style="4"/>
  </cols>
  <sheetData>
    <row r="1" spans="1:6">
      <c r="C1" s="4" t="s">
        <v>16</v>
      </c>
      <c r="D1" s="4" t="s">
        <v>10</v>
      </c>
      <c r="E1" s="4" t="s">
        <v>11</v>
      </c>
      <c r="F1" s="4" t="s">
        <v>12</v>
      </c>
    </row>
    <row r="2" spans="1:6">
      <c r="A2" s="4">
        <v>1992</v>
      </c>
      <c r="B2" s="4" t="s">
        <v>14</v>
      </c>
      <c r="C2" s="4">
        <v>1.08</v>
      </c>
      <c r="D2" s="4">
        <v>1.08</v>
      </c>
      <c r="E2" s="4">
        <v>1.08</v>
      </c>
      <c r="F2" s="4">
        <v>1.08</v>
      </c>
    </row>
    <row r="3" spans="1:6">
      <c r="A3" s="4">
        <v>1993</v>
      </c>
      <c r="B3" s="4" t="s">
        <v>14</v>
      </c>
      <c r="C3" s="4">
        <v>1.64</v>
      </c>
      <c r="D3" s="4">
        <v>1.61</v>
      </c>
      <c r="E3" s="4">
        <v>1.64</v>
      </c>
      <c r="F3" s="4">
        <v>1.64</v>
      </c>
    </row>
    <row r="4" spans="1:6">
      <c r="A4" s="4">
        <v>1994</v>
      </c>
      <c r="B4" s="4" t="s">
        <v>14</v>
      </c>
      <c r="C4" s="4">
        <v>0.79</v>
      </c>
      <c r="D4" s="4">
        <v>0.75</v>
      </c>
      <c r="E4" s="4">
        <v>0.79</v>
      </c>
      <c r="F4" s="4">
        <v>0.79</v>
      </c>
    </row>
    <row r="5" spans="1:6">
      <c r="A5" s="4">
        <v>1995</v>
      </c>
      <c r="B5" s="4" t="s">
        <v>14</v>
      </c>
      <c r="C5" s="4">
        <v>1.42</v>
      </c>
      <c r="D5" s="4">
        <v>1.42</v>
      </c>
      <c r="E5" s="4">
        <v>1.42</v>
      </c>
      <c r="F5" s="4">
        <v>1.42</v>
      </c>
    </row>
    <row r="6" spans="1:6">
      <c r="A6" s="4">
        <v>1996</v>
      </c>
      <c r="B6" s="4" t="s">
        <v>14</v>
      </c>
      <c r="C6" s="4">
        <v>1.02</v>
      </c>
      <c r="D6" s="4">
        <v>1.02</v>
      </c>
      <c r="E6" s="4">
        <v>1.02</v>
      </c>
      <c r="F6" s="4">
        <v>1.02</v>
      </c>
    </row>
    <row r="7" spans="1:6">
      <c r="A7" s="4" t="s">
        <v>15</v>
      </c>
      <c r="C7" s="6">
        <v>0.19400000000000001</v>
      </c>
      <c r="D7" s="6">
        <v>0.17199999999999999</v>
      </c>
      <c r="E7" s="6">
        <v>0.19400000000000001</v>
      </c>
      <c r="F7" s="6">
        <v>0.19400000000000001</v>
      </c>
    </row>
    <row r="9" spans="1:6">
      <c r="A9" s="4">
        <v>1997</v>
      </c>
      <c r="B9" s="4" t="s">
        <v>14</v>
      </c>
      <c r="C9" s="4">
        <v>1</v>
      </c>
      <c r="D9" s="4">
        <v>0.95</v>
      </c>
      <c r="E9" s="4">
        <v>1</v>
      </c>
      <c r="F9" s="4">
        <v>1</v>
      </c>
    </row>
    <row r="10" spans="1:6">
      <c r="A10" s="4">
        <v>1998</v>
      </c>
      <c r="B10" s="4" t="s">
        <v>14</v>
      </c>
      <c r="C10" s="4">
        <v>0.94</v>
      </c>
      <c r="D10" s="4">
        <v>1.05</v>
      </c>
      <c r="E10" s="4">
        <v>0.98</v>
      </c>
      <c r="F10" s="4">
        <v>0.94</v>
      </c>
    </row>
    <row r="11" spans="1:6">
      <c r="A11" s="4">
        <v>1999</v>
      </c>
      <c r="B11" s="4" t="s">
        <v>14</v>
      </c>
      <c r="C11" s="4">
        <v>1.71</v>
      </c>
      <c r="D11" s="4">
        <v>1.59</v>
      </c>
      <c r="E11" s="4">
        <v>1.71</v>
      </c>
      <c r="F11" s="4">
        <v>1.71</v>
      </c>
    </row>
    <row r="12" spans="1:6">
      <c r="A12" s="4">
        <v>2000</v>
      </c>
      <c r="B12" s="4" t="s">
        <v>14</v>
      </c>
      <c r="C12" s="4">
        <v>1.17</v>
      </c>
      <c r="D12" s="4">
        <v>1.31</v>
      </c>
      <c r="E12" s="4">
        <v>1.26</v>
      </c>
      <c r="F12" s="4">
        <v>1.17</v>
      </c>
    </row>
    <row r="13" spans="1:6">
      <c r="A13" s="4">
        <v>2001</v>
      </c>
      <c r="B13" s="4" t="s">
        <v>14</v>
      </c>
      <c r="C13" s="4">
        <v>0.87</v>
      </c>
      <c r="D13" s="4">
        <v>0.88</v>
      </c>
      <c r="E13" s="4">
        <v>0.87</v>
      </c>
      <c r="F13" s="4">
        <v>0.87</v>
      </c>
    </row>
    <row r="14" spans="1:6">
      <c r="A14" s="4" t="s">
        <v>15</v>
      </c>
      <c r="C14" s="6">
        <v>0.14299999999999999</v>
      </c>
      <c r="D14" s="6">
        <v>0.14699999999999999</v>
      </c>
      <c r="E14" s="6">
        <v>0.158</v>
      </c>
      <c r="F14" s="6">
        <v>0.14299999999999999</v>
      </c>
    </row>
    <row r="16" spans="1:6">
      <c r="A16" s="4">
        <v>2002</v>
      </c>
      <c r="B16" s="4" t="s">
        <v>14</v>
      </c>
      <c r="C16" s="4">
        <v>1.1100000000000001</v>
      </c>
      <c r="D16" s="4">
        <v>1.1100000000000001</v>
      </c>
      <c r="E16" s="4">
        <v>1.07</v>
      </c>
      <c r="F16" s="4">
        <v>1.1100000000000001</v>
      </c>
    </row>
    <row r="17" spans="1:6">
      <c r="A17" s="4">
        <v>2003</v>
      </c>
      <c r="B17" s="4" t="s">
        <v>14</v>
      </c>
      <c r="C17" s="4">
        <v>1.52</v>
      </c>
      <c r="D17" s="4">
        <v>1.52</v>
      </c>
      <c r="E17" s="4">
        <v>1.52</v>
      </c>
      <c r="F17" s="4">
        <v>1.52</v>
      </c>
    </row>
    <row r="18" spans="1:6">
      <c r="A18" s="4">
        <v>2004</v>
      </c>
      <c r="B18" s="4" t="s">
        <v>14</v>
      </c>
      <c r="C18" s="4">
        <v>1.1200000000000001</v>
      </c>
      <c r="D18" s="4">
        <v>1.01</v>
      </c>
      <c r="E18" s="4">
        <v>1.02</v>
      </c>
      <c r="F18" s="4">
        <v>1.1200000000000001</v>
      </c>
    </row>
    <row r="19" spans="1:6">
      <c r="A19" s="4">
        <v>2005</v>
      </c>
      <c r="B19" s="4" t="s">
        <v>14</v>
      </c>
      <c r="C19" s="4">
        <v>1.1599999999999999</v>
      </c>
      <c r="D19" s="4">
        <v>1.1000000000000001</v>
      </c>
      <c r="E19" s="4">
        <v>1.1599999999999999</v>
      </c>
      <c r="F19" s="4">
        <v>1.1599999999999999</v>
      </c>
    </row>
    <row r="20" spans="1:6">
      <c r="A20" s="4">
        <v>2006</v>
      </c>
      <c r="B20" s="4" t="s">
        <v>14</v>
      </c>
      <c r="C20" s="4">
        <v>1.1399999999999999</v>
      </c>
      <c r="D20" s="4">
        <v>1.01</v>
      </c>
      <c r="E20" s="4">
        <v>1</v>
      </c>
      <c r="F20" s="4">
        <v>1.1399999999999999</v>
      </c>
    </row>
    <row r="21" spans="1:6">
      <c r="A21" s="4" t="s">
        <v>15</v>
      </c>
      <c r="C21" s="6">
        <v>0.16400000000000001</v>
      </c>
      <c r="D21" s="6">
        <v>0.14299999999999999</v>
      </c>
      <c r="E21" s="6">
        <v>0.152</v>
      </c>
      <c r="F21" s="6">
        <v>0.16400000000000001</v>
      </c>
    </row>
    <row r="23" spans="1:6">
      <c r="A23" s="4">
        <v>2007</v>
      </c>
      <c r="B23" s="4" t="s">
        <v>14</v>
      </c>
      <c r="C23" s="4">
        <v>1.1399999999999999</v>
      </c>
      <c r="D23" s="4">
        <v>0.87</v>
      </c>
      <c r="E23" s="4">
        <v>0.99</v>
      </c>
      <c r="F23" s="4">
        <v>1.1399999999999999</v>
      </c>
    </row>
    <row r="24" spans="1:6">
      <c r="A24" s="4">
        <v>2008</v>
      </c>
      <c r="B24" s="4" t="s">
        <v>14</v>
      </c>
      <c r="C24" s="4">
        <v>1.0900000000000001</v>
      </c>
      <c r="D24" s="4">
        <v>1.1100000000000001</v>
      </c>
      <c r="E24" s="4">
        <v>1.0900000000000001</v>
      </c>
      <c r="F24" s="4">
        <v>1.0900000000000001</v>
      </c>
    </row>
    <row r="25" spans="1:6">
      <c r="A25" s="4">
        <v>2009</v>
      </c>
      <c r="B25" s="4" t="s">
        <v>14</v>
      </c>
      <c r="C25" s="4">
        <v>1.96</v>
      </c>
      <c r="D25" s="4">
        <v>1.57</v>
      </c>
      <c r="E25" s="4">
        <v>1.96</v>
      </c>
      <c r="F25" s="4">
        <v>1.96</v>
      </c>
    </row>
    <row r="26" spans="1:6">
      <c r="A26" s="4">
        <v>2010</v>
      </c>
      <c r="B26" s="4" t="s">
        <v>14</v>
      </c>
      <c r="C26" s="4">
        <v>1.1399999999999999</v>
      </c>
      <c r="D26" s="4">
        <v>1.17</v>
      </c>
      <c r="E26" s="4">
        <v>1.1200000000000001</v>
      </c>
      <c r="F26" s="4">
        <v>1.1399999999999999</v>
      </c>
    </row>
    <row r="27" spans="1:6">
      <c r="A27" s="4">
        <v>2011</v>
      </c>
      <c r="B27" s="4" t="s">
        <v>14</v>
      </c>
      <c r="C27" s="4">
        <v>1.27</v>
      </c>
      <c r="D27" s="4">
        <v>1.23</v>
      </c>
      <c r="E27" s="4">
        <v>1.27</v>
      </c>
      <c r="F27" s="4">
        <v>1.27</v>
      </c>
    </row>
    <row r="28" spans="1:6">
      <c r="A28" s="4" t="s">
        <v>15</v>
      </c>
      <c r="C28" s="6">
        <v>0.19500000000000001</v>
      </c>
      <c r="D28" s="6">
        <v>0.15</v>
      </c>
      <c r="E28" s="6">
        <v>0.17599999999999999</v>
      </c>
      <c r="F28" s="6">
        <v>0.19500000000000001</v>
      </c>
    </row>
    <row r="30" spans="1:6">
      <c r="A30" s="4">
        <v>2012</v>
      </c>
      <c r="B30" s="4" t="s">
        <v>14</v>
      </c>
      <c r="C30" s="4">
        <v>0.93</v>
      </c>
      <c r="D30" s="4">
        <v>0.94</v>
      </c>
      <c r="E30" s="4">
        <v>0.94</v>
      </c>
      <c r="F30" s="4">
        <v>0.93</v>
      </c>
    </row>
    <row r="31" spans="1:6">
      <c r="A31" s="4">
        <v>2013</v>
      </c>
      <c r="B31" s="4" t="s">
        <v>14</v>
      </c>
      <c r="C31" s="4">
        <v>1.1399999999999999</v>
      </c>
      <c r="D31" s="4">
        <v>1.1499999999999999</v>
      </c>
      <c r="E31" s="4">
        <v>1.1399999999999999</v>
      </c>
      <c r="F31" s="4">
        <v>1.1399999999999999</v>
      </c>
    </row>
    <row r="32" spans="1:6">
      <c r="A32" s="4">
        <v>2014</v>
      </c>
      <c r="B32" s="4" t="s">
        <v>14</v>
      </c>
      <c r="C32" s="4">
        <v>1.3</v>
      </c>
      <c r="D32" s="4">
        <v>1.17</v>
      </c>
      <c r="E32" s="4">
        <v>1.3</v>
      </c>
      <c r="F32" s="4">
        <v>1.3</v>
      </c>
    </row>
    <row r="34" spans="1:6">
      <c r="A34" s="4" t="s">
        <v>13</v>
      </c>
      <c r="C34" s="6">
        <v>0.17399999999999999</v>
      </c>
      <c r="D34" s="6">
        <v>0.13400000000000001</v>
      </c>
      <c r="E34" s="6">
        <v>0.159</v>
      </c>
      <c r="F34" s="6">
        <v>0.17399999999999999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34" sqref="A1:D34"/>
    </sheetView>
  </sheetViews>
  <sheetFormatPr baseColWidth="10" defaultRowHeight="15" x14ac:dyDescent="0"/>
  <sheetData>
    <row r="1" spans="1:4">
      <c r="A1" s="4"/>
      <c r="B1" s="4"/>
      <c r="C1" s="4" t="s">
        <v>18</v>
      </c>
      <c r="D1" s="4" t="s">
        <v>17</v>
      </c>
    </row>
    <row r="2" spans="1:4">
      <c r="A2" s="4">
        <v>1992</v>
      </c>
      <c r="B2" s="4" t="s">
        <v>14</v>
      </c>
      <c r="C2" s="4">
        <v>1.08</v>
      </c>
      <c r="D2" s="4">
        <v>1.05</v>
      </c>
    </row>
    <row r="3" spans="1:4">
      <c r="A3" s="4">
        <v>1993</v>
      </c>
      <c r="B3" s="4" t="s">
        <v>14</v>
      </c>
      <c r="C3" s="4">
        <v>1.64</v>
      </c>
      <c r="D3" s="4">
        <v>1.72</v>
      </c>
    </row>
    <row r="4" spans="1:4">
      <c r="A4" s="4">
        <v>1994</v>
      </c>
      <c r="B4" s="4" t="s">
        <v>14</v>
      </c>
      <c r="C4" s="4">
        <v>0.79</v>
      </c>
      <c r="D4" s="4">
        <v>0.89</v>
      </c>
    </row>
    <row r="5" spans="1:4">
      <c r="A5" s="4">
        <v>1995</v>
      </c>
      <c r="B5" s="4" t="s">
        <v>14</v>
      </c>
      <c r="C5" s="4">
        <v>1.42</v>
      </c>
      <c r="D5" s="4">
        <v>1.18</v>
      </c>
    </row>
    <row r="6" spans="1:4">
      <c r="A6" s="4">
        <v>1996</v>
      </c>
      <c r="B6" s="4" t="s">
        <v>14</v>
      </c>
      <c r="C6" s="4">
        <v>1.02</v>
      </c>
      <c r="D6" s="4">
        <v>1.01</v>
      </c>
    </row>
    <row r="7" spans="1:4">
      <c r="A7" s="4" t="s">
        <v>15</v>
      </c>
      <c r="B7" s="4"/>
      <c r="C7" s="6">
        <v>0.19400000000000001</v>
      </c>
      <c r="D7" s="6">
        <v>0.17899999999999999</v>
      </c>
    </row>
    <row r="8" spans="1:4">
      <c r="A8" s="4"/>
      <c r="B8" s="4"/>
      <c r="C8" s="4"/>
      <c r="D8" s="4"/>
    </row>
    <row r="9" spans="1:4">
      <c r="A9" s="4">
        <v>1997</v>
      </c>
      <c r="B9" s="4" t="s">
        <v>14</v>
      </c>
      <c r="C9" s="4">
        <v>1</v>
      </c>
      <c r="D9" s="4">
        <v>1.21</v>
      </c>
    </row>
    <row r="10" spans="1:4">
      <c r="A10" s="4">
        <v>1998</v>
      </c>
      <c r="B10" s="4" t="s">
        <v>14</v>
      </c>
      <c r="C10" s="4">
        <v>0.94</v>
      </c>
      <c r="D10" s="4">
        <v>0.98</v>
      </c>
    </row>
    <row r="11" spans="1:4">
      <c r="A11" s="4">
        <v>1999</v>
      </c>
      <c r="B11" s="4" t="s">
        <v>14</v>
      </c>
      <c r="C11" s="4">
        <v>1.71</v>
      </c>
      <c r="D11" s="4">
        <v>1.49</v>
      </c>
    </row>
    <row r="12" spans="1:4">
      <c r="A12" s="4">
        <v>2000</v>
      </c>
      <c r="B12" s="4" t="s">
        <v>14</v>
      </c>
      <c r="C12" s="4">
        <v>1.17</v>
      </c>
      <c r="D12" s="4">
        <v>1.01</v>
      </c>
    </row>
    <row r="13" spans="1:4">
      <c r="A13" s="4">
        <v>2001</v>
      </c>
      <c r="B13" s="4" t="s">
        <v>14</v>
      </c>
      <c r="C13" s="4">
        <v>0.87</v>
      </c>
      <c r="D13" s="4">
        <v>1.01</v>
      </c>
    </row>
    <row r="14" spans="1:4">
      <c r="A14" s="4" t="s">
        <v>15</v>
      </c>
      <c r="B14" s="4"/>
      <c r="C14" s="6">
        <v>0.14299999999999999</v>
      </c>
      <c r="D14" s="6">
        <v>0.14799999999999999</v>
      </c>
    </row>
    <row r="15" spans="1:4">
      <c r="A15" s="4"/>
      <c r="B15" s="4"/>
      <c r="C15" s="4"/>
      <c r="D15" s="4"/>
    </row>
    <row r="16" spans="1:4">
      <c r="A16" s="4">
        <v>2002</v>
      </c>
      <c r="B16" s="4" t="s">
        <v>14</v>
      </c>
      <c r="C16" s="4">
        <v>1.1100000000000001</v>
      </c>
      <c r="D16" s="4">
        <v>1.18</v>
      </c>
    </row>
    <row r="17" spans="1:4">
      <c r="A17" s="4">
        <v>2003</v>
      </c>
      <c r="B17" s="4" t="s">
        <v>14</v>
      </c>
      <c r="C17" s="4">
        <v>1.52</v>
      </c>
      <c r="D17" s="4">
        <v>1.5</v>
      </c>
    </row>
    <row r="18" spans="1:4">
      <c r="A18" s="4">
        <v>2004</v>
      </c>
      <c r="B18" s="4" t="s">
        <v>14</v>
      </c>
      <c r="C18" s="4">
        <v>1.1200000000000001</v>
      </c>
      <c r="D18" s="4">
        <v>1.19</v>
      </c>
    </row>
    <row r="19" spans="1:4">
      <c r="A19" s="4">
        <v>2005</v>
      </c>
      <c r="B19" s="4" t="s">
        <v>14</v>
      </c>
      <c r="C19" s="4">
        <v>1.1599999999999999</v>
      </c>
      <c r="D19" s="4">
        <v>1.24</v>
      </c>
    </row>
    <row r="20" spans="1:4">
      <c r="A20" s="4">
        <v>2006</v>
      </c>
      <c r="B20" s="4" t="s">
        <v>14</v>
      </c>
      <c r="C20" s="4">
        <v>1.1399999999999999</v>
      </c>
      <c r="D20" s="4">
        <v>1.1499999999999999</v>
      </c>
    </row>
    <row r="21" spans="1:4">
      <c r="A21" s="4" t="s">
        <v>15</v>
      </c>
      <c r="B21" s="4"/>
      <c r="C21" s="6">
        <v>0.16400000000000001</v>
      </c>
      <c r="D21" s="6">
        <v>0.182</v>
      </c>
    </row>
    <row r="22" spans="1:4">
      <c r="A22" s="4"/>
      <c r="B22" s="4"/>
      <c r="C22" s="4"/>
      <c r="D22" s="4"/>
    </row>
    <row r="23" spans="1:4">
      <c r="A23" s="4">
        <v>2007</v>
      </c>
      <c r="B23" s="4" t="s">
        <v>14</v>
      </c>
      <c r="C23" s="4">
        <v>1.1399999999999999</v>
      </c>
      <c r="D23" s="4">
        <v>1.1399999999999999</v>
      </c>
    </row>
    <row r="24" spans="1:4">
      <c r="A24" s="4">
        <v>2008</v>
      </c>
      <c r="B24" s="4" t="s">
        <v>14</v>
      </c>
      <c r="C24" s="4">
        <v>1.0900000000000001</v>
      </c>
      <c r="D24" s="4">
        <v>1.03</v>
      </c>
    </row>
    <row r="25" spans="1:4">
      <c r="A25" s="4">
        <v>2009</v>
      </c>
      <c r="B25" s="4" t="s">
        <v>14</v>
      </c>
      <c r="C25" s="4">
        <v>1.96</v>
      </c>
      <c r="D25" s="4">
        <v>1.91</v>
      </c>
    </row>
    <row r="26" spans="1:4">
      <c r="A26" s="4">
        <v>2010</v>
      </c>
      <c r="B26" s="4" t="s">
        <v>14</v>
      </c>
      <c r="C26" s="4">
        <v>1.1399999999999999</v>
      </c>
      <c r="D26" s="4">
        <v>1.1399999999999999</v>
      </c>
    </row>
    <row r="27" spans="1:4">
      <c r="A27" s="4">
        <v>2011</v>
      </c>
      <c r="B27" s="4" t="s">
        <v>14</v>
      </c>
      <c r="C27" s="4">
        <v>1.27</v>
      </c>
      <c r="D27" s="4">
        <v>1.25</v>
      </c>
    </row>
    <row r="28" spans="1:4">
      <c r="A28" s="4" t="s">
        <v>15</v>
      </c>
      <c r="B28" s="4"/>
      <c r="C28" s="6">
        <v>0.19500000000000001</v>
      </c>
      <c r="D28" s="6">
        <v>0.20300000000000001</v>
      </c>
    </row>
    <row r="29" spans="1:4">
      <c r="A29" s="4"/>
      <c r="B29" s="4"/>
      <c r="C29" s="4"/>
      <c r="D29" s="4"/>
    </row>
    <row r="30" spans="1:4">
      <c r="A30" s="4">
        <v>2012</v>
      </c>
      <c r="B30" s="4" t="s">
        <v>14</v>
      </c>
      <c r="C30" s="4">
        <v>0.93</v>
      </c>
      <c r="D30" s="4">
        <v>1.03</v>
      </c>
    </row>
    <row r="31" spans="1:4">
      <c r="A31" s="4">
        <v>2013</v>
      </c>
      <c r="B31" s="4" t="s">
        <v>14</v>
      </c>
      <c r="C31" s="4">
        <v>1.1399999999999999</v>
      </c>
      <c r="D31" s="4">
        <v>1.0900000000000001</v>
      </c>
    </row>
    <row r="32" spans="1:4">
      <c r="A32" s="4">
        <v>2014</v>
      </c>
      <c r="B32" s="4" t="s">
        <v>14</v>
      </c>
      <c r="C32" s="4">
        <v>1.3</v>
      </c>
      <c r="D32" s="4">
        <v>1.22</v>
      </c>
    </row>
    <row r="33" spans="1:4">
      <c r="A33" s="4"/>
      <c r="B33" s="4"/>
      <c r="C33" s="4"/>
      <c r="D33" s="4"/>
    </row>
    <row r="34" spans="1:4">
      <c r="A34" s="4" t="s">
        <v>13</v>
      </c>
      <c r="B34" s="4"/>
      <c r="C34" s="6">
        <v>0.17399999999999999</v>
      </c>
      <c r="D34" s="6">
        <v>0.18099999999999999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4" sqref="B24"/>
    </sheetView>
  </sheetViews>
  <sheetFormatPr baseColWidth="10" defaultRowHeight="15" x14ac:dyDescent="0"/>
  <sheetData>
    <row r="1" spans="1:4">
      <c r="A1" s="4"/>
      <c r="B1" s="4" t="s">
        <v>19</v>
      </c>
      <c r="C1" s="4" t="s">
        <v>20</v>
      </c>
    </row>
    <row r="2" spans="1:4">
      <c r="A2" s="4">
        <v>2003</v>
      </c>
      <c r="B2" s="4">
        <v>1.47</v>
      </c>
      <c r="C2" s="4">
        <v>1.5</v>
      </c>
    </row>
    <row r="3" spans="1:4">
      <c r="A3" s="4">
        <v>2004</v>
      </c>
      <c r="B3" s="4">
        <v>1.24</v>
      </c>
      <c r="C3" s="4">
        <v>1.19</v>
      </c>
    </row>
    <row r="4" spans="1:4">
      <c r="A4" s="4">
        <v>2005</v>
      </c>
      <c r="B4" s="4">
        <v>1.21</v>
      </c>
      <c r="C4" s="4">
        <v>1.24</v>
      </c>
    </row>
    <row r="5" spans="1:4">
      <c r="A5" s="4">
        <v>2006</v>
      </c>
      <c r="B5" s="4">
        <v>1.23</v>
      </c>
      <c r="C5" s="4">
        <v>1.1499999999999999</v>
      </c>
    </row>
    <row r="6" spans="1:4">
      <c r="A6" s="4">
        <v>2007</v>
      </c>
      <c r="B6" s="4">
        <v>1.06</v>
      </c>
      <c r="C6" s="4">
        <v>1.1399999999999999</v>
      </c>
    </row>
    <row r="7" spans="1:4">
      <c r="A7" s="4">
        <v>2008</v>
      </c>
      <c r="B7" s="4">
        <v>0.91</v>
      </c>
      <c r="C7" s="4">
        <v>1.03</v>
      </c>
    </row>
    <row r="8" spans="1:4">
      <c r="A8" s="4">
        <v>2009</v>
      </c>
      <c r="B8" s="4">
        <v>1.59</v>
      </c>
      <c r="C8" s="4">
        <v>1.91</v>
      </c>
    </row>
    <row r="9" spans="1:4">
      <c r="A9" s="4">
        <v>2010</v>
      </c>
      <c r="B9" s="4">
        <v>1.06</v>
      </c>
      <c r="C9" s="4">
        <v>1.1399999999999999</v>
      </c>
    </row>
    <row r="10" spans="1:4">
      <c r="A10" s="4">
        <v>2011</v>
      </c>
      <c r="B10" s="4">
        <v>0.98</v>
      </c>
      <c r="C10" s="4">
        <v>1.25</v>
      </c>
    </row>
    <row r="11" spans="1:4">
      <c r="A11" s="4">
        <v>2012</v>
      </c>
      <c r="B11" s="4">
        <v>0.99</v>
      </c>
      <c r="C11" s="4">
        <v>1.03</v>
      </c>
    </row>
    <row r="12" spans="1:4">
      <c r="A12" s="4">
        <v>2013</v>
      </c>
      <c r="B12" s="4">
        <v>1.17</v>
      </c>
      <c r="C12" s="4">
        <v>1.0900000000000001</v>
      </c>
    </row>
    <row r="13" spans="1:4">
      <c r="A13" s="4">
        <v>2014</v>
      </c>
      <c r="B13" s="4">
        <v>1.2</v>
      </c>
      <c r="C13" s="4">
        <v>1.22</v>
      </c>
    </row>
    <row r="14" spans="1:4">
      <c r="A14" s="4" t="s">
        <v>13</v>
      </c>
      <c r="B14" s="6">
        <v>0.161</v>
      </c>
      <c r="C14" s="6">
        <v>0.222</v>
      </c>
      <c r="D14" s="4"/>
    </row>
    <row r="18" spans="2:4">
      <c r="D18" s="4"/>
    </row>
    <row r="19" spans="2:4">
      <c r="C19" s="5"/>
      <c r="D19" s="6"/>
    </row>
    <row r="21" spans="2:4">
      <c r="B21">
        <v>1</v>
      </c>
      <c r="C21">
        <v>1</v>
      </c>
    </row>
    <row r="22" spans="2:4">
      <c r="B22">
        <f>PRODUCT(B2:B13)</f>
        <v>6.0076984683310739</v>
      </c>
      <c r="C22">
        <f>PRODUCT(C2:C13)</f>
        <v>11.142216861975569</v>
      </c>
    </row>
    <row r="23" spans="2:4">
      <c r="B23">
        <f>COUNT(B2:B13)</f>
        <v>12</v>
      </c>
      <c r="C23">
        <f>COUNT(C2:C13)</f>
        <v>12</v>
      </c>
    </row>
    <row r="24" spans="2:4">
      <c r="B24">
        <f>POWER((B22/B21),(1/B23))-1</f>
        <v>0.1611607411518019</v>
      </c>
      <c r="C24">
        <f>POWER((C22/C21),(1/C23))-1</f>
        <v>0.22249652672716524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11" sqref="F11"/>
    </sheetView>
  </sheetViews>
  <sheetFormatPr baseColWidth="10" defaultRowHeight="15" x14ac:dyDescent="0"/>
  <cols>
    <col min="2" max="2" width="32.83203125" bestFit="1" customWidth="1"/>
    <col min="3" max="3" width="20.5" bestFit="1" customWidth="1"/>
    <col min="4" max="4" width="27.5" bestFit="1" customWidth="1"/>
    <col min="5" max="5" width="26.33203125" bestFit="1" customWidth="1"/>
    <col min="10" max="10" width="20.5" bestFit="1" customWidth="1"/>
    <col min="11" max="11" width="27.5" bestFit="1" customWidth="1"/>
    <col min="12" max="12" width="26.33203125" bestFit="1" customWidth="1"/>
  </cols>
  <sheetData>
    <row r="1" spans="1:12">
      <c r="A1" s="4"/>
      <c r="B1" s="4" t="s">
        <v>31</v>
      </c>
      <c r="C1" t="s">
        <v>34</v>
      </c>
      <c r="D1" t="s">
        <v>35</v>
      </c>
      <c r="E1" t="s">
        <v>36</v>
      </c>
    </row>
    <row r="2" spans="1:12" s="5" customFormat="1">
      <c r="A2" s="6" t="s">
        <v>13</v>
      </c>
      <c r="B2" s="6">
        <v>0.17399999999999999</v>
      </c>
      <c r="C2" s="5">
        <f>J11</f>
        <v>8.5339540563127425E-2</v>
      </c>
      <c r="D2" s="5">
        <f>K11</f>
        <v>7.093519338537746E-2</v>
      </c>
      <c r="E2" s="5">
        <f>L11</f>
        <v>0.12040983449963449</v>
      </c>
    </row>
    <row r="3" spans="1:12">
      <c r="A3" s="4"/>
    </row>
    <row r="4" spans="1:12">
      <c r="A4" s="4"/>
    </row>
    <row r="5" spans="1:12">
      <c r="A5" s="4"/>
    </row>
    <row r="6" spans="1:12">
      <c r="A6" s="4"/>
      <c r="B6" s="4"/>
    </row>
    <row r="7" spans="1:12">
      <c r="A7" s="4"/>
      <c r="B7" s="4"/>
      <c r="C7" s="6"/>
    </row>
    <row r="8" spans="1:12">
      <c r="A8" s="4"/>
      <c r="B8" s="4"/>
      <c r="C8" s="4"/>
    </row>
    <row r="9" spans="1:12">
      <c r="A9" s="4"/>
      <c r="B9" s="4"/>
      <c r="C9" s="4"/>
    </row>
    <row r="10" spans="1:12">
      <c r="A10" s="4"/>
      <c r="B10" s="4"/>
      <c r="C10" t="s">
        <v>21</v>
      </c>
      <c r="D10" t="s">
        <v>22</v>
      </c>
      <c r="E10" t="s">
        <v>23</v>
      </c>
      <c r="F10" t="s">
        <v>27</v>
      </c>
      <c r="G10" t="s">
        <v>28</v>
      </c>
      <c r="H10" t="s">
        <v>29</v>
      </c>
      <c r="I10" t="s">
        <v>30</v>
      </c>
      <c r="J10" t="s">
        <v>34</v>
      </c>
      <c r="K10" t="s">
        <v>35</v>
      </c>
      <c r="L10" t="s">
        <v>36</v>
      </c>
    </row>
    <row r="11" spans="1:12">
      <c r="A11" s="4"/>
      <c r="B11" s="4" t="s">
        <v>32</v>
      </c>
      <c r="C11">
        <f>POWER((C13/C12),(1/C14))-1</f>
        <v>0.11148448108026021</v>
      </c>
      <c r="D11">
        <f t="shared" ref="D11:E11" si="0">POWER((D13/D12),(1/D14))-1</f>
        <v>-7.3785938505000481E-2</v>
      </c>
      <c r="E11">
        <f t="shared" si="0"/>
        <v>4.8775095172575167E-2</v>
      </c>
      <c r="F11">
        <f t="shared" ref="F11" si="1">POWER((F13/F12),(1/F14))-1</f>
        <v>0.17249611897923622</v>
      </c>
      <c r="G11">
        <f t="shared" ref="G11" si="2">POWER((G13/G12),(1/G14))-1</f>
        <v>5.5798205223835717E-2</v>
      </c>
      <c r="H11">
        <f t="shared" ref="H11" si="3">POWER((H13/H12),(1/H14))-1</f>
        <v>0.1069711536646667</v>
      </c>
      <c r="I11">
        <f t="shared" ref="I11:L11" si="4">POWER((I13/I12),(1/I14))-1</f>
        <v>0.18462741923423454</v>
      </c>
      <c r="J11">
        <f t="shared" si="4"/>
        <v>8.5339540563127425E-2</v>
      </c>
      <c r="K11">
        <f t="shared" si="4"/>
        <v>7.093519338537746E-2</v>
      </c>
      <c r="L11">
        <f t="shared" si="4"/>
        <v>0.12040983449963449</v>
      </c>
    </row>
    <row r="12" spans="1:12">
      <c r="A12" s="4"/>
      <c r="B12" s="4" t="s">
        <v>24</v>
      </c>
      <c r="C12" s="4">
        <v>11.58</v>
      </c>
      <c r="D12">
        <v>13</v>
      </c>
      <c r="E12">
        <v>8.1300000000000008</v>
      </c>
      <c r="F12" s="4">
        <v>46.04</v>
      </c>
      <c r="G12" s="4">
        <v>89.48</v>
      </c>
      <c r="H12" s="4">
        <v>21.75</v>
      </c>
      <c r="I12" s="4">
        <v>35.04</v>
      </c>
      <c r="J12">
        <f>0.6*C12+0.4*D12</f>
        <v>12.148</v>
      </c>
      <c r="K12">
        <f>(1/3)*C12+(1/3)*D12+(1/3)*E12</f>
        <v>10.903333333333332</v>
      </c>
      <c r="L12">
        <f>0.25*F12+0.25*G12+0.25*H12+0.25*I12</f>
        <v>48.077500000000001</v>
      </c>
    </row>
    <row r="13" spans="1:12">
      <c r="A13" s="4"/>
      <c r="B13" s="4" t="s">
        <v>25</v>
      </c>
      <c r="C13" s="4">
        <v>131.66999999999999</v>
      </c>
      <c r="D13">
        <v>2.23</v>
      </c>
      <c r="E13">
        <v>24.31</v>
      </c>
      <c r="F13" s="4">
        <v>119.62</v>
      </c>
      <c r="G13" s="4">
        <v>123.94</v>
      </c>
      <c r="H13" s="4">
        <v>40.020000000000003</v>
      </c>
      <c r="I13" s="4">
        <v>96.84</v>
      </c>
      <c r="J13">
        <f t="shared" ref="J13:J14" si="5">0.6*C13+0.4*D13</f>
        <v>79.893999999999991</v>
      </c>
      <c r="K13">
        <f t="shared" ref="K13:K14" si="6">(1/3)*C13+(1/3)*D13+(1/3)*E13</f>
        <v>52.736666666666657</v>
      </c>
      <c r="L13">
        <f t="shared" ref="L13:L14" si="7">0.25*F13+0.25*G13+0.25*H13+0.25*I13</f>
        <v>95.10499999999999</v>
      </c>
    </row>
    <row r="14" spans="1:12">
      <c r="A14" s="4"/>
      <c r="B14" s="4" t="s">
        <v>26</v>
      </c>
      <c r="C14" s="4">
        <v>23</v>
      </c>
      <c r="D14">
        <v>23</v>
      </c>
      <c r="E14">
        <v>23</v>
      </c>
      <c r="F14" s="4">
        <v>6</v>
      </c>
      <c r="G14" s="4">
        <v>6</v>
      </c>
      <c r="H14" s="4">
        <v>6</v>
      </c>
      <c r="I14" s="4">
        <v>6</v>
      </c>
      <c r="J14">
        <f t="shared" si="5"/>
        <v>23</v>
      </c>
      <c r="K14">
        <f t="shared" si="6"/>
        <v>23</v>
      </c>
      <c r="L14">
        <f t="shared" si="7"/>
        <v>6</v>
      </c>
    </row>
    <row r="15" spans="1:12">
      <c r="A15" s="4"/>
      <c r="B15" s="4"/>
      <c r="C15" s="4"/>
    </row>
    <row r="16" spans="1:12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6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6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E35" sqref="E35:J35"/>
    </sheetView>
  </sheetViews>
  <sheetFormatPr baseColWidth="10" defaultRowHeight="15" x14ac:dyDescent="0"/>
  <cols>
    <col min="1" max="16384" width="10.83203125" style="4"/>
  </cols>
  <sheetData>
    <row r="1" spans="1:21" s="12" customFormat="1">
      <c r="A1" s="12" t="s">
        <v>45</v>
      </c>
      <c r="L1" s="12" t="s">
        <v>33</v>
      </c>
    </row>
    <row r="2" spans="1:21">
      <c r="C2" s="4" t="s">
        <v>37</v>
      </c>
      <c r="D2" s="4" t="s">
        <v>39</v>
      </c>
      <c r="E2" s="4" t="s">
        <v>38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N2" s="4" t="s">
        <v>37</v>
      </c>
      <c r="O2" s="4" t="s">
        <v>39</v>
      </c>
      <c r="P2" s="4" t="s">
        <v>38</v>
      </c>
      <c r="Q2" s="4" t="s">
        <v>40</v>
      </c>
      <c r="R2" s="4" t="s">
        <v>41</v>
      </c>
      <c r="S2" s="4" t="s">
        <v>42</v>
      </c>
      <c r="T2" s="4" t="s">
        <v>43</v>
      </c>
      <c r="U2" s="4" t="s">
        <v>44</v>
      </c>
    </row>
    <row r="3" spans="1:21">
      <c r="A3" s="4">
        <v>1992</v>
      </c>
      <c r="B3" s="4" t="s">
        <v>14</v>
      </c>
      <c r="C3" s="4">
        <v>1.08</v>
      </c>
      <c r="D3" s="4">
        <v>1.08</v>
      </c>
      <c r="E3" s="4">
        <v>1.08</v>
      </c>
      <c r="F3" s="4">
        <v>1.08</v>
      </c>
      <c r="G3" s="4">
        <v>1.08</v>
      </c>
      <c r="H3" s="4">
        <v>1.08</v>
      </c>
      <c r="I3" s="4">
        <v>1.08</v>
      </c>
      <c r="J3" s="4">
        <v>1.08</v>
      </c>
      <c r="L3">
        <v>1992</v>
      </c>
      <c r="M3" t="s">
        <v>14</v>
      </c>
      <c r="N3">
        <v>1.05</v>
      </c>
      <c r="O3">
        <v>1.05</v>
      </c>
      <c r="P3">
        <v>1.05</v>
      </c>
      <c r="Q3">
        <v>1.05</v>
      </c>
      <c r="R3">
        <v>1.05</v>
      </c>
      <c r="S3">
        <v>1.01</v>
      </c>
      <c r="T3">
        <v>1.01</v>
      </c>
      <c r="U3">
        <v>1.01</v>
      </c>
    </row>
    <row r="4" spans="1:21">
      <c r="A4" s="4">
        <v>1993</v>
      </c>
      <c r="B4" s="4" t="s">
        <v>14</v>
      </c>
      <c r="C4" s="4">
        <v>1.64</v>
      </c>
      <c r="D4" s="4">
        <v>1.64</v>
      </c>
      <c r="E4" s="4">
        <v>1.64</v>
      </c>
      <c r="F4" s="4">
        <v>1.64</v>
      </c>
      <c r="G4" s="4">
        <v>1.64</v>
      </c>
      <c r="H4" s="4">
        <v>1.64</v>
      </c>
      <c r="I4" s="4">
        <v>1.64</v>
      </c>
      <c r="J4" s="4">
        <v>1.64</v>
      </c>
      <c r="L4">
        <v>1993</v>
      </c>
      <c r="M4" t="s">
        <v>14</v>
      </c>
      <c r="N4">
        <v>1.72</v>
      </c>
      <c r="O4">
        <v>1.72</v>
      </c>
      <c r="P4">
        <v>1.72</v>
      </c>
      <c r="Q4">
        <v>1.72</v>
      </c>
      <c r="R4">
        <v>1.72</v>
      </c>
      <c r="S4">
        <v>1.72</v>
      </c>
      <c r="T4">
        <v>1.72</v>
      </c>
      <c r="U4">
        <v>1.72</v>
      </c>
    </row>
    <row r="5" spans="1:21">
      <c r="A5" s="4">
        <v>1994</v>
      </c>
      <c r="B5" s="4" t="s">
        <v>14</v>
      </c>
      <c r="C5" s="4">
        <v>0.79</v>
      </c>
      <c r="D5" s="4">
        <v>0.79</v>
      </c>
      <c r="E5" s="4">
        <v>0.85</v>
      </c>
      <c r="F5" s="4">
        <v>0.85</v>
      </c>
      <c r="G5" s="4">
        <v>0.85</v>
      </c>
      <c r="H5" s="4">
        <v>0.8</v>
      </c>
      <c r="I5" s="4">
        <v>0.8</v>
      </c>
      <c r="J5" s="4">
        <v>0.8</v>
      </c>
      <c r="L5">
        <v>1994</v>
      </c>
      <c r="M5" t="s">
        <v>14</v>
      </c>
      <c r="N5">
        <v>0.89</v>
      </c>
      <c r="O5">
        <v>0.89</v>
      </c>
      <c r="P5">
        <v>0.87</v>
      </c>
      <c r="Q5">
        <v>0.87</v>
      </c>
      <c r="R5">
        <v>0.87</v>
      </c>
      <c r="S5">
        <v>0.87</v>
      </c>
      <c r="T5">
        <v>0.87</v>
      </c>
      <c r="U5">
        <v>0.83</v>
      </c>
    </row>
    <row r="6" spans="1:21">
      <c r="A6" s="4">
        <v>1995</v>
      </c>
      <c r="B6" s="4" t="s">
        <v>14</v>
      </c>
      <c r="C6" s="4">
        <v>1.42</v>
      </c>
      <c r="D6" s="4">
        <v>1.42</v>
      </c>
      <c r="E6" s="4">
        <v>1.42</v>
      </c>
      <c r="F6" s="4">
        <v>1.42</v>
      </c>
      <c r="G6" s="4">
        <v>1.42</v>
      </c>
      <c r="H6" s="4">
        <v>1.42</v>
      </c>
      <c r="I6" s="4">
        <v>1.42</v>
      </c>
      <c r="J6" s="4">
        <v>1.42</v>
      </c>
      <c r="L6">
        <v>1995</v>
      </c>
      <c r="M6" t="s">
        <v>14</v>
      </c>
      <c r="N6">
        <v>1.18</v>
      </c>
      <c r="O6">
        <v>1.18</v>
      </c>
      <c r="P6">
        <v>1.18</v>
      </c>
      <c r="Q6">
        <v>1.18</v>
      </c>
      <c r="R6">
        <v>1.18</v>
      </c>
      <c r="S6">
        <v>1.18</v>
      </c>
      <c r="T6">
        <v>1.18</v>
      </c>
      <c r="U6">
        <v>1.18</v>
      </c>
    </row>
    <row r="7" spans="1:21">
      <c r="A7" s="4">
        <v>1996</v>
      </c>
      <c r="B7" s="4" t="s">
        <v>14</v>
      </c>
      <c r="C7" s="4">
        <v>1.02</v>
      </c>
      <c r="D7" s="4">
        <v>1.02</v>
      </c>
      <c r="E7" s="4">
        <v>1.02</v>
      </c>
      <c r="F7" s="4">
        <v>1.02</v>
      </c>
      <c r="G7" s="4">
        <v>1.02</v>
      </c>
      <c r="H7" s="4">
        <v>1.02</v>
      </c>
      <c r="I7" s="4">
        <v>1.02</v>
      </c>
      <c r="J7" s="4">
        <v>1.02</v>
      </c>
      <c r="L7">
        <v>1996</v>
      </c>
      <c r="M7" t="s">
        <v>14</v>
      </c>
      <c r="N7">
        <v>1.01</v>
      </c>
      <c r="O7">
        <v>1.01</v>
      </c>
      <c r="P7">
        <v>1.01</v>
      </c>
      <c r="Q7">
        <v>1.01</v>
      </c>
      <c r="R7">
        <v>1.01</v>
      </c>
      <c r="S7">
        <v>1.01</v>
      </c>
      <c r="T7">
        <v>1.01</v>
      </c>
      <c r="U7">
        <v>1.01</v>
      </c>
    </row>
    <row r="8" spans="1:21">
      <c r="A8" s="4" t="s">
        <v>15</v>
      </c>
      <c r="C8" s="6">
        <v>0.19400000000000001</v>
      </c>
      <c r="D8" s="6">
        <v>0.19400000000000001</v>
      </c>
      <c r="E8" s="6">
        <v>0.218</v>
      </c>
      <c r="F8" s="6">
        <v>0.218</v>
      </c>
      <c r="G8" s="6">
        <v>0.218</v>
      </c>
      <c r="H8" s="6">
        <v>0.2</v>
      </c>
      <c r="I8" s="6">
        <v>0.19900000000000001</v>
      </c>
      <c r="J8" s="6">
        <v>0.19900000000000001</v>
      </c>
      <c r="L8" t="s">
        <v>15</v>
      </c>
      <c r="M8"/>
      <c r="N8" s="5">
        <v>0.17899999999999999</v>
      </c>
      <c r="O8" s="5">
        <v>0.17899999999999999</v>
      </c>
      <c r="P8" s="5">
        <v>0.16900000000000001</v>
      </c>
      <c r="Q8" s="5">
        <v>0.16900000000000001</v>
      </c>
      <c r="R8" s="5">
        <v>0.16900000000000001</v>
      </c>
      <c r="S8" s="5">
        <v>0.159</v>
      </c>
      <c r="T8" s="5">
        <v>0.159</v>
      </c>
      <c r="U8" s="5">
        <v>0.14699999999999999</v>
      </c>
    </row>
    <row r="9" spans="1:21">
      <c r="L9"/>
      <c r="M9"/>
      <c r="N9"/>
      <c r="O9"/>
      <c r="P9"/>
      <c r="Q9"/>
      <c r="R9"/>
      <c r="S9"/>
      <c r="T9"/>
      <c r="U9"/>
    </row>
    <row r="10" spans="1:21">
      <c r="A10" s="4">
        <v>1997</v>
      </c>
      <c r="B10" s="4" t="s">
        <v>14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L10">
        <v>1997</v>
      </c>
      <c r="M10" t="s">
        <v>14</v>
      </c>
      <c r="N10">
        <v>1.21</v>
      </c>
      <c r="O10">
        <v>1.21</v>
      </c>
      <c r="P10">
        <v>1.21</v>
      </c>
      <c r="Q10">
        <v>1.1100000000000001</v>
      </c>
      <c r="R10">
        <v>1.1100000000000001</v>
      </c>
      <c r="S10">
        <v>1.1100000000000001</v>
      </c>
      <c r="T10">
        <v>1.1100000000000001</v>
      </c>
      <c r="U10">
        <v>1.1100000000000001</v>
      </c>
    </row>
    <row r="11" spans="1:21">
      <c r="A11" s="4">
        <v>1998</v>
      </c>
      <c r="B11" s="4" t="s">
        <v>14</v>
      </c>
      <c r="C11" s="4">
        <v>0.94</v>
      </c>
      <c r="D11" s="4">
        <v>0.94</v>
      </c>
      <c r="E11" s="4">
        <v>0.94</v>
      </c>
      <c r="F11" s="4">
        <v>0.94</v>
      </c>
      <c r="G11" s="4">
        <v>0.94</v>
      </c>
      <c r="H11" s="4">
        <v>0.94</v>
      </c>
      <c r="I11" s="4">
        <v>0.94</v>
      </c>
      <c r="J11" s="4">
        <v>0.94</v>
      </c>
      <c r="L11">
        <v>1998</v>
      </c>
      <c r="M11" t="s">
        <v>14</v>
      </c>
      <c r="N11">
        <v>0.98</v>
      </c>
      <c r="O11">
        <v>0.98</v>
      </c>
      <c r="P11">
        <v>0.98</v>
      </c>
      <c r="Q11">
        <v>0.98</v>
      </c>
      <c r="R11">
        <v>0.98</v>
      </c>
      <c r="S11">
        <v>0.98</v>
      </c>
      <c r="T11">
        <v>0.98</v>
      </c>
      <c r="U11">
        <v>0.98</v>
      </c>
    </row>
    <row r="12" spans="1:21">
      <c r="A12" s="4">
        <v>1999</v>
      </c>
      <c r="B12" s="4" t="s">
        <v>14</v>
      </c>
      <c r="C12" s="4">
        <v>1.71</v>
      </c>
      <c r="D12" s="4">
        <v>1.71</v>
      </c>
      <c r="E12" s="4">
        <v>1.71</v>
      </c>
      <c r="F12" s="4">
        <v>1.71</v>
      </c>
      <c r="G12" s="4">
        <v>1.71</v>
      </c>
      <c r="H12" s="4">
        <v>1.71</v>
      </c>
      <c r="I12" s="4">
        <v>1.71</v>
      </c>
      <c r="J12" s="4">
        <v>1.71</v>
      </c>
      <c r="L12">
        <v>1999</v>
      </c>
      <c r="M12" t="s">
        <v>14</v>
      </c>
      <c r="N12">
        <v>1.49</v>
      </c>
      <c r="O12">
        <v>1.49</v>
      </c>
      <c r="P12">
        <v>1.49</v>
      </c>
      <c r="Q12">
        <v>1.48</v>
      </c>
      <c r="R12">
        <v>1.48</v>
      </c>
      <c r="S12">
        <v>1.33</v>
      </c>
      <c r="T12">
        <v>1.33</v>
      </c>
      <c r="U12">
        <v>1.33</v>
      </c>
    </row>
    <row r="13" spans="1:21">
      <c r="A13" s="4">
        <v>2000</v>
      </c>
      <c r="B13" s="4" t="s">
        <v>14</v>
      </c>
      <c r="C13" s="4">
        <v>1.17</v>
      </c>
      <c r="D13" s="4">
        <v>1.17</v>
      </c>
      <c r="E13" s="4">
        <v>1.17</v>
      </c>
      <c r="F13" s="4">
        <v>1.17</v>
      </c>
      <c r="G13" s="4">
        <v>1.17</v>
      </c>
      <c r="H13" s="4">
        <v>1.1499999999999999</v>
      </c>
      <c r="I13" s="4">
        <v>1.1299999999999999</v>
      </c>
      <c r="J13" s="4">
        <v>1.1299999999999999</v>
      </c>
      <c r="L13">
        <v>2000</v>
      </c>
      <c r="M13" t="s">
        <v>14</v>
      </c>
      <c r="N13">
        <v>1.01</v>
      </c>
      <c r="O13">
        <v>1.01</v>
      </c>
      <c r="P13">
        <v>1.01</v>
      </c>
      <c r="Q13">
        <v>1.01</v>
      </c>
      <c r="R13">
        <v>1.01</v>
      </c>
      <c r="S13">
        <v>1.01</v>
      </c>
      <c r="T13">
        <v>1.01</v>
      </c>
      <c r="U13">
        <v>1.01</v>
      </c>
    </row>
    <row r="14" spans="1:21">
      <c r="A14" s="4">
        <v>2001</v>
      </c>
      <c r="B14" s="4" t="s">
        <v>14</v>
      </c>
      <c r="C14" s="4">
        <v>0.87</v>
      </c>
      <c r="D14" s="4">
        <v>0.87</v>
      </c>
      <c r="E14" s="4">
        <v>0.87</v>
      </c>
      <c r="F14" s="4">
        <v>0.87</v>
      </c>
      <c r="G14" s="4">
        <v>0.87</v>
      </c>
      <c r="H14" s="4">
        <v>0.87</v>
      </c>
      <c r="I14" s="4">
        <v>0.87</v>
      </c>
      <c r="J14" s="4">
        <v>0.87</v>
      </c>
      <c r="L14">
        <v>2001</v>
      </c>
      <c r="M14" t="s">
        <v>14</v>
      </c>
      <c r="N14">
        <v>1.01</v>
      </c>
      <c r="O14">
        <v>1.01</v>
      </c>
      <c r="P14">
        <v>1.01</v>
      </c>
      <c r="Q14">
        <v>1.01</v>
      </c>
      <c r="R14">
        <v>1.01</v>
      </c>
      <c r="S14">
        <v>1.01</v>
      </c>
      <c r="T14">
        <v>1.01</v>
      </c>
      <c r="U14">
        <v>0.97</v>
      </c>
    </row>
    <row r="15" spans="1:21">
      <c r="A15" s="4" t="s">
        <v>15</v>
      </c>
      <c r="C15" s="6">
        <v>0.14299999999999999</v>
      </c>
      <c r="D15" s="6">
        <v>0.14299999999999999</v>
      </c>
      <c r="E15" s="6">
        <v>0.152</v>
      </c>
      <c r="F15" s="6">
        <v>0.152</v>
      </c>
      <c r="G15" s="6">
        <v>0.151</v>
      </c>
      <c r="H15" s="6">
        <v>0.14099999999999999</v>
      </c>
      <c r="I15" s="6">
        <v>0.13900000000000001</v>
      </c>
      <c r="J15" s="6">
        <v>0.13900000000000001</v>
      </c>
      <c r="L15" t="s">
        <v>15</v>
      </c>
      <c r="M15"/>
      <c r="N15" s="5">
        <v>0.14799999999999999</v>
      </c>
      <c r="O15" s="5">
        <v>0.14799999999999999</v>
      </c>
      <c r="P15" s="5">
        <v>0.14399999999999999</v>
      </c>
      <c r="Q15" s="5">
        <v>0.13300000000000001</v>
      </c>
      <c r="R15" s="5">
        <v>0.13300000000000001</v>
      </c>
      <c r="S15" s="5">
        <v>0.115</v>
      </c>
      <c r="T15" s="5">
        <v>0.115</v>
      </c>
      <c r="U15" s="5">
        <v>0.105</v>
      </c>
    </row>
    <row r="16" spans="1:21">
      <c r="L16"/>
      <c r="M16"/>
      <c r="N16"/>
      <c r="O16"/>
      <c r="P16"/>
      <c r="Q16"/>
      <c r="R16"/>
      <c r="S16"/>
      <c r="T16"/>
      <c r="U16"/>
    </row>
    <row r="17" spans="1:21">
      <c r="A17" s="4">
        <v>2002</v>
      </c>
      <c r="B17" s="4" t="s">
        <v>14</v>
      </c>
      <c r="C17" s="4">
        <v>1.1100000000000001</v>
      </c>
      <c r="D17" s="4">
        <v>1.1100000000000001</v>
      </c>
      <c r="E17" s="4">
        <v>1.1100000000000001</v>
      </c>
      <c r="F17" s="4">
        <v>1.1100000000000001</v>
      </c>
      <c r="G17" s="4">
        <v>1.1100000000000001</v>
      </c>
      <c r="H17" s="4">
        <v>1.1100000000000001</v>
      </c>
      <c r="I17" s="4">
        <v>1.1100000000000001</v>
      </c>
      <c r="J17" s="4">
        <v>1.1100000000000001</v>
      </c>
      <c r="L17">
        <v>2002</v>
      </c>
      <c r="M17" t="s">
        <v>14</v>
      </c>
      <c r="N17">
        <v>1.18</v>
      </c>
      <c r="O17">
        <v>1.18</v>
      </c>
      <c r="P17">
        <v>1.18</v>
      </c>
      <c r="Q17">
        <v>1.18</v>
      </c>
      <c r="R17">
        <v>1.18</v>
      </c>
      <c r="S17">
        <v>1.18</v>
      </c>
      <c r="T17">
        <v>1.18</v>
      </c>
      <c r="U17">
        <v>1.2</v>
      </c>
    </row>
    <row r="18" spans="1:21">
      <c r="A18" s="4">
        <v>2003</v>
      </c>
      <c r="B18" s="4" t="s">
        <v>14</v>
      </c>
      <c r="C18" s="4">
        <v>1.52</v>
      </c>
      <c r="D18" s="4">
        <v>1.52</v>
      </c>
      <c r="E18" s="4">
        <v>1.52</v>
      </c>
      <c r="F18" s="4">
        <v>1.52</v>
      </c>
      <c r="G18" s="4">
        <v>1.52</v>
      </c>
      <c r="H18" s="4">
        <v>1.52</v>
      </c>
      <c r="I18" s="4">
        <v>1.52</v>
      </c>
      <c r="J18" s="4">
        <v>1.52</v>
      </c>
      <c r="L18">
        <v>2003</v>
      </c>
      <c r="M18" t="s">
        <v>14</v>
      </c>
      <c r="N18">
        <v>1.5</v>
      </c>
      <c r="O18">
        <v>1.5</v>
      </c>
      <c r="P18">
        <v>1.5</v>
      </c>
      <c r="Q18">
        <v>1.5</v>
      </c>
      <c r="R18">
        <v>1.5</v>
      </c>
      <c r="S18">
        <v>1.5</v>
      </c>
      <c r="T18">
        <v>1.5</v>
      </c>
      <c r="U18">
        <v>1.5</v>
      </c>
    </row>
    <row r="19" spans="1:21">
      <c r="A19" s="4">
        <v>2004</v>
      </c>
      <c r="B19" s="4" t="s">
        <v>14</v>
      </c>
      <c r="C19" s="4">
        <v>1.1200000000000001</v>
      </c>
      <c r="D19" s="4">
        <v>1.1200000000000001</v>
      </c>
      <c r="E19" s="4">
        <v>1.1200000000000001</v>
      </c>
      <c r="F19" s="4">
        <v>1.1200000000000001</v>
      </c>
      <c r="G19" s="4">
        <v>1.21</v>
      </c>
      <c r="H19" s="4">
        <v>1.21</v>
      </c>
      <c r="I19" s="4">
        <v>1.21</v>
      </c>
      <c r="J19" s="4">
        <v>1.25</v>
      </c>
      <c r="L19">
        <v>2004</v>
      </c>
      <c r="M19" t="s">
        <v>14</v>
      </c>
      <c r="N19">
        <v>1.19</v>
      </c>
      <c r="O19">
        <v>1.19</v>
      </c>
      <c r="P19">
        <v>1.19</v>
      </c>
      <c r="Q19">
        <v>1.1499999999999999</v>
      </c>
      <c r="R19">
        <v>1.1499999999999999</v>
      </c>
      <c r="S19">
        <v>1.1499999999999999</v>
      </c>
      <c r="T19">
        <v>1.18</v>
      </c>
      <c r="U19">
        <v>1.22</v>
      </c>
    </row>
    <row r="20" spans="1:21">
      <c r="A20" s="4">
        <v>2005</v>
      </c>
      <c r="B20" s="4" t="s">
        <v>14</v>
      </c>
      <c r="C20" s="4">
        <v>1.1599999999999999</v>
      </c>
      <c r="D20" s="4">
        <v>1.1599999999999999</v>
      </c>
      <c r="E20" s="4">
        <v>1.1599999999999999</v>
      </c>
      <c r="F20" s="4">
        <v>1.1599999999999999</v>
      </c>
      <c r="G20" s="4">
        <v>1.1200000000000001</v>
      </c>
      <c r="H20" s="4">
        <v>1.1200000000000001</v>
      </c>
      <c r="I20" s="4">
        <v>1.1200000000000001</v>
      </c>
      <c r="J20" s="4">
        <v>1.1200000000000001</v>
      </c>
      <c r="L20">
        <v>2005</v>
      </c>
      <c r="M20" t="s">
        <v>14</v>
      </c>
      <c r="N20">
        <v>1.24</v>
      </c>
      <c r="O20">
        <v>1.24</v>
      </c>
      <c r="P20">
        <v>1.24</v>
      </c>
      <c r="Q20">
        <v>1.24</v>
      </c>
      <c r="R20">
        <v>1.2</v>
      </c>
      <c r="S20">
        <v>1.2</v>
      </c>
      <c r="T20">
        <v>1.2</v>
      </c>
      <c r="U20">
        <v>1.2</v>
      </c>
    </row>
    <row r="21" spans="1:21">
      <c r="A21" s="4">
        <v>2006</v>
      </c>
      <c r="B21" s="4" t="s">
        <v>14</v>
      </c>
      <c r="C21" s="4">
        <v>1.1399999999999999</v>
      </c>
      <c r="D21" s="4">
        <v>1.1399999999999999</v>
      </c>
      <c r="E21" s="4">
        <v>1.1399999999999999</v>
      </c>
      <c r="F21" s="4">
        <v>1.1399999999999999</v>
      </c>
      <c r="G21" s="4">
        <v>1.1100000000000001</v>
      </c>
      <c r="H21" s="4">
        <v>1.1100000000000001</v>
      </c>
      <c r="I21" s="4">
        <v>1.1100000000000001</v>
      </c>
      <c r="J21" s="4">
        <v>1.1100000000000001</v>
      </c>
      <c r="L21">
        <v>2006</v>
      </c>
      <c r="M21" t="s">
        <v>14</v>
      </c>
      <c r="N21">
        <v>1.1499999999999999</v>
      </c>
      <c r="O21">
        <v>1.1499999999999999</v>
      </c>
      <c r="P21">
        <v>1.1499999999999999</v>
      </c>
      <c r="Q21">
        <v>1.1499999999999999</v>
      </c>
      <c r="R21">
        <v>1.1299999999999999</v>
      </c>
      <c r="S21">
        <v>1.1299999999999999</v>
      </c>
      <c r="T21">
        <v>1.1299999999999999</v>
      </c>
      <c r="U21">
        <v>1.1299999999999999</v>
      </c>
    </row>
    <row r="22" spans="1:21">
      <c r="A22" s="4" t="s">
        <v>15</v>
      </c>
      <c r="C22" s="6">
        <v>0.16400000000000001</v>
      </c>
      <c r="D22" s="6">
        <v>0.16400000000000001</v>
      </c>
      <c r="E22" s="6">
        <v>0.16900000000000001</v>
      </c>
      <c r="F22" s="6">
        <v>0.16900000000000001</v>
      </c>
      <c r="G22" s="6">
        <v>0.17100000000000001</v>
      </c>
      <c r="H22" s="6">
        <v>0.16400000000000001</v>
      </c>
      <c r="I22" s="6">
        <v>0.16300000000000001</v>
      </c>
      <c r="J22" s="6">
        <v>0.16500000000000001</v>
      </c>
      <c r="L22" t="s">
        <v>15</v>
      </c>
      <c r="M22"/>
      <c r="N22" s="5">
        <v>0.182</v>
      </c>
      <c r="O22" s="5">
        <v>0.182</v>
      </c>
      <c r="P22" s="5">
        <v>0.18</v>
      </c>
      <c r="Q22" s="5">
        <v>0.17</v>
      </c>
      <c r="R22" s="5">
        <v>0.16500000000000001</v>
      </c>
      <c r="S22" s="5">
        <v>0.153</v>
      </c>
      <c r="T22" s="5">
        <v>0.155</v>
      </c>
      <c r="U22" s="5">
        <v>0.152</v>
      </c>
    </row>
    <row r="23" spans="1:21">
      <c r="L23"/>
      <c r="M23"/>
      <c r="N23"/>
      <c r="O23"/>
      <c r="P23"/>
      <c r="Q23"/>
      <c r="R23"/>
      <c r="S23"/>
      <c r="T23"/>
      <c r="U23"/>
    </row>
    <row r="24" spans="1:21">
      <c r="A24" s="4">
        <v>2007</v>
      </c>
      <c r="B24" s="4" t="s">
        <v>14</v>
      </c>
      <c r="C24" s="4">
        <v>1.1399999999999999</v>
      </c>
      <c r="D24" s="4">
        <v>1.1399999999999999</v>
      </c>
      <c r="E24" s="4">
        <v>1.1399999999999999</v>
      </c>
      <c r="F24" s="4">
        <v>1.1399999999999999</v>
      </c>
      <c r="G24" s="4">
        <v>1.1399999999999999</v>
      </c>
      <c r="H24" s="4">
        <v>1.1399999999999999</v>
      </c>
      <c r="I24" s="4">
        <v>1.1399999999999999</v>
      </c>
      <c r="J24" s="4">
        <v>1.1399999999999999</v>
      </c>
      <c r="L24">
        <v>2007</v>
      </c>
      <c r="M24" t="s">
        <v>14</v>
      </c>
      <c r="N24">
        <v>1.1399999999999999</v>
      </c>
      <c r="O24">
        <v>1.1399999999999999</v>
      </c>
      <c r="P24">
        <v>1.1399999999999999</v>
      </c>
      <c r="Q24">
        <v>1.1399999999999999</v>
      </c>
      <c r="R24">
        <v>1.1399999999999999</v>
      </c>
      <c r="S24">
        <v>1.1399999999999999</v>
      </c>
      <c r="T24">
        <v>1.1399999999999999</v>
      </c>
      <c r="U24">
        <v>1.1399999999999999</v>
      </c>
    </row>
    <row r="25" spans="1:21">
      <c r="A25" s="4">
        <v>2008</v>
      </c>
      <c r="B25" s="4" t="s">
        <v>14</v>
      </c>
      <c r="C25" s="4">
        <v>1.0900000000000001</v>
      </c>
      <c r="D25" s="4">
        <v>1.0900000000000001</v>
      </c>
      <c r="E25" s="4">
        <v>1.0900000000000001</v>
      </c>
      <c r="F25" s="4">
        <v>1.0900000000000001</v>
      </c>
      <c r="G25" s="4">
        <v>1.0900000000000001</v>
      </c>
      <c r="H25" s="4">
        <v>0.95</v>
      </c>
      <c r="I25" s="4">
        <v>0.93</v>
      </c>
      <c r="J25" s="4">
        <v>0.89</v>
      </c>
      <c r="L25">
        <v>2008</v>
      </c>
      <c r="M25" t="s">
        <v>14</v>
      </c>
      <c r="N25">
        <v>1.03</v>
      </c>
      <c r="O25">
        <v>1.03</v>
      </c>
      <c r="P25">
        <v>1.03</v>
      </c>
      <c r="Q25">
        <v>1.03</v>
      </c>
      <c r="R25">
        <v>1.1100000000000001</v>
      </c>
      <c r="S25">
        <v>0.97</v>
      </c>
      <c r="T25">
        <v>0.94</v>
      </c>
      <c r="U25">
        <v>0.9</v>
      </c>
    </row>
    <row r="26" spans="1:21">
      <c r="A26" s="4">
        <v>2009</v>
      </c>
      <c r="B26" s="4" t="s">
        <v>14</v>
      </c>
      <c r="C26" s="4">
        <v>1.96</v>
      </c>
      <c r="D26" s="4">
        <v>1.96</v>
      </c>
      <c r="E26" s="4">
        <v>1.96</v>
      </c>
      <c r="F26" s="4">
        <v>1.96</v>
      </c>
      <c r="G26" s="4">
        <v>1.73</v>
      </c>
      <c r="H26" s="4">
        <v>1.5</v>
      </c>
      <c r="I26" s="4">
        <v>1.5</v>
      </c>
      <c r="J26" s="4">
        <v>1.5</v>
      </c>
      <c r="L26">
        <v>2009</v>
      </c>
      <c r="M26" t="s">
        <v>14</v>
      </c>
      <c r="N26">
        <v>1.91</v>
      </c>
      <c r="O26">
        <v>1.91</v>
      </c>
      <c r="P26">
        <v>1.91</v>
      </c>
      <c r="Q26">
        <v>1.56</v>
      </c>
      <c r="R26">
        <v>1.38</v>
      </c>
      <c r="S26">
        <v>1.38</v>
      </c>
      <c r="T26">
        <v>1.38</v>
      </c>
      <c r="U26">
        <v>1.38</v>
      </c>
    </row>
    <row r="27" spans="1:21">
      <c r="A27" s="4">
        <v>2010</v>
      </c>
      <c r="B27" s="4" t="s">
        <v>14</v>
      </c>
      <c r="C27" s="4">
        <v>1.1399999999999999</v>
      </c>
      <c r="D27" s="4">
        <v>1.1399999999999999</v>
      </c>
      <c r="E27" s="4">
        <v>1.1399999999999999</v>
      </c>
      <c r="F27" s="4">
        <v>1.1399999999999999</v>
      </c>
      <c r="G27" s="4">
        <v>1.1399999999999999</v>
      </c>
      <c r="H27" s="4">
        <v>1.1399999999999999</v>
      </c>
      <c r="I27" s="4">
        <v>1.07</v>
      </c>
      <c r="J27" s="4">
        <v>1.07</v>
      </c>
      <c r="L27">
        <v>2010</v>
      </c>
      <c r="M27" t="s">
        <v>14</v>
      </c>
      <c r="N27">
        <v>1.1399999999999999</v>
      </c>
      <c r="O27">
        <v>1.1399999999999999</v>
      </c>
      <c r="P27">
        <v>1.1399999999999999</v>
      </c>
      <c r="Q27">
        <v>1.1399999999999999</v>
      </c>
      <c r="R27">
        <v>1.1399999999999999</v>
      </c>
      <c r="S27">
        <v>1.1399999999999999</v>
      </c>
      <c r="T27">
        <v>1.1399999999999999</v>
      </c>
      <c r="U27">
        <v>1.1399999999999999</v>
      </c>
    </row>
    <row r="28" spans="1:21">
      <c r="A28" s="4">
        <v>2011</v>
      </c>
      <c r="B28" s="4" t="s">
        <v>14</v>
      </c>
      <c r="C28" s="4">
        <v>1.27</v>
      </c>
      <c r="D28" s="4">
        <v>1.27</v>
      </c>
      <c r="E28" s="4">
        <v>1.27</v>
      </c>
      <c r="F28" s="4">
        <v>1.27</v>
      </c>
      <c r="G28" s="4">
        <v>1.27</v>
      </c>
      <c r="H28" s="4">
        <v>1.27</v>
      </c>
      <c r="I28" s="4">
        <v>1.27</v>
      </c>
      <c r="J28" s="4">
        <v>1.27</v>
      </c>
      <c r="L28">
        <v>2011</v>
      </c>
      <c r="M28" t="s">
        <v>14</v>
      </c>
      <c r="N28">
        <v>1.25</v>
      </c>
      <c r="O28">
        <v>1.25</v>
      </c>
      <c r="P28">
        <v>1.25</v>
      </c>
      <c r="Q28">
        <v>1.25</v>
      </c>
      <c r="R28">
        <v>1.25</v>
      </c>
      <c r="S28">
        <v>1.25</v>
      </c>
      <c r="T28">
        <v>1.25</v>
      </c>
      <c r="U28">
        <v>1.25</v>
      </c>
    </row>
    <row r="29" spans="1:21">
      <c r="A29" s="4" t="s">
        <v>15</v>
      </c>
      <c r="C29" s="6">
        <v>0.19500000000000001</v>
      </c>
      <c r="D29" s="6">
        <v>0.19500000000000001</v>
      </c>
      <c r="E29" s="6">
        <v>0.19900000000000001</v>
      </c>
      <c r="F29" s="6">
        <v>0.19900000000000001</v>
      </c>
      <c r="G29" s="6">
        <v>0.192</v>
      </c>
      <c r="H29" s="6">
        <v>0.17</v>
      </c>
      <c r="I29" s="6">
        <v>0.16400000000000001</v>
      </c>
      <c r="J29" s="6">
        <v>0.16300000000000001</v>
      </c>
      <c r="L29" t="s">
        <v>15</v>
      </c>
      <c r="M29"/>
      <c r="N29" s="5">
        <v>0.20300000000000001</v>
      </c>
      <c r="O29" s="5">
        <v>0.20300000000000001</v>
      </c>
      <c r="P29" s="5">
        <v>0.20100000000000001</v>
      </c>
      <c r="Q29" s="5">
        <v>0.18</v>
      </c>
      <c r="R29" s="5">
        <v>0.17399999999999999</v>
      </c>
      <c r="S29" s="5">
        <v>0.157</v>
      </c>
      <c r="T29" s="5">
        <v>0.157</v>
      </c>
      <c r="U29" s="5">
        <v>0.152</v>
      </c>
    </row>
    <row r="30" spans="1:21">
      <c r="L30"/>
      <c r="M30"/>
      <c r="N30"/>
      <c r="O30"/>
      <c r="P30"/>
      <c r="Q30"/>
      <c r="R30"/>
      <c r="S30"/>
      <c r="T30"/>
      <c r="U30"/>
    </row>
    <row r="31" spans="1:21">
      <c r="A31" s="4">
        <v>2012</v>
      </c>
      <c r="B31" s="4" t="s">
        <v>14</v>
      </c>
      <c r="C31" s="4">
        <v>0.93</v>
      </c>
      <c r="D31" s="4">
        <v>0.93</v>
      </c>
      <c r="E31" s="4">
        <v>0.93</v>
      </c>
      <c r="F31" s="4">
        <v>0.93</v>
      </c>
      <c r="G31" s="4">
        <v>0.93</v>
      </c>
      <c r="H31" s="4">
        <v>0.93</v>
      </c>
      <c r="I31" s="4">
        <v>0.93</v>
      </c>
      <c r="J31" s="4">
        <v>0.93</v>
      </c>
      <c r="L31">
        <v>2012</v>
      </c>
      <c r="M31" t="s">
        <v>14</v>
      </c>
      <c r="N31">
        <v>1.03</v>
      </c>
      <c r="O31">
        <v>1.03</v>
      </c>
      <c r="P31">
        <v>1.03</v>
      </c>
      <c r="Q31">
        <v>1.03</v>
      </c>
      <c r="R31">
        <v>1.03</v>
      </c>
      <c r="S31">
        <v>1.03</v>
      </c>
      <c r="T31">
        <v>1.03</v>
      </c>
      <c r="U31">
        <v>1.03</v>
      </c>
    </row>
    <row r="32" spans="1:21">
      <c r="A32" s="4">
        <v>2013</v>
      </c>
      <c r="B32" s="4" t="s">
        <v>14</v>
      </c>
      <c r="C32" s="4">
        <v>1.1399999999999999</v>
      </c>
      <c r="D32" s="4">
        <v>1.1399999999999999</v>
      </c>
      <c r="E32" s="4">
        <v>1.1399999999999999</v>
      </c>
      <c r="F32" s="4">
        <v>1.1399999999999999</v>
      </c>
      <c r="G32" s="4">
        <v>1.1399999999999999</v>
      </c>
      <c r="H32" s="4">
        <v>1.1399999999999999</v>
      </c>
      <c r="I32" s="4">
        <v>1.1399999999999999</v>
      </c>
      <c r="J32" s="4">
        <v>1.1399999999999999</v>
      </c>
      <c r="L32">
        <v>2013</v>
      </c>
      <c r="M32" t="s">
        <v>14</v>
      </c>
      <c r="N32">
        <v>1.0900000000000001</v>
      </c>
      <c r="O32">
        <v>1.0900000000000001</v>
      </c>
      <c r="P32">
        <v>1.0900000000000001</v>
      </c>
      <c r="Q32">
        <v>1.0900000000000001</v>
      </c>
      <c r="R32">
        <v>1.0900000000000001</v>
      </c>
      <c r="S32">
        <v>1.0900000000000001</v>
      </c>
      <c r="T32">
        <v>1.0900000000000001</v>
      </c>
      <c r="U32">
        <v>1.0900000000000001</v>
      </c>
    </row>
    <row r="33" spans="1:21">
      <c r="A33" s="4">
        <v>2014</v>
      </c>
      <c r="B33" s="4" t="s">
        <v>14</v>
      </c>
      <c r="C33" s="4">
        <v>1.3</v>
      </c>
      <c r="D33" s="4">
        <v>1.3</v>
      </c>
      <c r="E33" s="4">
        <v>1.3</v>
      </c>
      <c r="F33" s="4">
        <v>1.3</v>
      </c>
      <c r="G33" s="4">
        <v>1.3</v>
      </c>
      <c r="H33" s="4">
        <v>1.3</v>
      </c>
      <c r="I33" s="4">
        <v>1.3</v>
      </c>
      <c r="J33" s="4">
        <v>1.3</v>
      </c>
      <c r="L33">
        <v>2014</v>
      </c>
      <c r="M33" t="s">
        <v>14</v>
      </c>
      <c r="N33">
        <v>1.22</v>
      </c>
      <c r="O33">
        <v>1.22</v>
      </c>
      <c r="P33">
        <v>1.22</v>
      </c>
      <c r="Q33">
        <v>1.22</v>
      </c>
      <c r="R33">
        <v>1.22</v>
      </c>
      <c r="S33">
        <v>1.22</v>
      </c>
      <c r="T33">
        <v>1.22</v>
      </c>
      <c r="U33">
        <v>1.22</v>
      </c>
    </row>
    <row r="34" spans="1:21">
      <c r="L34"/>
      <c r="M34"/>
      <c r="N34"/>
      <c r="O34"/>
      <c r="P34"/>
      <c r="Q34"/>
      <c r="R34"/>
      <c r="S34"/>
      <c r="T34"/>
      <c r="U34"/>
    </row>
    <row r="35" spans="1:21">
      <c r="A35" s="4" t="s">
        <v>13</v>
      </c>
      <c r="C35" s="6">
        <v>0.17399999999999999</v>
      </c>
      <c r="D35" s="6">
        <v>0.17399999999999999</v>
      </c>
      <c r="E35" s="6">
        <v>0.17799999999999999</v>
      </c>
      <c r="F35" s="6">
        <v>0.17799999999999999</v>
      </c>
      <c r="G35" s="6">
        <v>0.17199999999999999</v>
      </c>
      <c r="H35" s="6">
        <v>0.154</v>
      </c>
      <c r="I35" s="6">
        <v>0.14899999999999999</v>
      </c>
      <c r="J35" s="6">
        <v>0.14799999999999999</v>
      </c>
      <c r="L35" t="s">
        <v>13</v>
      </c>
      <c r="M35"/>
      <c r="N35" s="5">
        <v>0.18099999999999999</v>
      </c>
      <c r="O35" s="5">
        <v>0.18099999999999999</v>
      </c>
      <c r="P35" s="5">
        <v>0.17899999999999999</v>
      </c>
      <c r="Q35" s="5">
        <v>0.16300000000000001</v>
      </c>
      <c r="R35" s="5">
        <v>0.158</v>
      </c>
      <c r="S35" s="5">
        <v>0.14399999999999999</v>
      </c>
      <c r="T35" s="5">
        <v>0.14399999999999999</v>
      </c>
      <c r="U35" s="5">
        <v>0.14000000000000001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"/>
  <cols>
    <col min="1" max="2" width="10.83203125" style="4"/>
    <col min="3" max="3" width="19.83203125" style="4" bestFit="1" customWidth="1"/>
    <col min="4" max="4" width="21.1640625" style="4" bestFit="1" customWidth="1"/>
    <col min="5" max="16384" width="10.83203125" style="4"/>
  </cols>
  <sheetData>
    <row r="1" spans="1:4">
      <c r="A1" s="7" t="s">
        <v>48</v>
      </c>
      <c r="C1" s="4" t="s">
        <v>47</v>
      </c>
      <c r="D1" s="4" t="s">
        <v>46</v>
      </c>
    </row>
    <row r="2" spans="1:4">
      <c r="A2" s="4">
        <v>1992</v>
      </c>
      <c r="B2" s="4" t="s">
        <v>14</v>
      </c>
      <c r="C2" s="4">
        <v>1.0489839999999999</v>
      </c>
      <c r="D2" s="4">
        <v>1.184509</v>
      </c>
    </row>
    <row r="3" spans="1:4">
      <c r="A3" s="4">
        <v>1993</v>
      </c>
      <c r="B3" s="4" t="s">
        <v>14</v>
      </c>
      <c r="C3" s="4">
        <v>1.7186220000000001</v>
      </c>
      <c r="D3" s="4">
        <v>1.528281</v>
      </c>
    </row>
    <row r="4" spans="1:4">
      <c r="A4" s="4">
        <v>1994</v>
      </c>
      <c r="B4" s="4" t="s">
        <v>14</v>
      </c>
      <c r="C4" s="4">
        <v>0.86579300000000003</v>
      </c>
      <c r="D4" s="4">
        <v>0.95830700000000002</v>
      </c>
    </row>
    <row r="5" spans="1:4">
      <c r="A5" s="4">
        <v>1995</v>
      </c>
      <c r="B5" s="4" t="s">
        <v>14</v>
      </c>
      <c r="C5" s="4">
        <v>1.183832</v>
      </c>
      <c r="D5" s="4">
        <v>1.264111</v>
      </c>
    </row>
    <row r="6" spans="1:4">
      <c r="A6" s="4">
        <v>1996</v>
      </c>
      <c r="B6" s="4" t="s">
        <v>14</v>
      </c>
      <c r="C6" s="4">
        <v>1.0108470000000001</v>
      </c>
      <c r="D6" s="4">
        <v>0.950986</v>
      </c>
    </row>
    <row r="7" spans="1:4">
      <c r="A7" s="4" t="s">
        <v>15</v>
      </c>
      <c r="C7" s="6">
        <v>0.13309871000000001</v>
      </c>
      <c r="D7" s="6">
        <v>0.15835351</v>
      </c>
    </row>
    <row r="9" spans="1:4">
      <c r="A9" s="4">
        <v>1997</v>
      </c>
      <c r="B9" s="4" t="s">
        <v>14</v>
      </c>
      <c r="C9" s="4">
        <v>1.2050369999999999</v>
      </c>
      <c r="D9" s="4">
        <v>1.1953130000000001</v>
      </c>
    </row>
    <row r="10" spans="1:4">
      <c r="A10" s="4">
        <v>1998</v>
      </c>
      <c r="B10" s="4" t="s">
        <v>14</v>
      </c>
      <c r="C10" s="4">
        <v>0.97560000000000002</v>
      </c>
      <c r="D10" s="4">
        <v>1.0087699999999999</v>
      </c>
    </row>
    <row r="11" spans="1:4">
      <c r="A11" s="4">
        <v>1999</v>
      </c>
      <c r="B11" s="4" t="s">
        <v>14</v>
      </c>
      <c r="C11" s="4">
        <v>1.4922960000000001</v>
      </c>
      <c r="D11" s="4">
        <v>1.642085</v>
      </c>
    </row>
    <row r="12" spans="1:4">
      <c r="A12" s="4">
        <v>2000</v>
      </c>
      <c r="B12" s="4" t="s">
        <v>14</v>
      </c>
      <c r="C12" s="4">
        <v>1.01274</v>
      </c>
      <c r="D12" s="4">
        <v>0.98828700000000003</v>
      </c>
    </row>
    <row r="13" spans="1:4">
      <c r="A13" s="4">
        <v>2001</v>
      </c>
      <c r="B13" s="4" t="s">
        <v>14</v>
      </c>
      <c r="C13" s="4">
        <v>1.0080499999999999</v>
      </c>
      <c r="D13" s="4">
        <v>1.1078349999999999</v>
      </c>
    </row>
    <row r="14" spans="1:4">
      <c r="A14" s="4" t="s">
        <v>15</v>
      </c>
      <c r="C14" s="6">
        <v>0.12362516</v>
      </c>
      <c r="D14" s="6">
        <v>0.16736176999999999</v>
      </c>
    </row>
    <row r="16" spans="1:4">
      <c r="A16" s="4">
        <v>2002</v>
      </c>
      <c r="B16" s="4" t="s">
        <v>14</v>
      </c>
      <c r="C16" s="4">
        <v>1.1809860000000001</v>
      </c>
      <c r="D16" s="4">
        <v>1.134312</v>
      </c>
    </row>
    <row r="17" spans="1:4">
      <c r="A17" s="4">
        <v>2003</v>
      </c>
      <c r="B17" s="4" t="s">
        <v>14</v>
      </c>
      <c r="C17" s="4">
        <v>1.500067</v>
      </c>
      <c r="D17" s="4">
        <v>1.3758760000000001</v>
      </c>
    </row>
    <row r="18" spans="1:4">
      <c r="A18" s="4">
        <v>2004</v>
      </c>
      <c r="B18" s="4" t="s">
        <v>14</v>
      </c>
      <c r="C18" s="4">
        <v>1.189878</v>
      </c>
      <c r="D18" s="4">
        <v>0.87974399999999997</v>
      </c>
    </row>
    <row r="19" spans="1:4">
      <c r="A19" s="4">
        <v>2005</v>
      </c>
      <c r="B19" s="4" t="s">
        <v>14</v>
      </c>
      <c r="C19" s="4">
        <v>1.2427870000000001</v>
      </c>
      <c r="D19" s="4">
        <v>1.3706400000000001</v>
      </c>
    </row>
    <row r="20" spans="1:4">
      <c r="A20" s="4">
        <v>2006</v>
      </c>
      <c r="B20" s="4" t="s">
        <v>14</v>
      </c>
      <c r="C20" s="4">
        <v>1.151883</v>
      </c>
      <c r="D20" s="4">
        <v>1.0784119999999999</v>
      </c>
    </row>
    <row r="21" spans="1:4">
      <c r="A21" s="4" t="s">
        <v>15</v>
      </c>
      <c r="C21" s="6">
        <v>0.24718989</v>
      </c>
      <c r="D21" s="6">
        <v>0.15206026</v>
      </c>
    </row>
    <row r="23" spans="1:4">
      <c r="A23" s="4">
        <v>2007</v>
      </c>
      <c r="B23" s="4" t="s">
        <v>14</v>
      </c>
      <c r="C23" s="4">
        <v>1.140172</v>
      </c>
      <c r="D23" s="4">
        <v>1.3193589999999999</v>
      </c>
    </row>
    <row r="24" spans="1:4">
      <c r="A24" s="4">
        <v>2008</v>
      </c>
      <c r="B24" s="4" t="s">
        <v>14</v>
      </c>
      <c r="C24" s="4">
        <v>1.0266789999999999</v>
      </c>
      <c r="D24" s="4">
        <v>0.98853000000000002</v>
      </c>
    </row>
    <row r="25" spans="1:4">
      <c r="A25" s="4">
        <v>2009</v>
      </c>
      <c r="B25" s="4" t="s">
        <v>14</v>
      </c>
      <c r="C25" s="4">
        <v>1.9054219999999999</v>
      </c>
      <c r="D25" s="4">
        <v>1.5556380000000001</v>
      </c>
    </row>
    <row r="26" spans="1:4">
      <c r="A26" s="4">
        <v>2010</v>
      </c>
      <c r="B26" s="4" t="s">
        <v>14</v>
      </c>
      <c r="C26" s="4">
        <v>1.1435630000000001</v>
      </c>
      <c r="D26" s="4">
        <v>1.1277520000000001</v>
      </c>
    </row>
    <row r="27" spans="1:4">
      <c r="A27" s="4">
        <v>2011</v>
      </c>
      <c r="B27" s="4" t="s">
        <v>14</v>
      </c>
      <c r="C27" s="4">
        <v>1.2522690000000001</v>
      </c>
      <c r="D27" s="4">
        <v>1.4415500000000001</v>
      </c>
    </row>
    <row r="28" spans="1:4">
      <c r="A28" s="4" t="s">
        <v>15</v>
      </c>
      <c r="C28" s="6">
        <v>0.26145204999999999</v>
      </c>
      <c r="D28" s="6">
        <v>0.26958272999999999</v>
      </c>
    </row>
    <row r="30" spans="1:4">
      <c r="A30" s="4">
        <v>2012</v>
      </c>
      <c r="B30" s="4" t="s">
        <v>14</v>
      </c>
      <c r="C30" s="4">
        <v>1.0310250000000001</v>
      </c>
      <c r="D30" s="4">
        <v>0.98625099999999999</v>
      </c>
    </row>
    <row r="31" spans="1:4">
      <c r="A31" s="4">
        <v>2013</v>
      </c>
      <c r="B31" s="4" t="s">
        <v>14</v>
      </c>
      <c r="C31" s="4">
        <v>1.0941339999999999</v>
      </c>
      <c r="D31" s="4">
        <v>1.226084</v>
      </c>
    </row>
    <row r="32" spans="1:4">
      <c r="A32" s="4">
        <v>2014</v>
      </c>
      <c r="B32" s="4" t="s">
        <v>14</v>
      </c>
      <c r="C32" s="4">
        <v>1.224523</v>
      </c>
      <c r="D32" s="4">
        <v>1.264921</v>
      </c>
    </row>
    <row r="34" spans="1:4">
      <c r="A34" s="4" t="s">
        <v>13</v>
      </c>
      <c r="C34" s="6">
        <v>0.17899999999999999</v>
      </c>
      <c r="D34" s="6">
        <v>0.18099999999999999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7" sqref="D27"/>
    </sheetView>
  </sheetViews>
  <sheetFormatPr baseColWidth="10" defaultRowHeight="15" x14ac:dyDescent="0"/>
  <cols>
    <col min="3" max="3" width="10.1640625" bestFit="1" customWidth="1"/>
    <col min="4" max="4" width="13" bestFit="1" customWidth="1"/>
  </cols>
  <sheetData>
    <row r="1" spans="1:6">
      <c r="A1" s="8" t="s">
        <v>33</v>
      </c>
      <c r="B1" s="4"/>
      <c r="C1" s="4" t="s">
        <v>49</v>
      </c>
      <c r="D1" s="4" t="s">
        <v>50</v>
      </c>
    </row>
    <row r="2" spans="1:6">
      <c r="A2" s="4">
        <v>1997</v>
      </c>
      <c r="B2" s="4" t="s">
        <v>14</v>
      </c>
      <c r="C2" s="4">
        <v>1.1835260000000001</v>
      </c>
      <c r="D2" s="4">
        <v>1.2050369999999999</v>
      </c>
      <c r="E2" s="4"/>
      <c r="F2" s="4"/>
    </row>
    <row r="3" spans="1:6">
      <c r="A3" s="4">
        <v>1998</v>
      </c>
      <c r="B3" s="4" t="s">
        <v>14</v>
      </c>
      <c r="C3" s="4">
        <v>0.97560000000000002</v>
      </c>
      <c r="D3" s="4">
        <v>0.97560000000000002</v>
      </c>
      <c r="E3" s="4"/>
      <c r="F3" s="4"/>
    </row>
    <row r="4" spans="1:6">
      <c r="A4" s="4">
        <v>1999</v>
      </c>
      <c r="B4" s="4" t="s">
        <v>14</v>
      </c>
      <c r="C4" s="4">
        <v>1.4922960000000001</v>
      </c>
      <c r="D4" s="4">
        <v>1.4922960000000001</v>
      </c>
      <c r="E4" s="4"/>
      <c r="F4" s="4"/>
    </row>
    <row r="5" spans="1:6">
      <c r="A5" s="4">
        <v>2000</v>
      </c>
      <c r="B5" s="4" t="s">
        <v>14</v>
      </c>
      <c r="C5" s="4">
        <v>1.1256330000000001</v>
      </c>
      <c r="D5" s="4">
        <v>1.01274</v>
      </c>
      <c r="E5" s="4"/>
      <c r="F5" s="4"/>
    </row>
    <row r="6" spans="1:6">
      <c r="A6" s="4">
        <v>2001</v>
      </c>
      <c r="B6" s="4" t="s">
        <v>14</v>
      </c>
      <c r="C6" s="4">
        <v>1.073442</v>
      </c>
      <c r="D6" s="4">
        <v>1.0080499999999999</v>
      </c>
      <c r="E6" s="4"/>
      <c r="F6" s="4"/>
    </row>
    <row r="7" spans="1:6">
      <c r="A7" s="4" t="s">
        <v>15</v>
      </c>
      <c r="B7" s="4"/>
      <c r="C7" s="6">
        <v>0.15796666000000001</v>
      </c>
      <c r="D7" s="6">
        <v>0.12362516</v>
      </c>
      <c r="E7" s="4"/>
      <c r="F7" s="6"/>
    </row>
    <row r="8" spans="1:6">
      <c r="A8" s="4"/>
      <c r="B8" s="4"/>
      <c r="C8" s="4"/>
      <c r="D8" s="4"/>
      <c r="E8" s="4"/>
      <c r="F8" s="4"/>
    </row>
    <row r="9" spans="1:6">
      <c r="A9" s="4">
        <v>2002</v>
      </c>
      <c r="B9" s="4" t="s">
        <v>14</v>
      </c>
      <c r="C9" s="4">
        <v>1.1809860000000001</v>
      </c>
      <c r="D9" s="4">
        <v>1.1809860000000001</v>
      </c>
      <c r="E9" s="4"/>
      <c r="F9" s="4"/>
    </row>
    <row r="10" spans="1:6">
      <c r="A10" s="4">
        <v>2003</v>
      </c>
      <c r="B10" s="4" t="s">
        <v>14</v>
      </c>
      <c r="C10" s="4">
        <v>1.3923589999999999</v>
      </c>
      <c r="D10" s="4">
        <v>1.500067</v>
      </c>
      <c r="E10" s="4"/>
      <c r="F10" s="4"/>
    </row>
    <row r="11" spans="1:6">
      <c r="A11" s="4">
        <v>2004</v>
      </c>
      <c r="B11" s="4" t="s">
        <v>14</v>
      </c>
      <c r="C11" s="4">
        <v>1.227711</v>
      </c>
      <c r="D11" s="4">
        <v>1.189878</v>
      </c>
      <c r="E11" s="4"/>
    </row>
    <row r="12" spans="1:6">
      <c r="A12" s="4">
        <v>2005</v>
      </c>
      <c r="B12" s="4" t="s">
        <v>14</v>
      </c>
      <c r="C12" s="4">
        <v>1.2632019999999999</v>
      </c>
      <c r="D12" s="4">
        <v>1.2427870000000001</v>
      </c>
      <c r="E12" s="4"/>
      <c r="F12" s="4"/>
    </row>
    <row r="13" spans="1:6">
      <c r="A13" s="4">
        <v>2006</v>
      </c>
      <c r="B13" s="4" t="s">
        <v>14</v>
      </c>
      <c r="C13" s="4">
        <v>1.138603</v>
      </c>
      <c r="D13" s="4">
        <v>1.151883</v>
      </c>
      <c r="E13" s="4"/>
      <c r="F13" s="4"/>
    </row>
    <row r="14" spans="1:6">
      <c r="A14" s="4" t="s">
        <v>15</v>
      </c>
      <c r="B14" s="4"/>
      <c r="C14" s="6">
        <v>0.23762034000000001</v>
      </c>
      <c r="D14" s="6">
        <v>0.24718989</v>
      </c>
      <c r="E14" s="4"/>
      <c r="F14" s="6"/>
    </row>
    <row r="15" spans="1:6">
      <c r="A15" s="4"/>
      <c r="B15" s="4"/>
      <c r="C15" s="4"/>
      <c r="D15" s="4"/>
      <c r="E15" s="4"/>
      <c r="F15" s="4"/>
    </row>
    <row r="16" spans="1:6">
      <c r="A16" s="4">
        <v>2007</v>
      </c>
      <c r="B16" s="4" t="s">
        <v>14</v>
      </c>
      <c r="C16" s="4">
        <v>1.140172</v>
      </c>
      <c r="D16" s="4">
        <v>1.140172</v>
      </c>
      <c r="E16" s="4"/>
      <c r="F16" s="4"/>
    </row>
    <row r="17" spans="1:6">
      <c r="A17" s="4">
        <v>2008</v>
      </c>
      <c r="B17" s="4" t="s">
        <v>14</v>
      </c>
      <c r="C17" s="4">
        <v>0.99935600000000002</v>
      </c>
      <c r="D17" s="4">
        <v>1.0266789999999999</v>
      </c>
      <c r="E17" s="4"/>
      <c r="F17" s="4"/>
    </row>
    <row r="18" spans="1:6">
      <c r="A18" s="4">
        <v>2009</v>
      </c>
      <c r="B18" s="4" t="s">
        <v>14</v>
      </c>
      <c r="C18" s="4">
        <v>1.9479960000000001</v>
      </c>
      <c r="D18" s="4">
        <v>1.9054219999999999</v>
      </c>
      <c r="E18" s="4"/>
      <c r="F18" s="4"/>
    </row>
    <row r="19" spans="1:6">
      <c r="A19" s="4">
        <v>2010</v>
      </c>
      <c r="B19" s="4" t="s">
        <v>14</v>
      </c>
      <c r="C19" s="4">
        <v>1.2458819999999999</v>
      </c>
      <c r="D19" s="4">
        <v>1.1435630000000001</v>
      </c>
      <c r="E19" s="4"/>
      <c r="F19" s="4"/>
    </row>
    <row r="20" spans="1:6">
      <c r="A20" s="4">
        <v>2011</v>
      </c>
      <c r="B20" s="4" t="s">
        <v>14</v>
      </c>
      <c r="C20" s="4">
        <v>1.3134600000000001</v>
      </c>
      <c r="D20" s="4">
        <v>1.2522690000000001</v>
      </c>
      <c r="E20" s="4"/>
      <c r="F20" s="4"/>
    </row>
    <row r="21" spans="1:6">
      <c r="A21" s="4" t="s">
        <v>15</v>
      </c>
      <c r="B21" s="4"/>
      <c r="C21" s="6">
        <v>0.29429841000000001</v>
      </c>
      <c r="D21" s="6">
        <v>0.26145204999999999</v>
      </c>
      <c r="E21" s="4"/>
      <c r="F21" s="6"/>
    </row>
    <row r="22" spans="1:6">
      <c r="A22" s="4"/>
      <c r="B22" s="4"/>
      <c r="C22" s="4"/>
      <c r="D22" s="4"/>
      <c r="E22" s="4"/>
      <c r="F22" s="4"/>
    </row>
    <row r="23" spans="1:6">
      <c r="A23" s="4">
        <v>2012</v>
      </c>
      <c r="B23" s="4" t="s">
        <v>14</v>
      </c>
      <c r="C23" s="4">
        <v>1.072028</v>
      </c>
      <c r="D23" s="4">
        <v>1.0310250000000001</v>
      </c>
      <c r="E23" s="4"/>
      <c r="F23" s="4"/>
    </row>
    <row r="24" spans="1:6">
      <c r="A24" s="4">
        <v>2013</v>
      </c>
      <c r="B24" s="4" t="s">
        <v>14</v>
      </c>
      <c r="C24" s="4">
        <v>1.1164689999999999</v>
      </c>
      <c r="D24" s="4">
        <v>1.0941339999999999</v>
      </c>
      <c r="E24" s="4"/>
      <c r="F24" s="4"/>
    </row>
    <row r="25" spans="1:6">
      <c r="A25" s="4">
        <v>2014</v>
      </c>
      <c r="B25" s="4" t="s">
        <v>14</v>
      </c>
      <c r="C25" s="4">
        <v>1.2408950000000001</v>
      </c>
      <c r="D25" s="4">
        <v>1.224523</v>
      </c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 t="s">
        <v>13</v>
      </c>
      <c r="B27" s="4"/>
      <c r="C27" s="6">
        <v>0.214</v>
      </c>
      <c r="D27" s="6">
        <v>0.193</v>
      </c>
      <c r="E27" s="4"/>
      <c r="F27" s="4"/>
    </row>
    <row r="28" spans="1:6">
      <c r="D28" s="4"/>
      <c r="E28" s="4"/>
      <c r="F28" s="6"/>
    </row>
    <row r="29" spans="1:6">
      <c r="D29" s="4"/>
      <c r="E29" s="4"/>
      <c r="F29" s="4"/>
    </row>
    <row r="30" spans="1:6">
      <c r="D30" s="4"/>
      <c r="E30" s="4"/>
      <c r="F30" s="4"/>
    </row>
    <row r="31" spans="1:6">
      <c r="D31" s="4"/>
      <c r="E31" s="4"/>
      <c r="F31" s="4"/>
    </row>
    <row r="32" spans="1:6">
      <c r="D32" s="4"/>
      <c r="E32" s="4"/>
      <c r="F32" s="4"/>
    </row>
    <row r="33" spans="4:6">
      <c r="D33" s="4"/>
      <c r="E33" s="4"/>
      <c r="F33" s="4"/>
    </row>
    <row r="34" spans="4:6">
      <c r="D34" s="4"/>
      <c r="E34" s="4"/>
      <c r="F3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IWM_EDV_VWO_ICF</vt:lpstr>
      <vt:lpstr>VTI_TLT_VWO_ICF</vt:lpstr>
      <vt:lpstr>FDGRX_VUSTX_FEMKX</vt:lpstr>
      <vt:lpstr>FDGRX_vs_FDVLX</vt:lpstr>
      <vt:lpstr>SHY_vs_no_SHY</vt:lpstr>
      <vt:lpstr>Metric_vs_passive</vt:lpstr>
      <vt:lpstr>Cash_for_low_merit</vt:lpstr>
      <vt:lpstr>1st_of_month_vs_12th_of_month</vt:lpstr>
      <vt:lpstr>with or without REIT</vt:lpstr>
      <vt:lpstr>merit_quants</vt:lpstr>
      <vt:lpstr>Sharpe ratio</vt:lpstr>
      <vt:lpstr>momentum length</vt:lpstr>
      <vt:lpstr>length between updates</vt:lpstr>
      <vt:lpstr>Oct 2008</vt:lpstr>
      <vt:lpstr>Max loss allowed</vt:lpstr>
      <vt:lpstr>MeritGain corr</vt:lpstr>
      <vt:lpstr>MeritAllocation%</vt:lpstr>
      <vt:lpstr>LongestLossStreak</vt:lpstr>
      <vt:lpstr>inverseAssets</vt:lpstr>
    </vt:vector>
  </TitlesOfParts>
  <Company>UC Riverside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Edgcomb</dc:creator>
  <cp:lastModifiedBy>Alex Edgcomb</cp:lastModifiedBy>
  <dcterms:created xsi:type="dcterms:W3CDTF">2015-03-09T01:14:59Z</dcterms:created>
  <dcterms:modified xsi:type="dcterms:W3CDTF">2015-09-16T16:23:19Z</dcterms:modified>
</cp:coreProperties>
</file>