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X\Desktop\"/>
    </mc:Choice>
  </mc:AlternateContent>
  <xr:revisionPtr revIDLastSave="0" documentId="13_ncr:1_{FF792177-E327-4DF5-AB60-46BC4EECB9E5}" xr6:coauthVersionLast="47" xr6:coauthVersionMax="47" xr10:uidLastSave="{00000000-0000-0000-0000-000000000000}"/>
  <bookViews>
    <workbookView xWindow="-109" yWindow="-109" windowWidth="18775" windowHeight="10067" activeTab="3" xr2:uid="{00000000-000D-0000-FFFF-FFFF00000000}"/>
  </bookViews>
  <sheets>
    <sheet name="min шаг-1" sheetId="1" r:id="rId1"/>
    <sheet name="min шаг-0,75" sheetId="2" r:id="rId2"/>
    <sheet name="min шаг-0,5" sheetId="3" r:id="rId3"/>
    <sheet name="min шаг-0,2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H21" i="4"/>
  <c r="G21" i="4"/>
  <c r="E21" i="4"/>
  <c r="D21" i="4"/>
  <c r="C21" i="4"/>
  <c r="G20" i="4"/>
  <c r="E20" i="4"/>
  <c r="D20" i="4"/>
  <c r="C20" i="4"/>
  <c r="H19" i="4"/>
  <c r="G19" i="4"/>
  <c r="H20" i="4" s="1"/>
  <c r="E19" i="4"/>
  <c r="D19" i="4"/>
  <c r="C19" i="4"/>
  <c r="F20" i="4" s="1"/>
  <c r="G18" i="4"/>
  <c r="E18" i="4"/>
  <c r="D18" i="4"/>
  <c r="C18" i="4"/>
  <c r="H17" i="4"/>
  <c r="G17" i="4"/>
  <c r="E17" i="4"/>
  <c r="D17" i="4"/>
  <c r="C17" i="4"/>
  <c r="F18" i="4" s="1"/>
  <c r="G16" i="4"/>
  <c r="E16" i="4"/>
  <c r="D16" i="4"/>
  <c r="C16" i="4"/>
  <c r="H15" i="4"/>
  <c r="G15" i="4"/>
  <c r="H16" i="4" s="1"/>
  <c r="E15" i="4"/>
  <c r="D15" i="4"/>
  <c r="C15" i="4"/>
  <c r="F16" i="4" s="1"/>
  <c r="G14" i="4"/>
  <c r="E14" i="4"/>
  <c r="D14" i="4"/>
  <c r="C14" i="4"/>
  <c r="H13" i="4"/>
  <c r="G13" i="4"/>
  <c r="E13" i="4"/>
  <c r="D13" i="4"/>
  <c r="C13" i="4"/>
  <c r="F14" i="4" s="1"/>
  <c r="G12" i="4"/>
  <c r="E12" i="4"/>
  <c r="D12" i="4"/>
  <c r="C12" i="4"/>
  <c r="H11" i="4"/>
  <c r="G11" i="4"/>
  <c r="H12" i="4" s="1"/>
  <c r="E11" i="4"/>
  <c r="D11" i="4"/>
  <c r="C11" i="4"/>
  <c r="F12" i="4" s="1"/>
  <c r="G10" i="4"/>
  <c r="E10" i="4"/>
  <c r="D10" i="4"/>
  <c r="C10" i="4"/>
  <c r="H9" i="4"/>
  <c r="G9" i="4"/>
  <c r="E9" i="4"/>
  <c r="D9" i="4"/>
  <c r="C9" i="4"/>
  <c r="F10" i="4" s="1"/>
  <c r="G8" i="4"/>
  <c r="F8" i="4"/>
  <c r="E8" i="4"/>
  <c r="D8" i="4"/>
  <c r="C8" i="4"/>
  <c r="F7" i="4"/>
  <c r="E7" i="4"/>
  <c r="D7" i="4"/>
  <c r="C7" i="4"/>
  <c r="F6" i="4"/>
  <c r="E6" i="4"/>
  <c r="D6" i="4"/>
  <c r="C6" i="4"/>
  <c r="E5" i="4"/>
  <c r="D5" i="4"/>
  <c r="C5" i="4"/>
  <c r="H4" i="4"/>
  <c r="G4" i="4"/>
  <c r="H8" i="4" s="1"/>
  <c r="E4" i="4"/>
  <c r="C4" i="4"/>
  <c r="F5" i="4" s="1"/>
  <c r="G3" i="4"/>
  <c r="C3" i="4"/>
  <c r="F4" i="4" s="1"/>
  <c r="D7" i="3"/>
  <c r="G21" i="3"/>
  <c r="E21" i="3"/>
  <c r="D21" i="3"/>
  <c r="C21" i="3"/>
  <c r="G20" i="3"/>
  <c r="E20" i="3"/>
  <c r="D20" i="3"/>
  <c r="C20" i="3"/>
  <c r="G19" i="3"/>
  <c r="H20" i="3" s="1"/>
  <c r="F19" i="3"/>
  <c r="E19" i="3"/>
  <c r="D19" i="3"/>
  <c r="C19" i="3"/>
  <c r="F21" i="3" s="1"/>
  <c r="G18" i="3"/>
  <c r="H19" i="3" s="1"/>
  <c r="E18" i="3"/>
  <c r="D18" i="3"/>
  <c r="C18" i="3"/>
  <c r="F20" i="3" s="1"/>
  <c r="G17" i="3"/>
  <c r="F17" i="3"/>
  <c r="E17" i="3"/>
  <c r="D17" i="3"/>
  <c r="C17" i="3"/>
  <c r="G16" i="3"/>
  <c r="H21" i="3" s="1"/>
  <c r="E16" i="3"/>
  <c r="D16" i="3"/>
  <c r="C16" i="3"/>
  <c r="F18" i="3" s="1"/>
  <c r="G15" i="3"/>
  <c r="F15" i="3"/>
  <c r="E15" i="3"/>
  <c r="D15" i="3"/>
  <c r="C15" i="3"/>
  <c r="G14" i="3"/>
  <c r="H15" i="3" s="1"/>
  <c r="E14" i="3"/>
  <c r="D14" i="3"/>
  <c r="C14" i="3"/>
  <c r="F16" i="3" s="1"/>
  <c r="G13" i="3"/>
  <c r="F13" i="3"/>
  <c r="E13" i="3"/>
  <c r="D13" i="3"/>
  <c r="C13" i="3"/>
  <c r="G12" i="3"/>
  <c r="H13" i="3" s="1"/>
  <c r="E12" i="3"/>
  <c r="D12" i="3"/>
  <c r="C12" i="3"/>
  <c r="F14" i="3" s="1"/>
  <c r="G11" i="3"/>
  <c r="F11" i="3"/>
  <c r="E11" i="3"/>
  <c r="D11" i="3"/>
  <c r="C11" i="3"/>
  <c r="G10" i="3"/>
  <c r="H11" i="3" s="1"/>
  <c r="E10" i="3"/>
  <c r="D10" i="3"/>
  <c r="C10" i="3"/>
  <c r="F12" i="3" s="1"/>
  <c r="G9" i="3"/>
  <c r="E9" i="3"/>
  <c r="D9" i="3"/>
  <c r="C9" i="3"/>
  <c r="G8" i="3"/>
  <c r="H9" i="3" s="1"/>
  <c r="E8" i="3"/>
  <c r="D8" i="3"/>
  <c r="C8" i="3"/>
  <c r="F10" i="3" s="1"/>
  <c r="E7" i="3"/>
  <c r="C7" i="3"/>
  <c r="F9" i="3" s="1"/>
  <c r="E6" i="3"/>
  <c r="C6" i="3"/>
  <c r="F8" i="3" s="1"/>
  <c r="C5" i="3"/>
  <c r="F7" i="3" s="1"/>
  <c r="C4" i="3"/>
  <c r="F6" i="3" s="1"/>
  <c r="C3" i="3"/>
  <c r="D9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F20" i="2" s="1"/>
  <c r="E16" i="2"/>
  <c r="D16" i="2"/>
  <c r="C16" i="2"/>
  <c r="F19" i="2" s="1"/>
  <c r="E15" i="2"/>
  <c r="D15" i="2"/>
  <c r="C15" i="2"/>
  <c r="E14" i="2"/>
  <c r="D14" i="2"/>
  <c r="C14" i="2"/>
  <c r="F17" i="2" s="1"/>
  <c r="E13" i="2"/>
  <c r="D13" i="2"/>
  <c r="C13" i="2"/>
  <c r="E12" i="2"/>
  <c r="D12" i="2"/>
  <c r="C12" i="2"/>
  <c r="F15" i="2" s="1"/>
  <c r="E11" i="2"/>
  <c r="D11" i="2"/>
  <c r="C11" i="2"/>
  <c r="E10" i="2"/>
  <c r="D10" i="2"/>
  <c r="C10" i="2"/>
  <c r="E9" i="2"/>
  <c r="C9" i="2"/>
  <c r="F12" i="2" s="1"/>
  <c r="E8" i="2"/>
  <c r="D8" i="2"/>
  <c r="C8" i="2"/>
  <c r="F11" i="2" s="1"/>
  <c r="E7" i="2"/>
  <c r="D7" i="2"/>
  <c r="C7" i="2"/>
  <c r="C6" i="2"/>
  <c r="C5" i="2"/>
  <c r="F8" i="2" s="1"/>
  <c r="C4" i="2"/>
  <c r="F7" i="2" s="1"/>
  <c r="C3" i="2"/>
  <c r="C9" i="1"/>
  <c r="I10" i="1"/>
  <c r="I8" i="1"/>
  <c r="C8" i="1"/>
  <c r="I7" i="1"/>
  <c r="C7" i="1"/>
  <c r="I6" i="1"/>
  <c r="C6" i="1"/>
  <c r="I5" i="1"/>
  <c r="C5" i="1"/>
  <c r="I4" i="1"/>
  <c r="C4" i="1"/>
  <c r="I3" i="1"/>
  <c r="C3" i="1"/>
  <c r="F11" i="4" l="1"/>
  <c r="F15" i="4"/>
  <c r="F19" i="4"/>
  <c r="F9" i="4"/>
  <c r="H10" i="4"/>
  <c r="F13" i="4"/>
  <c r="H14" i="4"/>
  <c r="F17" i="4"/>
  <c r="H18" i="4"/>
  <c r="F21" i="4"/>
  <c r="H8" i="3"/>
  <c r="H10" i="3"/>
  <c r="H12" i="3"/>
  <c r="H14" i="3"/>
  <c r="H16" i="3"/>
  <c r="H18" i="3"/>
  <c r="H17" i="3"/>
  <c r="F21" i="2"/>
  <c r="F10" i="2"/>
  <c r="F14" i="2"/>
  <c r="F18" i="2"/>
  <c r="F9" i="2"/>
  <c r="F16" i="2"/>
  <c r="F13" i="2"/>
</calcChain>
</file>

<file path=xl/sharedStrings.xml><?xml version="1.0" encoding="utf-8"?>
<sst xmlns="http://schemas.openxmlformats.org/spreadsheetml/2006/main" count="192" uniqueCount="89">
  <si>
    <t>№</t>
  </si>
  <si>
    <t>C, мкмоль/мл</t>
  </si>
  <si>
    <t>lg('C)</t>
  </si>
  <si>
    <t>№-№</t>
  </si>
  <si>
    <t>odor_dif</t>
  </si>
  <si>
    <t>d</t>
  </si>
  <si>
    <t>Запах</t>
  </si>
  <si>
    <t>1&gt;2</t>
  </si>
  <si>
    <t>2&gt;3</t>
  </si>
  <si>
    <t>3&gt;4</t>
  </si>
  <si>
    <t>4&gt;5</t>
  </si>
  <si>
    <t>5&gt;6</t>
  </si>
  <si>
    <t>Вода</t>
  </si>
  <si>
    <t>6&gt;7</t>
  </si>
  <si>
    <t>Пороги запаха Уксус для Снетковой Дарьи 16.02.2025</t>
  </si>
  <si>
    <t>запах, %</t>
  </si>
  <si>
    <t>Очень сильный</t>
  </si>
  <si>
    <t>0&gt;1</t>
  </si>
  <si>
    <t>T T T</t>
  </si>
  <si>
    <t>Сильный</t>
  </si>
  <si>
    <t>Слабый</t>
  </si>
  <si>
    <t>Нет запаха</t>
  </si>
  <si>
    <t>8 мл №0</t>
  </si>
  <si>
    <t>1 мл №1</t>
  </si>
  <si>
    <t>0,32 мл №1</t>
  </si>
  <si>
    <t>1 мл №2</t>
  </si>
  <si>
    <t>0,32 мл №2</t>
  </si>
  <si>
    <t>1 мл №3</t>
  </si>
  <si>
    <t>1 мл №4</t>
  </si>
  <si>
    <t>1 мл №5</t>
  </si>
  <si>
    <t xml:space="preserve">Состав растворов на 10 мл </t>
  </si>
  <si>
    <t>TTT</t>
  </si>
  <si>
    <t>TFT</t>
  </si>
  <si>
    <t>TTFTT</t>
  </si>
  <si>
    <t xml:space="preserve"> нет различия</t>
  </si>
  <si>
    <t>нет различия</t>
  </si>
  <si>
    <t>Нет запаха ( но есть болевые ощущения)</t>
  </si>
  <si>
    <t>Очень слабый ( практически нет)</t>
  </si>
  <si>
    <t xml:space="preserve">Поиск порога различения запаха Уксус </t>
  </si>
  <si>
    <t>Уксус</t>
  </si>
  <si>
    <t>lg(C)</t>
  </si>
  <si>
    <t>№&gt;№</t>
  </si>
  <si>
    <r>
      <t xml:space="preserve">D </t>
    </r>
    <r>
      <rPr>
        <b/>
        <sz val="16"/>
        <color theme="1"/>
        <rFont val="Calibri"/>
        <family val="2"/>
        <charset val="204"/>
      </rPr>
      <t>C %</t>
    </r>
  </si>
  <si>
    <r>
      <t xml:space="preserve">D </t>
    </r>
    <r>
      <rPr>
        <b/>
        <sz val="16"/>
        <color theme="1"/>
        <rFont val="Calibri"/>
        <family val="2"/>
        <charset val="204"/>
      </rPr>
      <t>LgC</t>
    </r>
  </si>
  <si>
    <r>
      <rPr>
        <b/>
        <sz val="16"/>
        <color theme="1"/>
        <rFont val="Calibri"/>
        <family val="2"/>
        <charset val="204"/>
        <scheme val="minor"/>
      </rPr>
      <t>-1/C</t>
    </r>
  </si>
  <si>
    <r>
      <t xml:space="preserve">D </t>
    </r>
    <r>
      <rPr>
        <b/>
        <sz val="16"/>
        <color theme="1"/>
        <rFont val="Calibri"/>
        <family val="2"/>
        <charset val="204"/>
      </rPr>
      <t>-1/C</t>
    </r>
  </si>
  <si>
    <t>В 10 мл р-ра</t>
  </si>
  <si>
    <t>находится</t>
  </si>
  <si>
    <t>Различение запаха</t>
  </si>
  <si>
    <t>8,00 мл №0</t>
  </si>
  <si>
    <t>4,48 мл №0</t>
  </si>
  <si>
    <t>2,56 мл №0</t>
  </si>
  <si>
    <t>1,44мл №0</t>
  </si>
  <si>
    <t>1,00 мл №0</t>
  </si>
  <si>
    <t>0,56 мл №0</t>
  </si>
  <si>
    <t>0,32 мл №0</t>
  </si>
  <si>
    <t>1,80  мл №1</t>
  </si>
  <si>
    <t>1,00 мл №1</t>
  </si>
  <si>
    <t>0,56  мл №1</t>
  </si>
  <si>
    <t>1,80  мл №2</t>
  </si>
  <si>
    <t>1,00 мл №2</t>
  </si>
  <si>
    <t>0,56мл №2</t>
  </si>
  <si>
    <t>1,80  мл №3</t>
  </si>
  <si>
    <t>1,00  мл №3</t>
  </si>
  <si>
    <t>0,56 мл №3</t>
  </si>
  <si>
    <t>0,18  мл №0</t>
  </si>
  <si>
    <t>0, 18 мл №2</t>
  </si>
  <si>
    <t>Интервал</t>
  </si>
  <si>
    <t>30 сек</t>
  </si>
  <si>
    <t>0, 18 мл №1</t>
  </si>
  <si>
    <t>10 10 10</t>
  </si>
  <si>
    <t>20 20 20</t>
  </si>
  <si>
    <t xml:space="preserve">20 20 20 </t>
  </si>
  <si>
    <t>ИНТЕРВАЛ</t>
  </si>
  <si>
    <t>TTF</t>
  </si>
  <si>
    <t>ОШИБКА РАЗБАВЛЕНИЯ (15&gt;&gt;3)</t>
  </si>
  <si>
    <t>ОШИБКА РАЗБАВЛЕНИЯ (15&gt;&gt;17)</t>
  </si>
  <si>
    <t xml:space="preserve">не различаю </t>
  </si>
  <si>
    <t>40 40 40</t>
  </si>
  <si>
    <t xml:space="preserve">30 30 30 </t>
  </si>
  <si>
    <t xml:space="preserve">Поиск порога различения запаха </t>
  </si>
  <si>
    <t>Интервал, с</t>
  </si>
  <si>
    <t>T T F</t>
  </si>
  <si>
    <t>50 50 50</t>
  </si>
  <si>
    <t>1&gt;8</t>
  </si>
  <si>
    <t>30 30 30</t>
  </si>
  <si>
    <t>TFF</t>
  </si>
  <si>
    <t xml:space="preserve">Поиск порога различения запаха  </t>
  </si>
  <si>
    <t>В 10 мл р-ра находится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</si>
</sst>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"/>
    <numFmt numFmtId="169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Symbol"/>
      <family val="1"/>
      <charset val="2"/>
    </font>
    <font>
      <b/>
      <sz val="16"/>
      <color theme="1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2" fillId="0" borderId="1" xfId="0" applyFont="1" applyBorder="1"/>
    <xf numFmtId="168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9" fontId="3" fillId="0" borderId="0" xfId="0" applyNumberFormat="1" applyFont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1" xfId="0" applyFont="1" applyBorder="1"/>
    <xf numFmtId="0" fontId="5" fillId="0" borderId="1" xfId="0" quotePrefix="1" applyFont="1" applyBorder="1" applyAlignment="1">
      <alignment horizontal="center"/>
    </xf>
    <xf numFmtId="169" fontId="5" fillId="0" borderId="1" xfId="0" quotePrefix="1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169" fontId="3" fillId="0" borderId="1" xfId="0" applyNumberFormat="1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" fillId="0" borderId="1" xfId="0" applyFont="1" applyBorder="1"/>
    <xf numFmtId="0" fontId="3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3" fillId="2" borderId="1" xfId="0" applyNumberFormat="1" applyFont="1" applyFill="1" applyBorder="1" applyAlignment="1">
      <alignment horizontal="center"/>
    </xf>
    <xf numFmtId="49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C1" workbookViewId="0">
      <selection activeCell="E8" sqref="E8"/>
    </sheetView>
  </sheetViews>
  <sheetFormatPr defaultRowHeight="14.3" x14ac:dyDescent="0.25"/>
  <cols>
    <col min="2" max="2" width="18.875" customWidth="1"/>
    <col min="3" max="3" width="12.375" customWidth="1"/>
    <col min="4" max="4" width="12.125" customWidth="1"/>
    <col min="5" max="5" width="15.25" customWidth="1"/>
    <col min="6" max="6" width="23.5" style="2" customWidth="1"/>
    <col min="7" max="7" width="28" customWidth="1"/>
    <col min="8" max="8" width="41.5" customWidth="1"/>
    <col min="9" max="9" width="22.5" customWidth="1"/>
  </cols>
  <sheetData>
    <row r="1" spans="1:10" ht="19.05" x14ac:dyDescent="0.35">
      <c r="A1" s="9"/>
      <c r="B1" s="10" t="s">
        <v>14</v>
      </c>
      <c r="C1" s="2"/>
      <c r="D1" s="2"/>
      <c r="E1" s="2"/>
      <c r="G1" s="2"/>
      <c r="H1" s="2"/>
    </row>
    <row r="2" spans="1:10" ht="19.05" x14ac:dyDescent="0.35">
      <c r="A2" s="3" t="s">
        <v>0</v>
      </c>
      <c r="B2" s="3" t="s">
        <v>1</v>
      </c>
      <c r="C2" s="3" t="s">
        <v>2</v>
      </c>
      <c r="D2" s="4" t="s">
        <v>3</v>
      </c>
      <c r="E2" s="5" t="s">
        <v>4</v>
      </c>
      <c r="F2" s="5" t="s">
        <v>30</v>
      </c>
      <c r="G2" s="6" t="s">
        <v>5</v>
      </c>
      <c r="H2" s="3" t="s">
        <v>6</v>
      </c>
      <c r="I2" s="3" t="s">
        <v>15</v>
      </c>
      <c r="J2" s="41" t="s">
        <v>67</v>
      </c>
    </row>
    <row r="3" spans="1:10" ht="19.05" x14ac:dyDescent="0.35">
      <c r="A3" s="3">
        <v>0</v>
      </c>
      <c r="B3" s="3">
        <v>12500</v>
      </c>
      <c r="C3" s="3">
        <f>LOG10(B3)</f>
        <v>4.0969100130080562</v>
      </c>
      <c r="D3" s="7"/>
      <c r="E3" s="3"/>
      <c r="F3" s="12"/>
      <c r="G3" s="3">
        <v>1</v>
      </c>
      <c r="H3" s="3" t="s">
        <v>16</v>
      </c>
      <c r="I3" s="8">
        <f>(G3-$G$10)*100/($G$3-$G$10)</f>
        <v>100</v>
      </c>
      <c r="J3" s="41" t="s">
        <v>68</v>
      </c>
    </row>
    <row r="4" spans="1:10" ht="19.05" x14ac:dyDescent="0.35">
      <c r="A4" s="3">
        <v>1</v>
      </c>
      <c r="B4" s="3">
        <v>10000</v>
      </c>
      <c r="C4" s="3">
        <f t="shared" ref="C4:C9" si="0">LOG10(B4)</f>
        <v>4</v>
      </c>
      <c r="D4" s="7" t="s">
        <v>17</v>
      </c>
      <c r="E4" s="11" t="s">
        <v>31</v>
      </c>
      <c r="F4" s="12" t="s">
        <v>22</v>
      </c>
      <c r="G4" s="3">
        <v>0.9</v>
      </c>
      <c r="H4" s="3" t="s">
        <v>16</v>
      </c>
      <c r="I4" s="8">
        <f>(G4-$G$10)*100/($G$3-$G$10)</f>
        <v>90</v>
      </c>
      <c r="J4" s="41" t="s">
        <v>68</v>
      </c>
    </row>
    <row r="5" spans="1:10" ht="19.05" x14ac:dyDescent="0.35">
      <c r="A5" s="3">
        <v>2</v>
      </c>
      <c r="B5" s="3">
        <v>1000</v>
      </c>
      <c r="C5" s="3">
        <f t="shared" si="0"/>
        <v>3</v>
      </c>
      <c r="D5" s="7" t="s">
        <v>7</v>
      </c>
      <c r="E5" s="11" t="s">
        <v>31</v>
      </c>
      <c r="F5" s="12" t="s">
        <v>23</v>
      </c>
      <c r="G5" s="3">
        <v>0.8</v>
      </c>
      <c r="H5" s="3" t="s">
        <v>19</v>
      </c>
      <c r="I5" s="8">
        <f>(G5-$G$10)*100/($G$3-$G$10)</f>
        <v>80</v>
      </c>
      <c r="J5" s="41" t="s">
        <v>68</v>
      </c>
    </row>
    <row r="6" spans="1:10" ht="19.05" x14ac:dyDescent="0.35">
      <c r="A6" s="3">
        <v>3</v>
      </c>
      <c r="B6" s="3">
        <v>100</v>
      </c>
      <c r="C6" s="3">
        <f t="shared" si="0"/>
        <v>2</v>
      </c>
      <c r="D6" s="7" t="s">
        <v>8</v>
      </c>
      <c r="E6" s="11" t="s">
        <v>31</v>
      </c>
      <c r="F6" s="12" t="s">
        <v>25</v>
      </c>
      <c r="G6" s="3">
        <v>0.5</v>
      </c>
      <c r="H6" s="3" t="s">
        <v>20</v>
      </c>
      <c r="I6" s="8">
        <f>(G6-$G$10)*100/($G$3-$G$10)</f>
        <v>50</v>
      </c>
      <c r="J6" s="41" t="s">
        <v>68</v>
      </c>
    </row>
    <row r="7" spans="1:10" ht="19.05" x14ac:dyDescent="0.35">
      <c r="A7" s="3">
        <v>4</v>
      </c>
      <c r="B7" s="3">
        <v>10</v>
      </c>
      <c r="C7" s="3">
        <f t="shared" si="0"/>
        <v>1</v>
      </c>
      <c r="D7" s="7" t="s">
        <v>9</v>
      </c>
      <c r="E7" s="20" t="s">
        <v>32</v>
      </c>
      <c r="F7" s="12" t="s">
        <v>27</v>
      </c>
      <c r="G7" s="3">
        <v>0.2</v>
      </c>
      <c r="H7" s="3" t="s">
        <v>37</v>
      </c>
      <c r="I7" s="8">
        <f>(G7-$G$10)*100/($G$3-$G$10)</f>
        <v>20</v>
      </c>
      <c r="J7" s="41" t="s">
        <v>68</v>
      </c>
    </row>
    <row r="8" spans="1:10" ht="19.05" x14ac:dyDescent="0.35">
      <c r="A8" s="3">
        <v>5</v>
      </c>
      <c r="B8" s="3">
        <v>1</v>
      </c>
      <c r="C8" s="3">
        <f t="shared" si="0"/>
        <v>0</v>
      </c>
      <c r="D8" s="7" t="s">
        <v>10</v>
      </c>
      <c r="E8" s="1" t="s">
        <v>33</v>
      </c>
      <c r="F8" s="12" t="s">
        <v>28</v>
      </c>
      <c r="G8" s="3">
        <v>0.1</v>
      </c>
      <c r="H8" s="21" t="s">
        <v>36</v>
      </c>
      <c r="I8" s="8">
        <f>(G8-$G$10)*100/($G$3-$G$10)</f>
        <v>10</v>
      </c>
      <c r="J8" s="41" t="s">
        <v>68</v>
      </c>
    </row>
    <row r="9" spans="1:10" ht="19.05" x14ac:dyDescent="0.35">
      <c r="A9" s="12">
        <v>6</v>
      </c>
      <c r="B9" s="12">
        <v>0.1</v>
      </c>
      <c r="C9" s="12">
        <f t="shared" si="0"/>
        <v>-1</v>
      </c>
      <c r="D9" s="13" t="s">
        <v>11</v>
      </c>
      <c r="E9" s="19" t="s">
        <v>34</v>
      </c>
      <c r="F9" s="12" t="s">
        <v>29</v>
      </c>
      <c r="G9" s="12">
        <v>0</v>
      </c>
      <c r="H9" s="14" t="s">
        <v>21</v>
      </c>
      <c r="I9" s="12">
        <v>0</v>
      </c>
      <c r="J9" s="41" t="s">
        <v>68</v>
      </c>
    </row>
    <row r="10" spans="1:10" ht="19.05" x14ac:dyDescent="0.35">
      <c r="A10" s="3">
        <v>7</v>
      </c>
      <c r="B10" s="3" t="s">
        <v>12</v>
      </c>
      <c r="C10" s="3"/>
      <c r="D10" s="7" t="s">
        <v>13</v>
      </c>
      <c r="E10" s="19" t="s">
        <v>35</v>
      </c>
      <c r="F10" s="12">
        <v>0</v>
      </c>
      <c r="G10" s="3">
        <v>0</v>
      </c>
      <c r="H10" s="3" t="s">
        <v>21</v>
      </c>
      <c r="I10" s="8">
        <f>(G10-$G$10)*100/($G$3-$G$10)</f>
        <v>0</v>
      </c>
      <c r="J10" s="41" t="s">
        <v>68</v>
      </c>
    </row>
    <row r="12" spans="1:10" x14ac:dyDescent="0.25">
      <c r="H12" s="17"/>
    </row>
    <row r="13" spans="1:10" ht="19.05" x14ac:dyDescent="0.35">
      <c r="G13" s="16"/>
      <c r="H13" s="15"/>
    </row>
    <row r="14" spans="1:10" ht="19.05" x14ac:dyDescent="0.35">
      <c r="G14" s="16"/>
      <c r="H14" s="15"/>
    </row>
    <row r="15" spans="1:10" ht="19.05" x14ac:dyDescent="0.35">
      <c r="G15" s="16"/>
      <c r="H15" s="15"/>
    </row>
    <row r="16" spans="1:10" ht="19.05" x14ac:dyDescent="0.35">
      <c r="G16" s="16"/>
      <c r="H16" s="15"/>
    </row>
    <row r="17" spans="7:8" ht="19.05" x14ac:dyDescent="0.35">
      <c r="G17" s="16"/>
      <c r="H17" s="15"/>
    </row>
    <row r="18" spans="7:8" ht="19.05" x14ac:dyDescent="0.35">
      <c r="G18" s="16"/>
      <c r="H18" s="15"/>
    </row>
    <row r="19" spans="7:8" ht="19.05" x14ac:dyDescent="0.35">
      <c r="G19" s="16"/>
      <c r="H19" s="15"/>
    </row>
    <row r="20" spans="7:8" ht="19.05" x14ac:dyDescent="0.35">
      <c r="G20" s="16"/>
      <c r="H20" s="15"/>
    </row>
    <row r="21" spans="7:8" ht="19.05" x14ac:dyDescent="0.35">
      <c r="G21" s="16"/>
      <c r="H21" s="15"/>
    </row>
    <row r="22" spans="7:8" x14ac:dyDescent="0.25">
      <c r="G22" s="16"/>
      <c r="H22" s="16"/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8F652-5879-424F-B210-2348798FA157}">
  <dimension ref="A1:I21"/>
  <sheetViews>
    <sheetView topLeftCell="A10" zoomScale="62" zoomScaleNormal="62" workbookViewId="0">
      <selection activeCell="H20" sqref="H20"/>
    </sheetView>
  </sheetViews>
  <sheetFormatPr defaultRowHeight="14.3" x14ac:dyDescent="0.25"/>
  <cols>
    <col min="2" max="2" width="19.125" customWidth="1"/>
    <col min="5" max="5" width="19.375" customWidth="1"/>
    <col min="6" max="6" width="12.875" customWidth="1"/>
    <col min="7" max="7" width="32.5" customWidth="1"/>
    <col min="8" max="8" width="31" customWidth="1"/>
    <col min="9" max="9" width="11.625" customWidth="1"/>
  </cols>
  <sheetData>
    <row r="1" spans="1:9" ht="21.1" x14ac:dyDescent="0.35">
      <c r="A1" s="22"/>
      <c r="B1" s="23" t="s">
        <v>38</v>
      </c>
      <c r="C1" s="22"/>
      <c r="D1" s="22"/>
      <c r="E1" s="22"/>
      <c r="F1" s="22">
        <v>0.75</v>
      </c>
      <c r="G1" s="23" t="s">
        <v>39</v>
      </c>
      <c r="H1" s="26" t="s">
        <v>48</v>
      </c>
      <c r="I1" s="41" t="s">
        <v>73</v>
      </c>
    </row>
    <row r="2" spans="1:9" ht="21.1" x14ac:dyDescent="0.35">
      <c r="A2" s="26" t="s">
        <v>0</v>
      </c>
      <c r="B2" s="26" t="s">
        <v>1</v>
      </c>
      <c r="C2" s="27" t="s">
        <v>40</v>
      </c>
      <c r="D2" s="28" t="s">
        <v>41</v>
      </c>
      <c r="E2" s="29" t="s">
        <v>42</v>
      </c>
      <c r="F2" s="29" t="s">
        <v>43</v>
      </c>
      <c r="G2" s="26" t="s">
        <v>46</v>
      </c>
      <c r="H2" s="35"/>
      <c r="I2" s="41"/>
    </row>
    <row r="3" spans="1:9" ht="21.1" x14ac:dyDescent="0.35">
      <c r="A3" s="26">
        <v>0</v>
      </c>
      <c r="B3" s="26">
        <v>12500</v>
      </c>
      <c r="C3" s="31">
        <f>LOG10(B3)</f>
        <v>4.0969100130080562</v>
      </c>
      <c r="D3" s="28"/>
      <c r="E3" s="32"/>
      <c r="F3" s="26"/>
      <c r="G3" s="26" t="s">
        <v>47</v>
      </c>
      <c r="H3" s="35"/>
      <c r="I3" s="41"/>
    </row>
    <row r="4" spans="1:9" ht="21.1" x14ac:dyDescent="0.35">
      <c r="A4" s="26">
        <v>1</v>
      </c>
      <c r="B4" s="26">
        <v>10000</v>
      </c>
      <c r="C4" s="31">
        <f>LOG10(B4)</f>
        <v>4</v>
      </c>
      <c r="D4" s="26"/>
      <c r="E4" s="34"/>
      <c r="F4" s="31"/>
      <c r="G4" s="35" t="s">
        <v>49</v>
      </c>
      <c r="H4" s="35"/>
      <c r="I4" s="41"/>
    </row>
    <row r="5" spans="1:9" ht="21.1" x14ac:dyDescent="0.35">
      <c r="A5" s="26">
        <v>7</v>
      </c>
      <c r="B5" s="26">
        <v>5600</v>
      </c>
      <c r="C5" s="31">
        <f t="shared" ref="C5:C7" si="0">LOG10(B5)</f>
        <v>3.7481880270062002</v>
      </c>
      <c r="D5" s="26"/>
      <c r="E5" s="34"/>
      <c r="F5" s="31"/>
      <c r="G5" s="35" t="s">
        <v>50</v>
      </c>
      <c r="H5" s="35"/>
      <c r="I5" s="41"/>
    </row>
    <row r="6" spans="1:9" ht="21.1" x14ac:dyDescent="0.35">
      <c r="A6" s="26">
        <v>8</v>
      </c>
      <c r="B6" s="26">
        <v>3200</v>
      </c>
      <c r="C6" s="31">
        <f t="shared" si="0"/>
        <v>3.5051499783199058</v>
      </c>
      <c r="D6" s="26"/>
      <c r="E6" s="34"/>
      <c r="F6" s="31"/>
      <c r="G6" s="35" t="s">
        <v>51</v>
      </c>
      <c r="H6" s="40"/>
      <c r="I6" s="41"/>
    </row>
    <row r="7" spans="1:9" ht="21.1" x14ac:dyDescent="0.35">
      <c r="A7" s="26">
        <v>9</v>
      </c>
      <c r="B7" s="26">
        <v>1800</v>
      </c>
      <c r="C7" s="31">
        <f t="shared" si="0"/>
        <v>3.255272505103306</v>
      </c>
      <c r="D7" s="26" t="str">
        <f>_xlfn.CONCAT(A4,"&gt;",A7)</f>
        <v>1&gt;9</v>
      </c>
      <c r="E7" s="34">
        <f>(B4-B7)/B4</f>
        <v>0.82</v>
      </c>
      <c r="F7" s="31">
        <f>C4-C7</f>
        <v>0.74472749489669399</v>
      </c>
      <c r="G7" s="35" t="s">
        <v>52</v>
      </c>
      <c r="H7" s="37" t="s">
        <v>31</v>
      </c>
      <c r="I7" s="41" t="s">
        <v>70</v>
      </c>
    </row>
    <row r="8" spans="1:9" ht="21.1" x14ac:dyDescent="0.35">
      <c r="A8" s="26">
        <v>2</v>
      </c>
      <c r="B8" s="26">
        <v>1000</v>
      </c>
      <c r="C8" s="31">
        <f>LOG10(B8)</f>
        <v>3</v>
      </c>
      <c r="D8" s="42" t="str">
        <f t="shared" ref="D8:D21" si="1">_xlfn.CONCAT(A5,"&gt;",A8)</f>
        <v>7&gt;2</v>
      </c>
      <c r="E8" s="34">
        <f t="shared" ref="E8:E21" si="2">(B5-B8)/B5</f>
        <v>0.8214285714285714</v>
      </c>
      <c r="F8" s="31">
        <f t="shared" ref="F8:F21" si="3">C5-C8</f>
        <v>0.74818802700620024</v>
      </c>
      <c r="G8" s="35" t="s">
        <v>53</v>
      </c>
      <c r="H8" s="37" t="s">
        <v>31</v>
      </c>
      <c r="I8" s="41" t="s">
        <v>70</v>
      </c>
    </row>
    <row r="9" spans="1:9" ht="21.1" x14ac:dyDescent="0.35">
      <c r="A9" s="26">
        <v>10</v>
      </c>
      <c r="B9" s="26">
        <v>560</v>
      </c>
      <c r="C9" s="31">
        <f t="shared" ref="C9:C20" si="4">LOG10(B9)</f>
        <v>2.7481880270062002</v>
      </c>
      <c r="D9" s="26" t="str">
        <f t="shared" si="1"/>
        <v>8&gt;10</v>
      </c>
      <c r="E9" s="34">
        <f t="shared" si="2"/>
        <v>0.82499999999999996</v>
      </c>
      <c r="F9" s="31">
        <f t="shared" si="3"/>
        <v>0.75696195131370558</v>
      </c>
      <c r="G9" s="35" t="s">
        <v>54</v>
      </c>
      <c r="H9" s="37" t="s">
        <v>31</v>
      </c>
      <c r="I9" s="41" t="s">
        <v>71</v>
      </c>
    </row>
    <row r="10" spans="1:9" ht="21.1" x14ac:dyDescent="0.35">
      <c r="A10" s="26">
        <v>11</v>
      </c>
      <c r="B10" s="38">
        <v>320</v>
      </c>
      <c r="C10" s="31">
        <f t="shared" si="4"/>
        <v>2.5051499783199058</v>
      </c>
      <c r="D10" s="26" t="str">
        <f t="shared" si="1"/>
        <v>9&gt;11</v>
      </c>
      <c r="E10" s="34">
        <f t="shared" si="2"/>
        <v>0.82222222222222219</v>
      </c>
      <c r="F10" s="31">
        <f t="shared" si="3"/>
        <v>0.75012252678340019</v>
      </c>
      <c r="G10" s="35" t="s">
        <v>55</v>
      </c>
      <c r="H10" s="37" t="s">
        <v>31</v>
      </c>
      <c r="I10" s="41" t="s">
        <v>72</v>
      </c>
    </row>
    <row r="11" spans="1:9" ht="21.1" x14ac:dyDescent="0.35">
      <c r="A11" s="26">
        <v>12</v>
      </c>
      <c r="B11" s="38">
        <v>180</v>
      </c>
      <c r="C11" s="31">
        <f t="shared" si="4"/>
        <v>2.255272505103306</v>
      </c>
      <c r="D11" s="26" t="str">
        <f t="shared" si="1"/>
        <v>2&gt;12</v>
      </c>
      <c r="E11" s="34">
        <f t="shared" si="2"/>
        <v>0.82</v>
      </c>
      <c r="F11" s="31">
        <f t="shared" si="3"/>
        <v>0.74472749489669399</v>
      </c>
      <c r="G11" s="35" t="s">
        <v>65</v>
      </c>
      <c r="H11" s="37" t="s">
        <v>31</v>
      </c>
      <c r="I11" s="41" t="s">
        <v>71</v>
      </c>
    </row>
    <row r="12" spans="1:9" ht="21.1" x14ac:dyDescent="0.35">
      <c r="A12" s="26">
        <v>3</v>
      </c>
      <c r="B12" s="26">
        <v>100</v>
      </c>
      <c r="C12" s="31">
        <f t="shared" si="4"/>
        <v>2</v>
      </c>
      <c r="D12" s="36" t="str">
        <f t="shared" si="1"/>
        <v>10&gt;3</v>
      </c>
      <c r="E12" s="34">
        <f t="shared" si="2"/>
        <v>0.8214285714285714</v>
      </c>
      <c r="F12" s="31">
        <f t="shared" si="3"/>
        <v>0.74818802700620024</v>
      </c>
      <c r="G12" s="35" t="s">
        <v>57</v>
      </c>
      <c r="H12" s="37" t="s">
        <v>31</v>
      </c>
      <c r="I12" s="41" t="s">
        <v>72</v>
      </c>
    </row>
    <row r="13" spans="1:9" ht="21.1" x14ac:dyDescent="0.35">
      <c r="A13" s="26">
        <v>13</v>
      </c>
      <c r="B13" s="26">
        <v>56</v>
      </c>
      <c r="C13" s="31">
        <f t="shared" si="4"/>
        <v>1.7481880270062005</v>
      </c>
      <c r="D13" s="26" t="str">
        <f t="shared" si="1"/>
        <v>11&gt;13</v>
      </c>
      <c r="E13" s="34">
        <f t="shared" si="2"/>
        <v>0.82499999999999996</v>
      </c>
      <c r="F13" s="31">
        <f t="shared" si="3"/>
        <v>0.75696195131370536</v>
      </c>
      <c r="G13" s="35" t="s">
        <v>58</v>
      </c>
      <c r="H13" s="37" t="s">
        <v>31</v>
      </c>
      <c r="I13" s="41" t="s">
        <v>72</v>
      </c>
    </row>
    <row r="14" spans="1:9" ht="21.1" x14ac:dyDescent="0.35">
      <c r="A14" s="26">
        <v>14</v>
      </c>
      <c r="B14" s="26">
        <v>32</v>
      </c>
      <c r="C14" s="31">
        <f t="shared" si="4"/>
        <v>1.505149978319906</v>
      </c>
      <c r="D14" s="26" t="str">
        <f t="shared" si="1"/>
        <v>12&gt;14</v>
      </c>
      <c r="E14" s="34">
        <f t="shared" si="2"/>
        <v>0.82222222222222219</v>
      </c>
      <c r="F14" s="31">
        <f t="shared" si="3"/>
        <v>0.75012252678339997</v>
      </c>
      <c r="G14" s="35" t="s">
        <v>24</v>
      </c>
      <c r="H14" s="43" t="s">
        <v>74</v>
      </c>
      <c r="I14" s="41" t="s">
        <v>72</v>
      </c>
    </row>
    <row r="15" spans="1:9" ht="21.1" x14ac:dyDescent="0.35">
      <c r="A15" s="26">
        <v>15</v>
      </c>
      <c r="B15" s="26">
        <v>18</v>
      </c>
      <c r="C15" s="31">
        <f t="shared" si="4"/>
        <v>1.255272505103306</v>
      </c>
      <c r="D15" s="26" t="str">
        <f t="shared" si="1"/>
        <v>3&gt;15</v>
      </c>
      <c r="E15" s="34">
        <f t="shared" si="2"/>
        <v>0.82</v>
      </c>
      <c r="F15" s="31">
        <f t="shared" si="3"/>
        <v>0.74472749489669399</v>
      </c>
      <c r="G15" s="35" t="s">
        <v>69</v>
      </c>
      <c r="H15" s="18" t="s">
        <v>75</v>
      </c>
      <c r="I15" s="41"/>
    </row>
    <row r="16" spans="1:9" ht="21.1" x14ac:dyDescent="0.35">
      <c r="A16" s="26">
        <v>4</v>
      </c>
      <c r="B16" s="26">
        <v>10</v>
      </c>
      <c r="C16" s="31">
        <f t="shared" si="4"/>
        <v>1</v>
      </c>
      <c r="D16" s="36" t="str">
        <f t="shared" si="1"/>
        <v>13&gt;4</v>
      </c>
      <c r="E16" s="34">
        <f t="shared" si="2"/>
        <v>0.8214285714285714</v>
      </c>
      <c r="F16" s="31">
        <f t="shared" si="3"/>
        <v>0.74818802700620046</v>
      </c>
      <c r="G16" s="35" t="s">
        <v>60</v>
      </c>
      <c r="H16" s="37" t="s">
        <v>31</v>
      </c>
      <c r="I16" s="41" t="s">
        <v>79</v>
      </c>
    </row>
    <row r="17" spans="1:9" ht="21.1" x14ac:dyDescent="0.35">
      <c r="A17" s="26">
        <v>16</v>
      </c>
      <c r="B17" s="26">
        <v>5.6</v>
      </c>
      <c r="C17" s="31">
        <f t="shared" si="4"/>
        <v>0.74818802700620035</v>
      </c>
      <c r="D17" s="26" t="str">
        <f t="shared" si="1"/>
        <v>14&gt;16</v>
      </c>
      <c r="E17" s="34">
        <f t="shared" si="2"/>
        <v>0.82499999999999996</v>
      </c>
      <c r="F17" s="31">
        <f t="shared" si="3"/>
        <v>0.75696195131370569</v>
      </c>
      <c r="G17" s="35" t="s">
        <v>61</v>
      </c>
      <c r="H17" s="37" t="s">
        <v>31</v>
      </c>
      <c r="I17" s="41" t="s">
        <v>79</v>
      </c>
    </row>
    <row r="18" spans="1:9" ht="21.1" x14ac:dyDescent="0.35">
      <c r="A18" s="26">
        <v>17</v>
      </c>
      <c r="B18" s="31">
        <v>3.2</v>
      </c>
      <c r="C18" s="31">
        <f t="shared" si="4"/>
        <v>0.50514997831990605</v>
      </c>
      <c r="D18" s="26" t="str">
        <f t="shared" si="1"/>
        <v>15&gt;17</v>
      </c>
      <c r="E18" s="34">
        <f t="shared" si="2"/>
        <v>0.8222222222222223</v>
      </c>
      <c r="F18" s="31">
        <f t="shared" si="3"/>
        <v>0.75012252678339997</v>
      </c>
      <c r="G18" s="35" t="s">
        <v>26</v>
      </c>
      <c r="H18" s="18" t="s">
        <v>76</v>
      </c>
      <c r="I18" s="41"/>
    </row>
    <row r="19" spans="1:9" ht="21.1" x14ac:dyDescent="0.35">
      <c r="A19" s="26">
        <v>18</v>
      </c>
      <c r="B19" s="31">
        <v>1.8</v>
      </c>
      <c r="C19" s="31">
        <f t="shared" si="4"/>
        <v>0.25527250510330607</v>
      </c>
      <c r="D19" s="26" t="str">
        <f t="shared" si="1"/>
        <v>4&gt;18</v>
      </c>
      <c r="E19" s="34">
        <f t="shared" si="2"/>
        <v>0.82</v>
      </c>
      <c r="F19" s="31">
        <f t="shared" si="3"/>
        <v>0.74472749489669399</v>
      </c>
      <c r="G19" s="35" t="s">
        <v>66</v>
      </c>
      <c r="H19" s="44" t="s">
        <v>77</v>
      </c>
      <c r="I19" s="41" t="s">
        <v>78</v>
      </c>
    </row>
    <row r="20" spans="1:9" ht="21.1" x14ac:dyDescent="0.35">
      <c r="A20" s="26">
        <v>5</v>
      </c>
      <c r="B20" s="31">
        <v>1</v>
      </c>
      <c r="C20" s="31">
        <f t="shared" si="4"/>
        <v>0</v>
      </c>
      <c r="D20" s="36" t="str">
        <f t="shared" si="1"/>
        <v>16&gt;5</v>
      </c>
      <c r="E20" s="34">
        <f t="shared" si="2"/>
        <v>0.8214285714285714</v>
      </c>
      <c r="F20" s="31">
        <f t="shared" si="3"/>
        <v>0.74818802700620035</v>
      </c>
      <c r="G20" s="35" t="s">
        <v>63</v>
      </c>
      <c r="H20" s="44" t="s">
        <v>77</v>
      </c>
      <c r="I20" s="41" t="s">
        <v>78</v>
      </c>
    </row>
    <row r="21" spans="1:9" ht="21.1" x14ac:dyDescent="0.35">
      <c r="A21" s="26">
        <v>19</v>
      </c>
      <c r="B21" s="26">
        <v>0.56000000000000005</v>
      </c>
      <c r="C21" s="31">
        <f>LOG10(B21)</f>
        <v>-0.25181197299379954</v>
      </c>
      <c r="D21" s="26" t="str">
        <f t="shared" si="1"/>
        <v>17&gt;19</v>
      </c>
      <c r="E21" s="34">
        <f t="shared" si="2"/>
        <v>0.82499999999999996</v>
      </c>
      <c r="F21" s="31">
        <f t="shared" si="3"/>
        <v>0.75696195131370558</v>
      </c>
      <c r="G21" s="35" t="s">
        <v>64</v>
      </c>
      <c r="H21" s="44" t="s">
        <v>77</v>
      </c>
      <c r="I21" s="41" t="s">
        <v>78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6314A-51F1-435D-A4C3-293650EACF6F}">
  <dimension ref="A1:K21"/>
  <sheetViews>
    <sheetView topLeftCell="A7" zoomScale="62" zoomScaleNormal="62" workbookViewId="0">
      <selection activeCell="H1" sqref="H1"/>
    </sheetView>
  </sheetViews>
  <sheetFormatPr defaultRowHeight="14.3" x14ac:dyDescent="0.25"/>
  <cols>
    <col min="1" max="1" width="4.25" bestFit="1" customWidth="1"/>
    <col min="3" max="3" width="7.25" bestFit="1" customWidth="1"/>
    <col min="4" max="4" width="8.875" bestFit="1" customWidth="1"/>
    <col min="5" max="5" width="8.75" bestFit="1" customWidth="1"/>
    <col min="6" max="6" width="8.5" bestFit="1" customWidth="1"/>
    <col min="7" max="7" width="8.75" hidden="1" customWidth="1"/>
    <col min="8" max="8" width="9.5" hidden="1" customWidth="1"/>
    <col min="9" max="9" width="17.125" bestFit="1" customWidth="1"/>
    <col min="10" max="10" width="26.375" bestFit="1" customWidth="1"/>
    <col min="11" max="11" width="16.375" bestFit="1" customWidth="1"/>
  </cols>
  <sheetData>
    <row r="1" spans="1:11" ht="21.1" x14ac:dyDescent="0.35">
      <c r="A1" s="22"/>
      <c r="B1" s="23" t="s">
        <v>80</v>
      </c>
      <c r="C1" s="22"/>
      <c r="D1" s="22"/>
      <c r="E1" s="22"/>
      <c r="F1" s="22">
        <v>0.5</v>
      </c>
      <c r="G1" s="24"/>
      <c r="H1" s="24"/>
      <c r="I1" s="22" t="s">
        <v>39</v>
      </c>
      <c r="J1" s="25"/>
      <c r="K1" s="25"/>
    </row>
    <row r="2" spans="1:11" ht="21.1" x14ac:dyDescent="0.35">
      <c r="A2" s="26" t="s">
        <v>0</v>
      </c>
      <c r="B2" s="26" t="s">
        <v>1</v>
      </c>
      <c r="C2" s="27" t="s">
        <v>40</v>
      </c>
      <c r="D2" s="32" t="s">
        <v>41</v>
      </c>
      <c r="E2" s="29" t="s">
        <v>42</v>
      </c>
      <c r="F2" s="29" t="s">
        <v>43</v>
      </c>
      <c r="G2" s="30" t="s">
        <v>44</v>
      </c>
      <c r="H2" s="29" t="s">
        <v>45</v>
      </c>
      <c r="I2" s="26" t="s">
        <v>46</v>
      </c>
      <c r="J2" s="26" t="s">
        <v>48</v>
      </c>
      <c r="K2" s="26" t="s">
        <v>81</v>
      </c>
    </row>
    <row r="3" spans="1:11" ht="21.1" x14ac:dyDescent="0.35">
      <c r="A3" s="26">
        <v>0</v>
      </c>
      <c r="B3" s="26">
        <v>12500</v>
      </c>
      <c r="C3" s="31">
        <f>LOG10(B3)</f>
        <v>4.0969100130080562</v>
      </c>
      <c r="D3" s="32"/>
      <c r="E3" s="32"/>
      <c r="F3" s="26"/>
      <c r="G3" s="33"/>
      <c r="H3" s="33"/>
      <c r="I3" s="26" t="s">
        <v>47</v>
      </c>
    </row>
    <row r="4" spans="1:11" ht="21.1" x14ac:dyDescent="0.35">
      <c r="A4" s="26">
        <v>1</v>
      </c>
      <c r="B4" s="26">
        <v>10000</v>
      </c>
      <c r="C4" s="31">
        <f>LOG10(B4)</f>
        <v>4</v>
      </c>
      <c r="D4" s="45"/>
      <c r="E4" s="34"/>
      <c r="F4" s="31"/>
      <c r="G4" s="33"/>
      <c r="H4" s="33"/>
      <c r="I4" s="35" t="s">
        <v>49</v>
      </c>
      <c r="J4" s="35"/>
      <c r="K4" s="46"/>
    </row>
    <row r="5" spans="1:11" ht="21.1" x14ac:dyDescent="0.35">
      <c r="A5" s="26">
        <v>7</v>
      </c>
      <c r="B5" s="26">
        <v>5600</v>
      </c>
      <c r="C5" s="31">
        <f t="shared" ref="C5:C7" si="0">LOG10(B5)</f>
        <v>3.7481880270062002</v>
      </c>
      <c r="D5" s="45"/>
      <c r="E5" s="34"/>
      <c r="F5" s="31"/>
      <c r="G5" s="33"/>
      <c r="H5" s="33"/>
      <c r="I5" s="35" t="s">
        <v>50</v>
      </c>
      <c r="J5" s="35"/>
      <c r="K5" s="46"/>
    </row>
    <row r="6" spans="1:11" ht="21.1" x14ac:dyDescent="0.35">
      <c r="A6" s="26">
        <v>8</v>
      </c>
      <c r="B6" s="26">
        <v>3200</v>
      </c>
      <c r="C6" s="31">
        <f t="shared" si="0"/>
        <v>3.5051499783199058</v>
      </c>
      <c r="D6" s="45" t="s">
        <v>84</v>
      </c>
      <c r="E6" s="34">
        <f>(B4-B6)/B4</f>
        <v>0.68</v>
      </c>
      <c r="F6" s="31">
        <f>C4-C6</f>
        <v>0.49485002168009418</v>
      </c>
      <c r="G6" s="33"/>
      <c r="H6" s="33"/>
      <c r="I6" s="35" t="s">
        <v>51</v>
      </c>
      <c r="J6" s="37" t="s">
        <v>18</v>
      </c>
      <c r="K6" s="46"/>
    </row>
    <row r="7" spans="1:11" ht="21.1" x14ac:dyDescent="0.35">
      <c r="A7" s="26">
        <v>9</v>
      </c>
      <c r="B7" s="26">
        <v>1800</v>
      </c>
      <c r="C7" s="31">
        <f t="shared" si="0"/>
        <v>3.255272505103306</v>
      </c>
      <c r="D7" s="45" t="str">
        <f t="shared" ref="D7:D21" si="1">_xlfn.CONCAT(A5,"&gt;",A7)</f>
        <v>7&gt;9</v>
      </c>
      <c r="E7" s="34">
        <f t="shared" ref="E7:E21" si="2">(B5-B7)/B5</f>
        <v>0.6785714285714286</v>
      </c>
      <c r="F7" s="31">
        <f t="shared" ref="F7:F21" si="3">C5-C7</f>
        <v>0.49291552190289423</v>
      </c>
      <c r="G7" s="33"/>
      <c r="H7" s="33"/>
      <c r="I7" s="35" t="s">
        <v>52</v>
      </c>
      <c r="J7" s="35"/>
      <c r="K7" s="46"/>
    </row>
    <row r="8" spans="1:11" ht="21.1" x14ac:dyDescent="0.35">
      <c r="A8" s="26">
        <v>2</v>
      </c>
      <c r="B8" s="26">
        <v>1000</v>
      </c>
      <c r="C8" s="31">
        <f>LOG10(B8)</f>
        <v>3</v>
      </c>
      <c r="D8" s="47" t="str">
        <f t="shared" si="1"/>
        <v>8&gt;2</v>
      </c>
      <c r="E8" s="34">
        <f t="shared" si="2"/>
        <v>0.6875</v>
      </c>
      <c r="F8" s="31">
        <f t="shared" si="3"/>
        <v>0.50514997831990582</v>
      </c>
      <c r="G8" s="33">
        <f t="shared" ref="G3:G20" si="4">-1/B8</f>
        <v>-1E-3</v>
      </c>
      <c r="H8" s="33">
        <f>G4-G8</f>
        <v>1E-3</v>
      </c>
      <c r="I8" s="35" t="s">
        <v>53</v>
      </c>
      <c r="J8" s="37" t="s">
        <v>18</v>
      </c>
      <c r="K8" s="46" t="s">
        <v>83</v>
      </c>
    </row>
    <row r="9" spans="1:11" ht="21.1" x14ac:dyDescent="0.35">
      <c r="A9" s="26">
        <v>10</v>
      </c>
      <c r="B9" s="26">
        <v>560</v>
      </c>
      <c r="C9" s="31">
        <f t="shared" ref="C9:C20" si="5">LOG10(B9)</f>
        <v>2.7481880270062002</v>
      </c>
      <c r="D9" s="45" t="str">
        <f t="shared" si="1"/>
        <v>9&gt;10</v>
      </c>
      <c r="E9" s="34">
        <f t="shared" si="2"/>
        <v>0.68888888888888888</v>
      </c>
      <c r="F9" s="31">
        <f t="shared" si="3"/>
        <v>0.50708447809710577</v>
      </c>
      <c r="G9" s="33">
        <f t="shared" si="4"/>
        <v>-1.7857142857142857E-3</v>
      </c>
      <c r="H9" s="33">
        <f>G8-G9</f>
        <v>7.8571428571428564E-4</v>
      </c>
      <c r="I9" s="35" t="s">
        <v>54</v>
      </c>
      <c r="J9" s="35"/>
      <c r="K9" s="46"/>
    </row>
    <row r="10" spans="1:11" ht="21.1" x14ac:dyDescent="0.35">
      <c r="A10" s="26">
        <v>11</v>
      </c>
      <c r="B10" s="38">
        <v>320</v>
      </c>
      <c r="C10" s="31">
        <f t="shared" si="5"/>
        <v>2.5051499783199058</v>
      </c>
      <c r="D10" s="45" t="str">
        <f t="shared" si="1"/>
        <v>2&gt;11</v>
      </c>
      <c r="E10" s="34">
        <f t="shared" si="2"/>
        <v>0.68</v>
      </c>
      <c r="F10" s="31">
        <f t="shared" si="3"/>
        <v>0.49485002168009418</v>
      </c>
      <c r="G10" s="33">
        <f t="shared" si="4"/>
        <v>-3.1250000000000002E-3</v>
      </c>
      <c r="H10" s="33">
        <f t="shared" ref="H10:H19" si="6">G9-G10</f>
        <v>1.3392857142857145E-3</v>
      </c>
      <c r="I10" s="35" t="s">
        <v>24</v>
      </c>
      <c r="J10" s="37" t="s">
        <v>31</v>
      </c>
      <c r="K10" s="46" t="s">
        <v>78</v>
      </c>
    </row>
    <row r="11" spans="1:11" ht="21.1" x14ac:dyDescent="0.35">
      <c r="A11" s="26">
        <v>12</v>
      </c>
      <c r="B11" s="38">
        <v>180</v>
      </c>
      <c r="C11" s="31">
        <f t="shared" si="5"/>
        <v>2.255272505103306</v>
      </c>
      <c r="D11" s="45" t="str">
        <f t="shared" si="1"/>
        <v>10&gt;12</v>
      </c>
      <c r="E11" s="34">
        <f t="shared" si="2"/>
        <v>0.6785714285714286</v>
      </c>
      <c r="F11" s="31">
        <f t="shared" si="3"/>
        <v>0.49291552190289423</v>
      </c>
      <c r="G11" s="33">
        <f t="shared" si="4"/>
        <v>-5.5555555555555558E-3</v>
      </c>
      <c r="H11" s="33">
        <f t="shared" si="6"/>
        <v>2.4305555555555556E-3</v>
      </c>
      <c r="I11" s="35" t="s">
        <v>56</v>
      </c>
      <c r="J11" s="35"/>
      <c r="K11" s="46"/>
    </row>
    <row r="12" spans="1:11" ht="21.1" x14ac:dyDescent="0.35">
      <c r="A12" s="26">
        <v>3</v>
      </c>
      <c r="B12" s="26">
        <v>100</v>
      </c>
      <c r="C12" s="31">
        <f t="shared" si="5"/>
        <v>2</v>
      </c>
      <c r="D12" s="47" t="str">
        <f t="shared" si="1"/>
        <v>11&gt;3</v>
      </c>
      <c r="E12" s="34">
        <f t="shared" si="2"/>
        <v>0.6875</v>
      </c>
      <c r="F12" s="31">
        <f t="shared" si="3"/>
        <v>0.50514997831990582</v>
      </c>
      <c r="G12" s="33">
        <f t="shared" si="4"/>
        <v>-0.01</v>
      </c>
      <c r="H12" s="33">
        <f t="shared" si="6"/>
        <v>4.4444444444444444E-3</v>
      </c>
      <c r="I12" s="35" t="s">
        <v>57</v>
      </c>
      <c r="J12" s="37" t="s">
        <v>31</v>
      </c>
      <c r="K12" s="48" t="s">
        <v>85</v>
      </c>
    </row>
    <row r="13" spans="1:11" ht="21.1" x14ac:dyDescent="0.35">
      <c r="A13" s="26">
        <v>13</v>
      </c>
      <c r="B13" s="26">
        <v>56</v>
      </c>
      <c r="C13" s="31">
        <f t="shared" si="5"/>
        <v>1.7481880270062005</v>
      </c>
      <c r="D13" s="45" t="str">
        <f t="shared" si="1"/>
        <v>12&gt;13</v>
      </c>
      <c r="E13" s="34">
        <f t="shared" si="2"/>
        <v>0.68888888888888888</v>
      </c>
      <c r="F13" s="31">
        <f t="shared" si="3"/>
        <v>0.50708447809710555</v>
      </c>
      <c r="G13" s="33">
        <f t="shared" si="4"/>
        <v>-1.7857142857142856E-2</v>
      </c>
      <c r="H13" s="33">
        <f t="shared" si="6"/>
        <v>7.8571428571428559E-3</v>
      </c>
      <c r="I13" s="35" t="s">
        <v>58</v>
      </c>
      <c r="J13" s="35"/>
      <c r="K13" s="46"/>
    </row>
    <row r="14" spans="1:11" ht="21.1" x14ac:dyDescent="0.35">
      <c r="A14" s="26">
        <v>14</v>
      </c>
      <c r="B14" s="26">
        <v>32</v>
      </c>
      <c r="C14" s="31">
        <f t="shared" si="5"/>
        <v>1.505149978319906</v>
      </c>
      <c r="D14" s="45" t="str">
        <f t="shared" si="1"/>
        <v>3&gt;14</v>
      </c>
      <c r="E14" s="34">
        <f t="shared" si="2"/>
        <v>0.68</v>
      </c>
      <c r="F14" s="31">
        <f t="shared" si="3"/>
        <v>0.49485002168009395</v>
      </c>
      <c r="G14" s="33">
        <f t="shared" si="4"/>
        <v>-3.125E-2</v>
      </c>
      <c r="H14" s="33">
        <f t="shared" si="6"/>
        <v>1.3392857142857144E-2</v>
      </c>
      <c r="I14" s="35" t="s">
        <v>24</v>
      </c>
      <c r="J14" s="39" t="s">
        <v>86</v>
      </c>
      <c r="K14" s="48" t="s">
        <v>85</v>
      </c>
    </row>
    <row r="15" spans="1:11" ht="21.1" x14ac:dyDescent="0.35">
      <c r="A15" s="26">
        <v>15</v>
      </c>
      <c r="B15" s="26">
        <v>18</v>
      </c>
      <c r="C15" s="31">
        <f t="shared" si="5"/>
        <v>1.255272505103306</v>
      </c>
      <c r="D15" s="45" t="str">
        <f t="shared" si="1"/>
        <v>13&gt;15</v>
      </c>
      <c r="E15" s="34">
        <f t="shared" si="2"/>
        <v>0.6785714285714286</v>
      </c>
      <c r="F15" s="31">
        <f t="shared" si="3"/>
        <v>0.49291552190289445</v>
      </c>
      <c r="G15" s="33">
        <f t="shared" si="4"/>
        <v>-5.5555555555555552E-2</v>
      </c>
      <c r="H15" s="33">
        <f t="shared" si="6"/>
        <v>2.4305555555555552E-2</v>
      </c>
      <c r="I15" s="35" t="s">
        <v>59</v>
      </c>
      <c r="J15" s="35"/>
      <c r="K15" s="46"/>
    </row>
    <row r="16" spans="1:11" ht="21.1" x14ac:dyDescent="0.35">
      <c r="A16" s="26">
        <v>4</v>
      </c>
      <c r="B16" s="26">
        <v>10</v>
      </c>
      <c r="C16" s="31">
        <f t="shared" si="5"/>
        <v>1</v>
      </c>
      <c r="D16" s="47" t="str">
        <f t="shared" si="1"/>
        <v>14&gt;4</v>
      </c>
      <c r="E16" s="34">
        <f t="shared" si="2"/>
        <v>0.6875</v>
      </c>
      <c r="F16" s="31">
        <f t="shared" si="3"/>
        <v>0.50514997831990605</v>
      </c>
      <c r="G16" s="33">
        <f t="shared" si="4"/>
        <v>-0.1</v>
      </c>
      <c r="H16" s="33">
        <f t="shared" si="6"/>
        <v>4.4444444444444453E-2</v>
      </c>
      <c r="I16" s="35" t="s">
        <v>60</v>
      </c>
      <c r="J16" s="37" t="s">
        <v>18</v>
      </c>
      <c r="K16" s="46" t="s">
        <v>72</v>
      </c>
    </row>
    <row r="17" spans="1:11" ht="21.1" x14ac:dyDescent="0.35">
      <c r="A17" s="26">
        <v>16</v>
      </c>
      <c r="B17" s="26">
        <v>5.6</v>
      </c>
      <c r="C17" s="31">
        <f t="shared" si="5"/>
        <v>0.74818802700620035</v>
      </c>
      <c r="D17" s="45" t="str">
        <f t="shared" si="1"/>
        <v>15&gt;16</v>
      </c>
      <c r="E17" s="34">
        <f t="shared" si="2"/>
        <v>0.68888888888888888</v>
      </c>
      <c r="F17" s="31">
        <f t="shared" si="3"/>
        <v>0.50708447809710566</v>
      </c>
      <c r="G17" s="33">
        <f t="shared" si="4"/>
        <v>-0.17857142857142858</v>
      </c>
      <c r="H17" s="33">
        <f t="shared" si="6"/>
        <v>7.857142857142857E-2</v>
      </c>
      <c r="I17" s="35" t="s">
        <v>61</v>
      </c>
      <c r="J17" s="35"/>
      <c r="K17" s="46"/>
    </row>
    <row r="18" spans="1:11" ht="21.1" x14ac:dyDescent="0.35">
      <c r="A18" s="26">
        <v>17</v>
      </c>
      <c r="B18" s="31">
        <v>3.2</v>
      </c>
      <c r="C18" s="31">
        <f t="shared" si="5"/>
        <v>0.50514997831990605</v>
      </c>
      <c r="D18" s="45" t="str">
        <f t="shared" si="1"/>
        <v>4&gt;17</v>
      </c>
      <c r="E18" s="34">
        <f t="shared" si="2"/>
        <v>0.67999999999999994</v>
      </c>
      <c r="F18" s="31">
        <f t="shared" si="3"/>
        <v>0.49485002168009395</v>
      </c>
      <c r="G18" s="33">
        <f t="shared" si="4"/>
        <v>-0.3125</v>
      </c>
      <c r="H18" s="33">
        <f t="shared" si="6"/>
        <v>0.13392857142857142</v>
      </c>
      <c r="I18" s="35" t="s">
        <v>26</v>
      </c>
      <c r="J18" s="44" t="s">
        <v>77</v>
      </c>
      <c r="K18" s="48" t="s">
        <v>85</v>
      </c>
    </row>
    <row r="19" spans="1:11" ht="21.1" x14ac:dyDescent="0.35">
      <c r="A19" s="26">
        <v>18</v>
      </c>
      <c r="B19" s="31">
        <v>1.8</v>
      </c>
      <c r="C19" s="31">
        <f t="shared" si="5"/>
        <v>0.25527250510330607</v>
      </c>
      <c r="D19" s="45" t="str">
        <f t="shared" si="1"/>
        <v>16&gt;18</v>
      </c>
      <c r="E19" s="34">
        <f t="shared" si="2"/>
        <v>0.6785714285714286</v>
      </c>
      <c r="F19" s="31">
        <f t="shared" si="3"/>
        <v>0.49291552190289428</v>
      </c>
      <c r="G19" s="33">
        <f t="shared" si="4"/>
        <v>-0.55555555555555558</v>
      </c>
      <c r="H19" s="33">
        <f t="shared" si="6"/>
        <v>0.24305555555555558</v>
      </c>
      <c r="I19" s="35" t="s">
        <v>62</v>
      </c>
      <c r="J19" s="35"/>
      <c r="K19" s="46"/>
    </row>
    <row r="20" spans="1:11" ht="21.1" x14ac:dyDescent="0.35">
      <c r="A20" s="26">
        <v>5</v>
      </c>
      <c r="B20" s="31">
        <v>1</v>
      </c>
      <c r="C20" s="31">
        <f t="shared" si="5"/>
        <v>0</v>
      </c>
      <c r="D20" s="47" t="str">
        <f t="shared" si="1"/>
        <v>17&gt;5</v>
      </c>
      <c r="E20" s="34">
        <f t="shared" si="2"/>
        <v>0.6875</v>
      </c>
      <c r="F20" s="31">
        <f t="shared" si="3"/>
        <v>0.50514997831990605</v>
      </c>
      <c r="G20" s="33">
        <f t="shared" si="4"/>
        <v>-1</v>
      </c>
      <c r="H20" s="33">
        <f>G19-G21</f>
        <v>1.23015873015873</v>
      </c>
      <c r="I20" s="35" t="s">
        <v>63</v>
      </c>
      <c r="J20" s="44" t="s">
        <v>77</v>
      </c>
      <c r="K20" s="48" t="s">
        <v>85</v>
      </c>
    </row>
    <row r="21" spans="1:11" ht="21.1" x14ac:dyDescent="0.35">
      <c r="A21" s="26">
        <v>19</v>
      </c>
      <c r="B21" s="26">
        <v>0.56000000000000005</v>
      </c>
      <c r="C21" s="31">
        <f>LOG10(B21)</f>
        <v>-0.25181197299379954</v>
      </c>
      <c r="D21" s="45" t="str">
        <f t="shared" si="1"/>
        <v>18&gt;19</v>
      </c>
      <c r="E21" s="34">
        <f t="shared" si="2"/>
        <v>0.68888888888888888</v>
      </c>
      <c r="F21" s="31">
        <f t="shared" si="3"/>
        <v>0.50708447809710555</v>
      </c>
      <c r="G21" s="33">
        <f>-1/B21</f>
        <v>-1.7857142857142856</v>
      </c>
      <c r="H21" s="33">
        <f>G16-G21</f>
        <v>1.6857142857142855</v>
      </c>
      <c r="I21" s="35" t="s">
        <v>64</v>
      </c>
      <c r="J21" s="35" t="s">
        <v>21</v>
      </c>
      <c r="K21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1F2BE-13DE-4889-83AD-600357FA40E8}">
  <dimension ref="A1:J21"/>
  <sheetViews>
    <sheetView tabSelected="1" topLeftCell="A19" zoomScale="83" zoomScaleNormal="83" workbookViewId="0">
      <selection activeCell="K11" sqref="K11"/>
    </sheetView>
  </sheetViews>
  <sheetFormatPr defaultRowHeight="14.3" x14ac:dyDescent="0.25"/>
  <cols>
    <col min="2" max="2" width="46.5" bestFit="1" customWidth="1"/>
    <col min="3" max="3" width="7.25" bestFit="1" customWidth="1"/>
    <col min="4" max="4" width="8.875" bestFit="1" customWidth="1"/>
    <col min="5" max="5" width="8.75" bestFit="1" customWidth="1"/>
    <col min="6" max="6" width="8.5" bestFit="1" customWidth="1"/>
    <col min="7" max="7" width="8.75" hidden="1" customWidth="1"/>
    <col min="8" max="8" width="9.5" hidden="1" customWidth="1"/>
    <col min="9" max="9" width="32.75" bestFit="1" customWidth="1"/>
    <col min="10" max="10" width="26.375" bestFit="1" customWidth="1"/>
    <col min="11" max="11" width="16.375" bestFit="1" customWidth="1"/>
  </cols>
  <sheetData>
    <row r="1" spans="1:10" ht="21.1" x14ac:dyDescent="0.35">
      <c r="A1" s="22"/>
      <c r="B1" s="23" t="s">
        <v>87</v>
      </c>
      <c r="C1" s="22"/>
      <c r="D1" s="22"/>
      <c r="E1" s="22"/>
      <c r="F1" s="22">
        <v>0.25</v>
      </c>
      <c r="G1" s="24"/>
      <c r="H1" s="24"/>
      <c r="I1" s="23" t="s">
        <v>39</v>
      </c>
      <c r="J1" s="26" t="s">
        <v>48</v>
      </c>
    </row>
    <row r="2" spans="1:10" ht="21.1" x14ac:dyDescent="0.35">
      <c r="A2" s="26" t="s">
        <v>0</v>
      </c>
      <c r="B2" s="26" t="s">
        <v>1</v>
      </c>
      <c r="C2" s="27" t="s">
        <v>40</v>
      </c>
      <c r="D2" s="32" t="s">
        <v>41</v>
      </c>
      <c r="E2" s="29" t="s">
        <v>42</v>
      </c>
      <c r="F2" s="29" t="s">
        <v>43</v>
      </c>
      <c r="G2" s="30" t="s">
        <v>44</v>
      </c>
      <c r="H2" s="29" t="s">
        <v>45</v>
      </c>
      <c r="I2" s="26" t="s">
        <v>88</v>
      </c>
      <c r="J2" s="26"/>
    </row>
    <row r="3" spans="1:10" ht="21.1" x14ac:dyDescent="0.35">
      <c r="A3" s="26">
        <v>0</v>
      </c>
      <c r="B3" s="26">
        <v>12500</v>
      </c>
      <c r="C3" s="31">
        <f>LOG10(B3)</f>
        <v>4.0969100130080562</v>
      </c>
      <c r="D3" s="32"/>
      <c r="E3" s="32"/>
      <c r="F3" s="26"/>
      <c r="G3" s="33">
        <f t="shared" ref="G3:G20" si="0">-1/B3</f>
        <v>-8.0000000000000007E-5</v>
      </c>
      <c r="H3" s="33"/>
      <c r="I3" s="26"/>
    </row>
    <row r="4" spans="1:10" ht="21.1" x14ac:dyDescent="0.35">
      <c r="A4" s="26">
        <v>1</v>
      </c>
      <c r="B4" s="26">
        <v>10000</v>
      </c>
      <c r="C4" s="31">
        <f>LOG10(B4)</f>
        <v>4</v>
      </c>
      <c r="D4" s="26" t="str">
        <f>_xlfn.CONCAT(A3,"&gt;",A4)</f>
        <v>0&gt;1</v>
      </c>
      <c r="E4" s="34">
        <f t="shared" ref="E4:E21" si="1">(B3-B4)/B3</f>
        <v>0.2</v>
      </c>
      <c r="F4" s="31">
        <f t="shared" ref="F4:F9" si="2">C3-C4</f>
        <v>9.6910013008056239E-2</v>
      </c>
      <c r="G4" s="33">
        <f t="shared" si="0"/>
        <v>-1E-4</v>
      </c>
      <c r="H4" s="33">
        <f>G3-G4</f>
        <v>1.9999999999999998E-5</v>
      </c>
      <c r="I4" s="35" t="s">
        <v>49</v>
      </c>
      <c r="J4" s="35"/>
    </row>
    <row r="5" spans="1:10" ht="21.1" x14ac:dyDescent="0.35">
      <c r="A5" s="26">
        <v>7</v>
      </c>
      <c r="B5" s="26">
        <v>5600</v>
      </c>
      <c r="C5" s="31">
        <f t="shared" ref="C5:C7" si="3">LOG10(B5)</f>
        <v>3.7481880270062002</v>
      </c>
      <c r="D5" s="26" t="str">
        <f t="shared" ref="D5:D21" si="4">_xlfn.CONCAT(A4,"&gt;",A5)</f>
        <v>1&gt;7</v>
      </c>
      <c r="E5" s="34">
        <f t="shared" si="1"/>
        <v>0.44</v>
      </c>
      <c r="F5" s="31">
        <f t="shared" si="2"/>
        <v>0.25181197299379976</v>
      </c>
      <c r="G5" s="33"/>
      <c r="H5" s="33"/>
      <c r="I5" s="35" t="s">
        <v>50</v>
      </c>
      <c r="J5" s="37" t="s">
        <v>18</v>
      </c>
    </row>
    <row r="6" spans="1:10" ht="21.1" x14ac:dyDescent="0.35">
      <c r="A6" s="26">
        <v>8</v>
      </c>
      <c r="B6" s="26">
        <v>3200</v>
      </c>
      <c r="C6" s="31">
        <f t="shared" si="3"/>
        <v>3.5051499783199058</v>
      </c>
      <c r="D6" s="26" t="str">
        <f t="shared" si="4"/>
        <v>7&gt;8</v>
      </c>
      <c r="E6" s="34">
        <f t="shared" si="1"/>
        <v>0.42857142857142855</v>
      </c>
      <c r="F6" s="31">
        <f t="shared" si="2"/>
        <v>0.24303804868629442</v>
      </c>
      <c r="G6" s="33"/>
      <c r="H6" s="33"/>
      <c r="I6" s="35" t="s">
        <v>51</v>
      </c>
      <c r="J6" s="35"/>
    </row>
    <row r="7" spans="1:10" ht="21.1" x14ac:dyDescent="0.35">
      <c r="A7" s="26">
        <v>9</v>
      </c>
      <c r="B7" s="26">
        <v>1800</v>
      </c>
      <c r="C7" s="31">
        <f t="shared" si="3"/>
        <v>3.255272505103306</v>
      </c>
      <c r="D7" s="26" t="str">
        <f t="shared" si="4"/>
        <v>8&gt;9</v>
      </c>
      <c r="E7" s="34">
        <f t="shared" si="1"/>
        <v>0.4375</v>
      </c>
      <c r="F7" s="31">
        <f t="shared" si="2"/>
        <v>0.24987747321659981</v>
      </c>
      <c r="G7" s="33"/>
      <c r="H7" s="33"/>
      <c r="I7" s="35" t="s">
        <v>52</v>
      </c>
    </row>
    <row r="8" spans="1:10" ht="21.1" x14ac:dyDescent="0.35">
      <c r="A8" s="26">
        <v>2</v>
      </c>
      <c r="B8" s="26">
        <v>1000</v>
      </c>
      <c r="C8" s="31">
        <f>LOG10(B8)</f>
        <v>3</v>
      </c>
      <c r="D8" s="36" t="str">
        <f t="shared" si="4"/>
        <v>9&gt;2</v>
      </c>
      <c r="E8" s="34">
        <f t="shared" si="1"/>
        <v>0.44444444444444442</v>
      </c>
      <c r="F8" s="31">
        <f t="shared" si="2"/>
        <v>0.25527250510330601</v>
      </c>
      <c r="G8" s="33">
        <f t="shared" si="0"/>
        <v>-1E-3</v>
      </c>
      <c r="H8" s="33">
        <f>G4-G8</f>
        <v>8.9999999999999998E-4</v>
      </c>
      <c r="I8" s="35" t="s">
        <v>53</v>
      </c>
      <c r="J8" s="37" t="s">
        <v>18</v>
      </c>
    </row>
    <row r="9" spans="1:10" ht="21.1" x14ac:dyDescent="0.35">
      <c r="A9" s="26">
        <v>10</v>
      </c>
      <c r="B9" s="26">
        <v>560</v>
      </c>
      <c r="C9" s="31">
        <f t="shared" ref="C9:C20" si="5">LOG10(B9)</f>
        <v>2.7481880270062002</v>
      </c>
      <c r="D9" s="26" t="str">
        <f t="shared" si="4"/>
        <v>2&gt;10</v>
      </c>
      <c r="E9" s="34">
        <f t="shared" si="1"/>
        <v>0.44</v>
      </c>
      <c r="F9" s="31">
        <f t="shared" si="2"/>
        <v>0.25181197299379976</v>
      </c>
      <c r="G9" s="33">
        <f t="shared" si="0"/>
        <v>-1.7857142857142857E-3</v>
      </c>
      <c r="H9" s="33">
        <f>G8-G9</f>
        <v>7.8571428571428564E-4</v>
      </c>
      <c r="I9" s="35" t="s">
        <v>54</v>
      </c>
      <c r="J9" s="35"/>
    </row>
    <row r="10" spans="1:10" ht="21.1" x14ac:dyDescent="0.35">
      <c r="A10" s="26">
        <v>11</v>
      </c>
      <c r="B10" s="38">
        <v>320</v>
      </c>
      <c r="C10" s="31">
        <f t="shared" si="5"/>
        <v>2.5051499783199058</v>
      </c>
      <c r="D10" s="26" t="str">
        <f t="shared" si="4"/>
        <v>10&gt;11</v>
      </c>
      <c r="E10" s="34">
        <f t="shared" si="1"/>
        <v>0.42857142857142855</v>
      </c>
      <c r="F10" s="31">
        <f>C9-C10</f>
        <v>0.24303804868629442</v>
      </c>
      <c r="G10" s="33">
        <f t="shared" si="0"/>
        <v>-3.1250000000000002E-3</v>
      </c>
      <c r="H10" s="33">
        <f t="shared" ref="H10:H19" si="6">G9-G10</f>
        <v>1.3392857142857145E-3</v>
      </c>
      <c r="I10" s="35" t="s">
        <v>55</v>
      </c>
      <c r="J10" s="35"/>
    </row>
    <row r="11" spans="1:10" ht="21.1" x14ac:dyDescent="0.35">
      <c r="A11" s="26">
        <v>12</v>
      </c>
      <c r="B11" s="38">
        <v>180</v>
      </c>
      <c r="C11" s="31">
        <f t="shared" si="5"/>
        <v>2.255272505103306</v>
      </c>
      <c r="D11" s="26" t="str">
        <f t="shared" si="4"/>
        <v>11&gt;12</v>
      </c>
      <c r="E11" s="34">
        <f t="shared" si="1"/>
        <v>0.4375</v>
      </c>
      <c r="F11" s="31">
        <f t="shared" ref="F11:F21" si="7">C10-C11</f>
        <v>0.24987747321659981</v>
      </c>
      <c r="G11" s="33">
        <f t="shared" si="0"/>
        <v>-5.5555555555555558E-3</v>
      </c>
      <c r="H11" s="33">
        <f t="shared" si="6"/>
        <v>2.4305555555555556E-3</v>
      </c>
      <c r="I11" s="35" t="s">
        <v>56</v>
      </c>
      <c r="J11" s="37" t="s">
        <v>18</v>
      </c>
    </row>
    <row r="12" spans="1:10" ht="21.1" x14ac:dyDescent="0.35">
      <c r="A12" s="26">
        <v>3</v>
      </c>
      <c r="B12" s="26">
        <v>100</v>
      </c>
      <c r="C12" s="31">
        <f t="shared" si="5"/>
        <v>2</v>
      </c>
      <c r="D12" s="36" t="str">
        <f t="shared" si="4"/>
        <v>12&gt;3</v>
      </c>
      <c r="E12" s="34">
        <f t="shared" si="1"/>
        <v>0.44444444444444442</v>
      </c>
      <c r="F12" s="31">
        <f t="shared" si="7"/>
        <v>0.25527250510330601</v>
      </c>
      <c r="G12" s="33">
        <f t="shared" si="0"/>
        <v>-0.01</v>
      </c>
      <c r="H12" s="33">
        <f t="shared" si="6"/>
        <v>4.4444444444444444E-3</v>
      </c>
      <c r="I12" s="35" t="s">
        <v>57</v>
      </c>
      <c r="J12" s="43" t="s">
        <v>82</v>
      </c>
    </row>
    <row r="13" spans="1:10" ht="21.1" x14ac:dyDescent="0.35">
      <c r="A13" s="26">
        <v>13</v>
      </c>
      <c r="B13" s="26">
        <v>56</v>
      </c>
      <c r="C13" s="31">
        <f t="shared" si="5"/>
        <v>1.7481880270062005</v>
      </c>
      <c r="D13" s="26" t="str">
        <f t="shared" si="4"/>
        <v>3&gt;13</v>
      </c>
      <c r="E13" s="34">
        <f t="shared" si="1"/>
        <v>0.44</v>
      </c>
      <c r="F13" s="31">
        <f t="shared" si="7"/>
        <v>0.25181197299379954</v>
      </c>
      <c r="G13" s="33">
        <f t="shared" si="0"/>
        <v>-1.7857142857142856E-2</v>
      </c>
      <c r="H13" s="33">
        <f t="shared" si="6"/>
        <v>7.8571428571428559E-3</v>
      </c>
      <c r="I13" s="35" t="s">
        <v>58</v>
      </c>
      <c r="J13" s="35"/>
    </row>
    <row r="14" spans="1:10" ht="21.1" x14ac:dyDescent="0.35">
      <c r="A14" s="26">
        <v>14</v>
      </c>
      <c r="B14" s="26">
        <v>32</v>
      </c>
      <c r="C14" s="31">
        <f t="shared" si="5"/>
        <v>1.505149978319906</v>
      </c>
      <c r="D14" s="26" t="str">
        <f t="shared" si="4"/>
        <v>13&gt;14</v>
      </c>
      <c r="E14" s="34">
        <f t="shared" si="1"/>
        <v>0.42857142857142855</v>
      </c>
      <c r="F14" s="31">
        <f t="shared" si="7"/>
        <v>0.24303804868629442</v>
      </c>
      <c r="G14" s="33">
        <f t="shared" si="0"/>
        <v>-3.125E-2</v>
      </c>
      <c r="H14" s="33">
        <f t="shared" si="6"/>
        <v>1.3392857142857144E-2</v>
      </c>
      <c r="I14" s="35" t="s">
        <v>24</v>
      </c>
      <c r="J14" s="35"/>
    </row>
    <row r="15" spans="1:10" ht="21.1" x14ac:dyDescent="0.35">
      <c r="A15" s="26">
        <v>15</v>
      </c>
      <c r="B15" s="26">
        <v>18</v>
      </c>
      <c r="C15" s="31">
        <f t="shared" si="5"/>
        <v>1.255272505103306</v>
      </c>
      <c r="D15" s="26" t="str">
        <f t="shared" si="4"/>
        <v>14&gt;15</v>
      </c>
      <c r="E15" s="34">
        <f t="shared" si="1"/>
        <v>0.4375</v>
      </c>
      <c r="F15" s="31">
        <f t="shared" si="7"/>
        <v>0.24987747321660003</v>
      </c>
      <c r="G15" s="33">
        <f t="shared" si="0"/>
        <v>-5.5555555555555552E-2</v>
      </c>
      <c r="H15" s="33">
        <f t="shared" si="6"/>
        <v>2.4305555555555552E-2</v>
      </c>
      <c r="I15" s="35" t="s">
        <v>59</v>
      </c>
      <c r="J15" s="35"/>
    </row>
    <row r="16" spans="1:10" ht="21.1" x14ac:dyDescent="0.35">
      <c r="A16" s="26">
        <v>4</v>
      </c>
      <c r="B16" s="26">
        <v>10</v>
      </c>
      <c r="C16" s="31">
        <f t="shared" si="5"/>
        <v>1</v>
      </c>
      <c r="D16" s="36" t="str">
        <f t="shared" si="4"/>
        <v>15&gt;4</v>
      </c>
      <c r="E16" s="34">
        <f t="shared" si="1"/>
        <v>0.44444444444444442</v>
      </c>
      <c r="F16" s="31">
        <f t="shared" si="7"/>
        <v>0.25527250510330601</v>
      </c>
      <c r="G16" s="33">
        <f t="shared" si="0"/>
        <v>-0.1</v>
      </c>
      <c r="H16" s="33">
        <f t="shared" si="6"/>
        <v>4.4444444444444453E-2</v>
      </c>
      <c r="I16" s="35" t="s">
        <v>60</v>
      </c>
      <c r="J16" s="37" t="s">
        <v>18</v>
      </c>
    </row>
    <row r="17" spans="1:10" ht="21.1" x14ac:dyDescent="0.35">
      <c r="A17" s="26">
        <v>16</v>
      </c>
      <c r="B17" s="26">
        <v>5.6</v>
      </c>
      <c r="C17" s="31">
        <f t="shared" si="5"/>
        <v>0.74818802700620035</v>
      </c>
      <c r="D17" s="26" t="str">
        <f t="shared" si="4"/>
        <v>4&gt;16</v>
      </c>
      <c r="E17" s="34">
        <f t="shared" si="1"/>
        <v>0.44000000000000006</v>
      </c>
      <c r="F17" s="31">
        <f t="shared" si="7"/>
        <v>0.25181197299379965</v>
      </c>
      <c r="G17" s="33">
        <f t="shared" si="0"/>
        <v>-0.17857142857142858</v>
      </c>
      <c r="H17" s="33">
        <f t="shared" si="6"/>
        <v>7.857142857142857E-2</v>
      </c>
      <c r="I17" s="35" t="s">
        <v>61</v>
      </c>
      <c r="J17" s="35"/>
    </row>
    <row r="18" spans="1:10" ht="21.1" x14ac:dyDescent="0.35">
      <c r="A18" s="26">
        <v>17</v>
      </c>
      <c r="B18" s="31">
        <v>3.2</v>
      </c>
      <c r="C18" s="31">
        <f t="shared" si="5"/>
        <v>0.50514997831990605</v>
      </c>
      <c r="D18" s="26" t="str">
        <f t="shared" si="4"/>
        <v>16&gt;17</v>
      </c>
      <c r="E18" s="34">
        <f t="shared" si="1"/>
        <v>0.42857142857142849</v>
      </c>
      <c r="F18" s="31">
        <f t="shared" si="7"/>
        <v>0.24303804868629431</v>
      </c>
      <c r="G18" s="33">
        <f t="shared" si="0"/>
        <v>-0.3125</v>
      </c>
      <c r="H18" s="33">
        <f t="shared" si="6"/>
        <v>0.13392857142857142</v>
      </c>
      <c r="I18" s="35" t="s">
        <v>26</v>
      </c>
      <c r="J18" s="35"/>
    </row>
    <row r="19" spans="1:10" ht="21.1" x14ac:dyDescent="0.35">
      <c r="A19" s="26">
        <v>18</v>
      </c>
      <c r="B19" s="31">
        <v>1.8</v>
      </c>
      <c r="C19" s="31">
        <f t="shared" si="5"/>
        <v>0.25527250510330607</v>
      </c>
      <c r="D19" s="26" t="str">
        <f t="shared" si="4"/>
        <v>17&gt;18</v>
      </c>
      <c r="E19" s="34">
        <f t="shared" si="1"/>
        <v>0.4375</v>
      </c>
      <c r="F19" s="31">
        <f t="shared" si="7"/>
        <v>0.24987747321659998</v>
      </c>
      <c r="G19" s="33">
        <f t="shared" si="0"/>
        <v>-0.55555555555555558</v>
      </c>
      <c r="H19" s="33">
        <f t="shared" si="6"/>
        <v>0.24305555555555558</v>
      </c>
      <c r="I19" s="35" t="s">
        <v>62</v>
      </c>
      <c r="J19" s="35"/>
    </row>
    <row r="20" spans="1:10" ht="21.1" x14ac:dyDescent="0.35">
      <c r="A20" s="26">
        <v>5</v>
      </c>
      <c r="B20" s="31">
        <v>1</v>
      </c>
      <c r="C20" s="31">
        <f t="shared" si="5"/>
        <v>0</v>
      </c>
      <c r="D20" s="36" t="str">
        <f t="shared" si="4"/>
        <v>18&gt;5</v>
      </c>
      <c r="E20" s="34">
        <f t="shared" si="1"/>
        <v>0.44444444444444448</v>
      </c>
      <c r="F20" s="31">
        <f t="shared" si="7"/>
        <v>0.25527250510330607</v>
      </c>
      <c r="G20" s="33">
        <f t="shared" si="0"/>
        <v>-1</v>
      </c>
      <c r="H20" s="33">
        <f>G19-G21</f>
        <v>1.23015873015873</v>
      </c>
      <c r="I20" s="35" t="s">
        <v>63</v>
      </c>
      <c r="J20" s="44" t="s">
        <v>77</v>
      </c>
    </row>
    <row r="21" spans="1:10" ht="21.1" x14ac:dyDescent="0.35">
      <c r="A21" s="26">
        <v>19</v>
      </c>
      <c r="B21" s="26">
        <v>0.56000000000000005</v>
      </c>
      <c r="C21" s="31">
        <f>LOG10(B21)</f>
        <v>-0.25181197299379954</v>
      </c>
      <c r="D21" s="26" t="str">
        <f t="shared" si="4"/>
        <v>5&gt;19</v>
      </c>
      <c r="E21" s="34">
        <f t="shared" si="1"/>
        <v>0.43999999999999995</v>
      </c>
      <c r="F21" s="31">
        <f t="shared" si="7"/>
        <v>0.25181197299379954</v>
      </c>
      <c r="G21" s="33">
        <f>-1/B21</f>
        <v>-1.7857142857142856</v>
      </c>
      <c r="H21" s="33">
        <f>G16-G21</f>
        <v>1.6857142857142855</v>
      </c>
      <c r="I21" s="35" t="s">
        <v>64</v>
      </c>
      <c r="J21" s="3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min шаг-1</vt:lpstr>
      <vt:lpstr>min шаг-0,75</vt:lpstr>
      <vt:lpstr>min шаг-0,5</vt:lpstr>
      <vt:lpstr>min шаг-0,25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UserX</dc:creator>
  <cp:lastModifiedBy>UserX</cp:lastModifiedBy>
  <dcterms:created xsi:type="dcterms:W3CDTF">2015-06-05T18:17:20Z</dcterms:created>
  <dcterms:modified xsi:type="dcterms:W3CDTF">2025-01-27T14:19:16Z</dcterms:modified>
</cp:coreProperties>
</file>