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08CC2BA5-D347-4D89-96E3-4ECC4E21FC95}" xr6:coauthVersionLast="47" xr6:coauthVersionMax="47" xr10:uidLastSave="{00000000-0000-0000-0000-000000000000}"/>
  <bookViews>
    <workbookView xWindow="2016" yWindow="2316" windowWidth="22824" windowHeight="13932" tabRatio="810" activeTab="1" xr2:uid="{00000000-000D-0000-FFFF-FFFF00000000}"/>
  </bookViews>
  <sheets>
    <sheet name="Растворы14 12 2024 " sheetId="5" r:id="rId1"/>
    <sheet name="141224" sheetId="1" r:id="rId2"/>
    <sheet name="20112024" sheetId="2" r:id="rId3"/>
    <sheet name="23112024-2" sheetId="3" r:id="rId4"/>
    <sheet name="23112024 (2)" sheetId="4" r:id="rId5"/>
    <sheet name="Субъект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H18" i="1"/>
  <c r="C18" i="1"/>
  <c r="H17" i="1"/>
  <c r="C17" i="1"/>
  <c r="H16" i="1"/>
  <c r="C16" i="1"/>
  <c r="H15" i="1"/>
  <c r="C15" i="1"/>
  <c r="C14" i="1"/>
  <c r="C13" i="1"/>
  <c r="E4" i="4" l="1"/>
  <c r="E5" i="4"/>
  <c r="E9" i="4"/>
  <c r="E10" i="4"/>
  <c r="E13" i="4"/>
  <c r="E14" i="4"/>
  <c r="E6" i="4"/>
  <c r="C17" i="2"/>
  <c r="C18" i="2"/>
  <c r="C12" i="5"/>
  <c r="C11" i="5"/>
  <c r="B10" i="5"/>
  <c r="C9" i="5"/>
  <c r="B8" i="5"/>
  <c r="C7" i="5"/>
  <c r="B6" i="5"/>
  <c r="C5" i="5"/>
  <c r="C4" i="5"/>
  <c r="C3" i="5"/>
  <c r="G4" i="4"/>
  <c r="G5" i="4"/>
  <c r="G6" i="4"/>
  <c r="G8" i="4"/>
  <c r="G9" i="4"/>
  <c r="G10" i="4"/>
  <c r="G12" i="4"/>
  <c r="G13" i="4"/>
  <c r="G14" i="4"/>
  <c r="H14" i="4" s="1"/>
  <c r="G16" i="4"/>
  <c r="G18" i="4"/>
  <c r="G3" i="4"/>
  <c r="C18" i="4"/>
  <c r="B15" i="4"/>
  <c r="G15" i="4" s="1"/>
  <c r="C13" i="4"/>
  <c r="B11" i="4"/>
  <c r="G11" i="4" s="1"/>
  <c r="C9" i="4"/>
  <c r="B7" i="4"/>
  <c r="G7" i="4" s="1"/>
  <c r="C5" i="4"/>
  <c r="C4" i="4"/>
  <c r="C3" i="4"/>
  <c r="C17" i="3"/>
  <c r="C16" i="3"/>
  <c r="B14" i="3"/>
  <c r="C12" i="3"/>
  <c r="B11" i="3"/>
  <c r="C8" i="3"/>
  <c r="B7" i="3"/>
  <c r="C5" i="3"/>
  <c r="C4" i="3"/>
  <c r="C3" i="3"/>
  <c r="C15" i="2"/>
  <c r="C14" i="2"/>
  <c r="B12" i="2"/>
  <c r="C11" i="2"/>
  <c r="B10" i="2"/>
  <c r="C8" i="2"/>
  <c r="B7" i="2"/>
  <c r="C5" i="2"/>
  <c r="C4" i="2"/>
  <c r="C3" i="2"/>
  <c r="H6" i="1"/>
  <c r="H7" i="1"/>
  <c r="H8" i="1"/>
  <c r="H5" i="1"/>
  <c r="C8" i="1"/>
  <c r="C7" i="1"/>
  <c r="C6" i="1"/>
  <c r="C5" i="1"/>
  <c r="C4" i="1"/>
  <c r="C3" i="1"/>
  <c r="E12" i="4" l="1"/>
  <c r="E11" i="4"/>
  <c r="E16" i="4"/>
  <c r="E8" i="4"/>
  <c r="E15" i="4"/>
  <c r="E7" i="4"/>
  <c r="H10" i="4"/>
  <c r="H17" i="4"/>
  <c r="H8" i="4"/>
  <c r="H16" i="4"/>
  <c r="H6" i="4"/>
  <c r="H5" i="4"/>
  <c r="H4" i="4"/>
  <c r="H13" i="4"/>
  <c r="H15" i="4"/>
  <c r="H9" i="4"/>
  <c r="H18" i="4"/>
  <c r="H11" i="4"/>
  <c r="H12" i="4"/>
  <c r="H7" i="4"/>
</calcChain>
</file>

<file path=xl/sharedStrings.xml><?xml version="1.0" encoding="utf-8"?>
<sst xmlns="http://schemas.openxmlformats.org/spreadsheetml/2006/main" count="253" uniqueCount="110">
  <si>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</si>
  <si>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</si>
  <si>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</si>
  <si>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</si>
  <si>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</si>
  <si>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</si>
  <si>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</si>
  <si>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</si>
  <si>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</si>
  <si>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</si>
  <si>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</si>
  <si>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Очень сильный</t>
  </si>
  <si>
    <t>Очень слабый</t>
  </si>
  <si>
    <t>запах, %</t>
  </si>
  <si>
    <t>0,32 мл №1</t>
  </si>
  <si>
    <t>0,32 мл №2</t>
  </si>
  <si>
    <t>Пороги запаха ЭТА для Фатькина А.Ю. 2024 11 08</t>
  </si>
  <si>
    <t>Новые растворы</t>
  </si>
  <si>
    <t>0,32 мл №3</t>
  </si>
  <si>
    <t>1 мл №1</t>
  </si>
  <si>
    <t>1 мл №2</t>
  </si>
  <si>
    <t>1 мл №3</t>
  </si>
  <si>
    <t>1 мл №4</t>
  </si>
  <si>
    <t>1 мл №5</t>
  </si>
  <si>
    <t>8&gt;4</t>
  </si>
  <si>
    <t>0&gt;1</t>
  </si>
  <si>
    <t>1&gt;2</t>
  </si>
  <si>
    <t>7&gt;3</t>
  </si>
  <si>
    <t>2&gt;3</t>
  </si>
  <si>
    <t>3&gt;4</t>
  </si>
  <si>
    <t>4&gt;5</t>
  </si>
  <si>
    <t>5&gt;6</t>
  </si>
  <si>
    <t>4&gt;9</t>
  </si>
  <si>
    <t>2&gt;7</t>
  </si>
  <si>
    <t>3&gt;8</t>
  </si>
  <si>
    <t>9&gt;5</t>
  </si>
  <si>
    <t>Фатькин А.Ю. 68 лет.</t>
  </si>
  <si>
    <t>Различие запаха  ЭТА  2024 11 20</t>
  </si>
  <si>
    <t>8&gt;9</t>
  </si>
  <si>
    <t>7&gt;8</t>
  </si>
  <si>
    <t>F F F</t>
  </si>
  <si>
    <t>T T T</t>
  </si>
  <si>
    <t xml:space="preserve"> </t>
  </si>
  <si>
    <t>0,18 мл №2</t>
  </si>
  <si>
    <t>0,18 мл №1</t>
  </si>
  <si>
    <t>0,18 мл №3</t>
  </si>
  <si>
    <t>7&gt;10</t>
  </si>
  <si>
    <t>8&gt;11</t>
  </si>
  <si>
    <t>9&gt;12</t>
  </si>
  <si>
    <t>12&gt;5</t>
  </si>
  <si>
    <t>11&gt;4</t>
  </si>
  <si>
    <t>10&gt;3</t>
  </si>
  <si>
    <t>Новые р-ры</t>
  </si>
  <si>
    <t>2&gt;13</t>
  </si>
  <si>
    <t>13&gt;7</t>
  </si>
  <si>
    <t>0,56мл №3</t>
  </si>
  <si>
    <t>4&gt;14</t>
  </si>
  <si>
    <t>14&gt;9</t>
  </si>
  <si>
    <t>0,56  мл №2</t>
  </si>
  <si>
    <t>15&gt;8</t>
  </si>
  <si>
    <t>0,56 мл №1</t>
  </si>
  <si>
    <t>Тест  носа</t>
  </si>
  <si>
    <t>lg(C)</t>
  </si>
  <si>
    <t>3&gt;15</t>
  </si>
  <si>
    <t>T F T</t>
  </si>
  <si>
    <t>T T</t>
  </si>
  <si>
    <t>T F</t>
  </si>
  <si>
    <t>T F T T</t>
  </si>
  <si>
    <t>F F</t>
  </si>
  <si>
    <t xml:space="preserve">T T T </t>
  </si>
  <si>
    <t xml:space="preserve">T F T T </t>
  </si>
  <si>
    <t xml:space="preserve">T T </t>
  </si>
  <si>
    <t>T T F F</t>
  </si>
  <si>
    <t>Различие запаха  ЭТА  2024 11 23 с 10:50  150 сек</t>
  </si>
  <si>
    <r>
      <t xml:space="preserve">D </t>
    </r>
    <r>
      <rPr>
        <b/>
        <sz val="18"/>
        <color theme="1"/>
        <rFont val="Calibri"/>
        <family val="2"/>
        <charset val="204"/>
      </rPr>
      <t>LgC</t>
    </r>
  </si>
  <si>
    <r>
      <rPr>
        <b/>
        <sz val="18"/>
        <color theme="1"/>
        <rFont val="Symbol"/>
        <family val="1"/>
        <charset val="2"/>
      </rPr>
      <t>D</t>
    </r>
    <r>
      <rPr>
        <b/>
        <sz val="18"/>
        <color theme="1"/>
        <rFont val="Calibri"/>
        <family val="2"/>
        <scheme val="minor"/>
      </rPr>
      <t>LgC</t>
    </r>
  </si>
  <si>
    <t>1</t>
  </si>
  <si>
    <t>0,5</t>
  </si>
  <si>
    <r>
      <rPr>
        <b/>
        <sz val="18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</si>
  <si>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8"/>
        <color theme="1"/>
        <rFont val="Calibri"/>
        <family val="2"/>
        <charset val="204"/>
      </rPr>
      <t>-1/C</t>
    </r>
  </si>
  <si>
    <t>Фатькин А.Ю.</t>
  </si>
  <si>
    <t xml:space="preserve">Веренцова Л. </t>
  </si>
  <si>
    <t>Исследователь</t>
  </si>
  <si>
    <t>Никушкин И.А.</t>
  </si>
  <si>
    <t>Верхний</t>
  </si>
  <si>
    <t>Лет</t>
  </si>
  <si>
    <t>Пол</t>
  </si>
  <si>
    <t>Пороги ЭТА</t>
  </si>
  <si>
    <t>Нижний</t>
  </si>
  <si>
    <t>Различия</t>
  </si>
  <si>
    <t>муж</t>
  </si>
  <si>
    <t>Пороги Lg(C), мкмоль/мл</t>
  </si>
  <si>
    <t>Илья</t>
  </si>
  <si>
    <t>Веренцова Л.Г.</t>
  </si>
  <si>
    <t>жен</t>
  </si>
  <si>
    <t>Время</t>
  </si>
  <si>
    <t>Поиск порога различения запаха  ЭТА  2024 11 24 с 11:00</t>
  </si>
  <si>
    <t>C</t>
  </si>
  <si>
    <t>Lg C</t>
  </si>
  <si>
    <r>
      <t xml:space="preserve">D </t>
    </r>
    <r>
      <rPr>
        <b/>
        <sz val="18"/>
        <color theme="1"/>
        <rFont val="Calibri"/>
        <family val="2"/>
        <charset val="204"/>
      </rPr>
      <t>C %</t>
    </r>
  </si>
  <si>
    <t>Казначеева Арина</t>
  </si>
  <si>
    <t xml:space="preserve">Разбавление Уксусной к-ты А Фатькин А.Ю. 2024 12 14 </t>
  </si>
  <si>
    <t>8 мл №0</t>
  </si>
  <si>
    <t>Вода</t>
  </si>
  <si>
    <t>5&gt;15</t>
  </si>
  <si>
    <t>Не различимы</t>
  </si>
  <si>
    <t>Пороги запаха Уксус  для Фатькина А.Ю. 2024 11 08</t>
  </si>
  <si>
    <t>Средний</t>
  </si>
  <si>
    <t>Нет запаха</t>
  </si>
  <si>
    <t>Срелний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</si>
</sst>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Symbol"/>
      <family val="1"/>
      <charset val="2"/>
    </font>
    <font>
      <b/>
      <sz val="18"/>
      <color theme="1"/>
      <name val="Calibri"/>
      <family val="2"/>
      <charset val="204"/>
    </font>
    <font>
      <b/>
      <sz val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49" fontId="3" fillId="0" borderId="1" xfId="0" quotePrefix="1" applyNumberFormat="1" applyFont="1" applyBorder="1"/>
    <xf numFmtId="165" fontId="3" fillId="0" borderId="0" xfId="0" applyNumberFormat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quotePrefix="1" applyFont="1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49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E5D-CC21-4062-9165-0AD326C3DA13}">
  <dimension ref="A1:I14"/>
  <sheetViews>
    <sheetView zoomScale="130" zoomScaleNormal="130" workbookViewId="0">
      <selection activeCell="I13" sqref="I13"/>
    </sheetView>
  </sheetViews>
  <sheetFormatPr defaultRowHeight="18" outlineLevelCol="1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hidden="1" customWidth="1" outlineLevel="1"/>
    <col min="5" max="5" width="9.88671875" style="5" hidden="1" customWidth="1" outlineLevel="1"/>
    <col min="6" max="6" width="5" style="5" bestFit="1" customWidth="1" collapsed="1"/>
    <col min="7" max="7" width="19.5546875" style="6" customWidth="1"/>
    <col min="8" max="8" width="12.33203125" style="5" customWidth="1"/>
    <col min="9" max="9" width="17.77734375" customWidth="1"/>
  </cols>
  <sheetData>
    <row r="1" spans="1:9" x14ac:dyDescent="0.35">
      <c r="A1" s="6"/>
      <c r="B1" s="11" t="s">
        <v>101</v>
      </c>
      <c r="C1" s="6"/>
      <c r="D1" s="6"/>
      <c r="E1" s="6"/>
      <c r="F1" s="6"/>
    </row>
    <row r="2" spans="1:9" x14ac:dyDescent="0.35">
      <c r="A2" s="52" t="s">
        <v>0</v>
      </c>
      <c r="B2" s="52" t="s">
        <v>1</v>
      </c>
      <c r="C2" s="53" t="s">
        <v>62</v>
      </c>
      <c r="D2" s="54" t="s">
        <v>3</v>
      </c>
      <c r="E2" s="55" t="s">
        <v>4</v>
      </c>
      <c r="F2" s="56" t="s">
        <v>5</v>
      </c>
      <c r="G2" s="52" t="s">
        <v>8</v>
      </c>
      <c r="H2" s="52" t="s">
        <v>13</v>
      </c>
      <c r="I2" s="52" t="s">
        <v>17</v>
      </c>
    </row>
    <row r="3" spans="1:9" x14ac:dyDescent="0.35">
      <c r="A3" s="52">
        <v>0</v>
      </c>
      <c r="B3" s="52">
        <v>12500</v>
      </c>
      <c r="C3" s="52">
        <f>LOG10(B3)</f>
        <v>4.0969100130080562</v>
      </c>
      <c r="D3" s="54"/>
      <c r="E3" s="55"/>
      <c r="F3" s="56"/>
      <c r="G3" s="52" t="s">
        <v>11</v>
      </c>
      <c r="H3" s="52"/>
      <c r="I3" s="52"/>
    </row>
    <row r="4" spans="1:9" x14ac:dyDescent="0.35">
      <c r="A4" s="52">
        <v>1</v>
      </c>
      <c r="B4" s="52">
        <v>10000</v>
      </c>
      <c r="C4" s="52">
        <f t="shared" ref="C4:C12" si="0">LOG10(B4)</f>
        <v>4</v>
      </c>
      <c r="D4" s="57" t="s">
        <v>25</v>
      </c>
      <c r="E4" s="52"/>
      <c r="F4" s="52">
        <v>1</v>
      </c>
      <c r="G4" s="52" t="s">
        <v>11</v>
      </c>
      <c r="H4" s="58"/>
      <c r="I4" s="52" t="s">
        <v>102</v>
      </c>
    </row>
    <row r="5" spans="1:9" x14ac:dyDescent="0.35">
      <c r="A5" s="52">
        <v>2</v>
      </c>
      <c r="B5" s="52">
        <v>1000</v>
      </c>
      <c r="C5" s="52">
        <f t="shared" si="0"/>
        <v>3</v>
      </c>
      <c r="D5" s="57" t="s">
        <v>26</v>
      </c>
      <c r="E5" s="52"/>
      <c r="F5" s="52">
        <v>0.8</v>
      </c>
      <c r="G5" s="52" t="s">
        <v>9</v>
      </c>
      <c r="H5" s="58"/>
      <c r="I5" s="52" t="s">
        <v>19</v>
      </c>
    </row>
    <row r="6" spans="1:9" x14ac:dyDescent="0.35">
      <c r="A6" s="52">
        <v>7</v>
      </c>
      <c r="B6" s="58">
        <f>POWER(10,C6)</f>
        <v>316.22776601683825</v>
      </c>
      <c r="C6" s="52">
        <v>2.5</v>
      </c>
      <c r="D6" s="57" t="s">
        <v>27</v>
      </c>
      <c r="E6" s="52"/>
      <c r="F6" s="52">
        <v>0.7</v>
      </c>
      <c r="G6" s="52"/>
      <c r="H6" s="58"/>
      <c r="I6" s="52" t="s">
        <v>14</v>
      </c>
    </row>
    <row r="7" spans="1:9" x14ac:dyDescent="0.35">
      <c r="A7" s="52">
        <v>3</v>
      </c>
      <c r="B7" s="52">
        <v>100</v>
      </c>
      <c r="C7" s="52">
        <f t="shared" si="0"/>
        <v>2</v>
      </c>
      <c r="D7" s="57" t="s">
        <v>28</v>
      </c>
      <c r="E7" s="52"/>
      <c r="F7" s="52">
        <v>0.6</v>
      </c>
      <c r="G7" s="52" t="s">
        <v>109</v>
      </c>
      <c r="H7" s="58"/>
      <c r="I7" s="52" t="s">
        <v>20</v>
      </c>
    </row>
    <row r="8" spans="1:9" x14ac:dyDescent="0.35">
      <c r="A8" s="52">
        <v>8</v>
      </c>
      <c r="B8" s="56">
        <f>POWER(10,C8)</f>
        <v>31.622776601683803</v>
      </c>
      <c r="C8" s="52">
        <v>1.5</v>
      </c>
      <c r="D8" s="57" t="s">
        <v>24</v>
      </c>
      <c r="E8" s="52"/>
      <c r="F8" s="52">
        <v>0.5</v>
      </c>
      <c r="G8" s="52"/>
      <c r="H8" s="58"/>
      <c r="I8" s="52" t="s">
        <v>15</v>
      </c>
    </row>
    <row r="9" spans="1:9" x14ac:dyDescent="0.35">
      <c r="A9" s="52">
        <v>4</v>
      </c>
      <c r="B9" s="52">
        <v>10</v>
      </c>
      <c r="C9" s="52">
        <f t="shared" si="0"/>
        <v>1</v>
      </c>
      <c r="D9" s="57" t="s">
        <v>29</v>
      </c>
      <c r="E9" s="52"/>
      <c r="F9" s="52">
        <v>0.4</v>
      </c>
      <c r="G9" s="52" t="s">
        <v>10</v>
      </c>
      <c r="H9" s="58"/>
      <c r="I9" s="52" t="s">
        <v>21</v>
      </c>
    </row>
    <row r="10" spans="1:9" x14ac:dyDescent="0.35">
      <c r="A10" s="52">
        <v>9</v>
      </c>
      <c r="B10" s="59">
        <f>POWER(10,C10)</f>
        <v>3.1622776601683795</v>
      </c>
      <c r="C10" s="52">
        <v>0.5</v>
      </c>
      <c r="D10" s="57" t="s">
        <v>32</v>
      </c>
      <c r="E10" s="52"/>
      <c r="F10" s="52">
        <v>0.3</v>
      </c>
      <c r="G10" s="52"/>
      <c r="H10" s="58"/>
      <c r="I10" s="52" t="s">
        <v>18</v>
      </c>
    </row>
    <row r="11" spans="1:9" x14ac:dyDescent="0.35">
      <c r="A11" s="52">
        <v>5</v>
      </c>
      <c r="B11" s="52">
        <v>1</v>
      </c>
      <c r="C11" s="52">
        <f t="shared" si="0"/>
        <v>0</v>
      </c>
      <c r="D11" s="57" t="s">
        <v>30</v>
      </c>
      <c r="E11" s="60"/>
      <c r="F11" s="52">
        <v>0.2</v>
      </c>
      <c r="G11" s="52" t="s">
        <v>108</v>
      </c>
      <c r="H11" s="58"/>
      <c r="I11" s="52" t="s">
        <v>22</v>
      </c>
    </row>
    <row r="12" spans="1:9" x14ac:dyDescent="0.35">
      <c r="A12" s="52">
        <v>6</v>
      </c>
      <c r="B12" s="52">
        <v>0.1</v>
      </c>
      <c r="C12" s="52">
        <f t="shared" si="0"/>
        <v>-1</v>
      </c>
      <c r="D12" s="57" t="s">
        <v>31</v>
      </c>
      <c r="E12" s="60"/>
      <c r="F12" s="52">
        <v>0</v>
      </c>
      <c r="G12" s="52"/>
      <c r="H12" s="58"/>
      <c r="I12" s="52" t="s">
        <v>23</v>
      </c>
    </row>
    <row r="13" spans="1:9" x14ac:dyDescent="0.35">
      <c r="A13" s="52">
        <v>15</v>
      </c>
      <c r="B13" s="52">
        <v>0</v>
      </c>
      <c r="C13" s="60"/>
      <c r="D13" s="60"/>
      <c r="E13" s="60"/>
      <c r="F13" s="60"/>
      <c r="G13" s="52" t="s">
        <v>108</v>
      </c>
      <c r="H13" s="60"/>
      <c r="I13" s="60"/>
    </row>
    <row r="14" spans="1:9" x14ac:dyDescent="0.35">
      <c r="G14" s="51"/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60" zoomScaleNormal="160" workbookViewId="0">
      <selection activeCell="E14" sqref="E14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16.88671875" style="5" customWidth="1"/>
    <col min="6" max="6" width="12.21875" style="5" customWidth="1"/>
    <col min="7" max="7" width="19.5546875" style="6" customWidth="1"/>
    <col min="8" max="8" width="12.88671875" style="5" customWidth="1"/>
    <col min="9" max="9" width="17.77734375" customWidth="1"/>
  </cols>
  <sheetData>
    <row r="1" spans="1:8" x14ac:dyDescent="0.35">
      <c r="A1" s="10"/>
      <c r="B1" s="11" t="s">
        <v>106</v>
      </c>
    </row>
    <row r="2" spans="1:8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13</v>
      </c>
    </row>
    <row r="3" spans="1:8" x14ac:dyDescent="0.35">
      <c r="A3" s="1">
        <v>0</v>
      </c>
      <c r="B3" s="1">
        <v>12500</v>
      </c>
      <c r="C3" s="1">
        <f>LOG10(B3)</f>
        <v>4.0969100130080562</v>
      </c>
      <c r="D3" s="8"/>
      <c r="E3" s="1"/>
      <c r="F3" s="1"/>
      <c r="G3" s="1" t="s">
        <v>11</v>
      </c>
      <c r="H3" s="1"/>
    </row>
    <row r="4" spans="1:8" x14ac:dyDescent="0.35">
      <c r="A4" s="1">
        <v>1</v>
      </c>
      <c r="B4" s="1">
        <v>10000</v>
      </c>
      <c r="C4" s="1">
        <f t="shared" ref="C4:C8" si="0">LOG10(B4)</f>
        <v>4</v>
      </c>
      <c r="D4" s="8" t="s">
        <v>25</v>
      </c>
      <c r="E4" s="12" t="s">
        <v>40</v>
      </c>
      <c r="F4" s="1">
        <v>1</v>
      </c>
      <c r="G4" s="1" t="s">
        <v>11</v>
      </c>
      <c r="H4" s="9">
        <v>100</v>
      </c>
    </row>
    <row r="5" spans="1:8" x14ac:dyDescent="0.35">
      <c r="A5" s="1">
        <v>2</v>
      </c>
      <c r="B5" s="1">
        <v>1000</v>
      </c>
      <c r="C5" s="1">
        <f t="shared" si="0"/>
        <v>3</v>
      </c>
      <c r="D5" s="8" t="s">
        <v>26</v>
      </c>
      <c r="E5" s="13" t="s">
        <v>41</v>
      </c>
      <c r="F5" s="1">
        <v>0.8</v>
      </c>
      <c r="G5" s="1" t="s">
        <v>9</v>
      </c>
      <c r="H5" s="9">
        <f>(F5-$F$8)*100/($F$5-$F$8)</f>
        <v>100</v>
      </c>
    </row>
    <row r="6" spans="1:8" x14ac:dyDescent="0.35">
      <c r="A6" s="1">
        <v>3</v>
      </c>
      <c r="B6" s="1">
        <v>100</v>
      </c>
      <c r="C6" s="1">
        <f t="shared" si="0"/>
        <v>2</v>
      </c>
      <c r="D6" s="8" t="s">
        <v>28</v>
      </c>
      <c r="E6" s="13" t="s">
        <v>41</v>
      </c>
      <c r="F6" s="1">
        <v>0.5</v>
      </c>
      <c r="G6" s="1" t="s">
        <v>10</v>
      </c>
      <c r="H6" s="9">
        <f t="shared" ref="H6:H8" si="1">(F6-$F$8)*100/($F$5-$F$8)</f>
        <v>62.5</v>
      </c>
    </row>
    <row r="7" spans="1:8" x14ac:dyDescent="0.35">
      <c r="A7" s="1">
        <v>4</v>
      </c>
      <c r="B7" s="1">
        <v>10</v>
      </c>
      <c r="C7" s="1">
        <f t="shared" si="0"/>
        <v>1</v>
      </c>
      <c r="D7" s="8" t="s">
        <v>29</v>
      </c>
      <c r="E7" s="13" t="s">
        <v>41</v>
      </c>
      <c r="F7" s="1">
        <v>0.2</v>
      </c>
      <c r="G7" s="1" t="s">
        <v>12</v>
      </c>
      <c r="H7" s="9">
        <f t="shared" si="1"/>
        <v>25</v>
      </c>
    </row>
    <row r="8" spans="1:8" x14ac:dyDescent="0.35">
      <c r="A8" s="1">
        <v>5</v>
      </c>
      <c r="B8" s="1">
        <v>1</v>
      </c>
      <c r="C8" s="1">
        <f t="shared" si="0"/>
        <v>0</v>
      </c>
      <c r="D8" s="8" t="s">
        <v>30</v>
      </c>
      <c r="E8" s="47" t="s">
        <v>105</v>
      </c>
      <c r="F8" s="1">
        <v>0</v>
      </c>
      <c r="G8" s="1" t="s">
        <v>108</v>
      </c>
      <c r="H8" s="9">
        <f t="shared" si="1"/>
        <v>0</v>
      </c>
    </row>
    <row r="9" spans="1:8" x14ac:dyDescent="0.35">
      <c r="A9" s="1">
        <v>15</v>
      </c>
      <c r="B9" s="1" t="s">
        <v>103</v>
      </c>
      <c r="C9" s="1"/>
      <c r="D9" s="8" t="s">
        <v>104</v>
      </c>
      <c r="E9" s="47" t="s">
        <v>105</v>
      </c>
      <c r="F9" s="7">
        <v>0</v>
      </c>
      <c r="G9" s="1" t="s">
        <v>108</v>
      </c>
      <c r="H9" s="9">
        <v>0</v>
      </c>
    </row>
    <row r="10" spans="1:8" x14ac:dyDescent="0.35">
      <c r="A10" s="6"/>
      <c r="B10" s="11"/>
      <c r="C10" s="6"/>
      <c r="D10" s="6"/>
      <c r="E10" s="6"/>
      <c r="F10" s="6"/>
    </row>
    <row r="11" spans="1:8" x14ac:dyDescent="0.35">
      <c r="A11" s="48"/>
      <c r="B11" s="49" t="s">
        <v>16</v>
      </c>
      <c r="C11"/>
      <c r="D11"/>
      <c r="E11"/>
      <c r="F11"/>
      <c r="G11" s="50"/>
      <c r="H11"/>
    </row>
    <row r="12" spans="1:8" x14ac:dyDescent="0.35">
      <c r="A12" s="1" t="s">
        <v>0</v>
      </c>
      <c r="B12" s="1" t="s">
        <v>1</v>
      </c>
      <c r="C12" s="1" t="s">
        <v>2</v>
      </c>
      <c r="D12" s="2" t="s">
        <v>3</v>
      </c>
      <c r="E12" s="3" t="s">
        <v>4</v>
      </c>
      <c r="F12" s="4" t="s">
        <v>5</v>
      </c>
      <c r="G12" s="1" t="s">
        <v>8</v>
      </c>
      <c r="H12" s="1" t="s">
        <v>13</v>
      </c>
    </row>
    <row r="13" spans="1:8" x14ac:dyDescent="0.35">
      <c r="A13" s="1">
        <v>0</v>
      </c>
      <c r="B13" s="1">
        <v>10000</v>
      </c>
      <c r="C13" s="1">
        <f>LOG10(B13)</f>
        <v>4</v>
      </c>
      <c r="D13" s="8"/>
      <c r="E13" s="1"/>
      <c r="F13" s="1"/>
      <c r="G13" s="1" t="s">
        <v>11</v>
      </c>
      <c r="H13" s="1"/>
    </row>
    <row r="14" spans="1:8" x14ac:dyDescent="0.35">
      <c r="A14" s="1">
        <v>1</v>
      </c>
      <c r="B14" s="1">
        <v>1000</v>
      </c>
      <c r="C14" s="1">
        <f t="shared" ref="C14:C19" si="2">LOG10(B14)</f>
        <v>3</v>
      </c>
      <c r="D14" s="8" t="s">
        <v>25</v>
      </c>
      <c r="E14" s="12" t="s">
        <v>6</v>
      </c>
      <c r="F14" s="1">
        <v>1</v>
      </c>
      <c r="G14" s="1" t="s">
        <v>11</v>
      </c>
      <c r="H14" s="9">
        <v>100</v>
      </c>
    </row>
    <row r="15" spans="1:8" x14ac:dyDescent="0.35">
      <c r="A15" s="1">
        <v>2</v>
      </c>
      <c r="B15" s="1">
        <v>100</v>
      </c>
      <c r="C15" s="1">
        <f t="shared" si="2"/>
        <v>2</v>
      </c>
      <c r="D15" s="8" t="s">
        <v>26</v>
      </c>
      <c r="E15" s="13" t="s">
        <v>7</v>
      </c>
      <c r="F15" s="1">
        <v>0.8</v>
      </c>
      <c r="G15" s="1" t="s">
        <v>9</v>
      </c>
      <c r="H15" s="9">
        <f>(F15-$F$8)*100/($F$5-$F$8)</f>
        <v>100</v>
      </c>
    </row>
    <row r="16" spans="1:8" x14ac:dyDescent="0.35">
      <c r="A16" s="1">
        <v>3</v>
      </c>
      <c r="B16" s="1">
        <v>10</v>
      </c>
      <c r="C16" s="1">
        <f t="shared" si="2"/>
        <v>1</v>
      </c>
      <c r="D16" s="8" t="s">
        <v>28</v>
      </c>
      <c r="E16" s="13" t="s">
        <v>7</v>
      </c>
      <c r="F16" s="1">
        <v>0.6</v>
      </c>
      <c r="G16" s="1" t="s">
        <v>107</v>
      </c>
      <c r="H16" s="9">
        <f t="shared" ref="H16:H18" si="3">(F16-$F$8)*100/($F$5-$F$8)</f>
        <v>75</v>
      </c>
    </row>
    <row r="17" spans="1:8" x14ac:dyDescent="0.35">
      <c r="A17" s="1">
        <v>4</v>
      </c>
      <c r="B17" s="1">
        <v>1</v>
      </c>
      <c r="C17" s="1">
        <f t="shared" si="2"/>
        <v>0</v>
      </c>
      <c r="D17" s="8" t="s">
        <v>29</v>
      </c>
      <c r="E17" s="13" t="s">
        <v>7</v>
      </c>
      <c r="F17" s="1">
        <v>0.4</v>
      </c>
      <c r="G17" s="1" t="s">
        <v>10</v>
      </c>
      <c r="H17" s="9">
        <f t="shared" si="3"/>
        <v>50</v>
      </c>
    </row>
    <row r="18" spans="1:8" x14ac:dyDescent="0.35">
      <c r="A18" s="1">
        <v>5</v>
      </c>
      <c r="B18" s="1">
        <v>0.1</v>
      </c>
      <c r="C18" s="1">
        <f t="shared" si="2"/>
        <v>-1</v>
      </c>
      <c r="D18" s="8" t="s">
        <v>30</v>
      </c>
      <c r="E18" s="13" t="s">
        <v>7</v>
      </c>
      <c r="F18" s="1">
        <v>0.2</v>
      </c>
      <c r="G18" s="1" t="s">
        <v>12</v>
      </c>
      <c r="H18" s="9">
        <f t="shared" si="3"/>
        <v>25</v>
      </c>
    </row>
    <row r="19" spans="1:8" x14ac:dyDescent="0.35">
      <c r="A19" s="1">
        <v>6</v>
      </c>
      <c r="B19" s="1">
        <v>0.01</v>
      </c>
      <c r="C19" s="1">
        <f t="shared" si="2"/>
        <v>-2</v>
      </c>
      <c r="D19" s="8" t="s">
        <v>31</v>
      </c>
      <c r="E19" s="47" t="s">
        <v>105</v>
      </c>
      <c r="F19" s="1">
        <v>0</v>
      </c>
      <c r="G19" s="1" t="s">
        <v>108</v>
      </c>
      <c r="H19" s="9">
        <v>0</v>
      </c>
    </row>
  </sheetData>
  <phoneticPr fontId="2" type="noConversion"/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EA60-4B96-400B-94BB-60016711E94A}">
  <dimension ref="A1:G18"/>
  <sheetViews>
    <sheetView zoomScaleNormal="100" workbookViewId="0">
      <selection activeCell="F18" sqref="F18"/>
    </sheetView>
  </sheetViews>
  <sheetFormatPr defaultRowHeight="14.4" x14ac:dyDescent="0.3"/>
  <cols>
    <col min="2" max="2" width="23.21875" customWidth="1"/>
    <col min="6" max="6" width="24.21875" customWidth="1"/>
    <col min="7" max="7" width="23" customWidth="1"/>
  </cols>
  <sheetData>
    <row r="1" spans="1:7" ht="23.4" x14ac:dyDescent="0.45">
      <c r="A1" s="15"/>
      <c r="B1" s="16" t="s">
        <v>37</v>
      </c>
      <c r="C1" s="15"/>
      <c r="D1" s="15"/>
      <c r="E1" s="15"/>
      <c r="F1" s="15"/>
      <c r="G1" s="17"/>
    </row>
    <row r="2" spans="1:7" ht="23.4" x14ac:dyDescent="0.45">
      <c r="A2" s="18" t="s">
        <v>0</v>
      </c>
      <c r="B2" s="18" t="s">
        <v>1</v>
      </c>
      <c r="C2" s="18" t="s">
        <v>2</v>
      </c>
      <c r="D2" s="19" t="s">
        <v>3</v>
      </c>
      <c r="E2" s="27" t="s">
        <v>75</v>
      </c>
      <c r="F2" s="18" t="s">
        <v>80</v>
      </c>
      <c r="G2" s="18" t="s">
        <v>81</v>
      </c>
    </row>
    <row r="3" spans="1:7" ht="23.4" x14ac:dyDescent="0.45">
      <c r="A3" s="18">
        <v>0</v>
      </c>
      <c r="B3" s="18">
        <v>10000</v>
      </c>
      <c r="C3" s="18">
        <f>LOG10(B3)</f>
        <v>4</v>
      </c>
      <c r="D3" s="19"/>
      <c r="E3" s="19"/>
      <c r="F3" s="24"/>
      <c r="G3" s="24"/>
    </row>
    <row r="4" spans="1:7" ht="23.4" x14ac:dyDescent="0.45">
      <c r="A4" s="18">
        <v>1</v>
      </c>
      <c r="B4" s="18">
        <v>1000</v>
      </c>
      <c r="C4" s="18">
        <f t="shared" ref="C4:C18" si="0">LOG10(B4)</f>
        <v>3</v>
      </c>
      <c r="D4" s="20" t="s">
        <v>25</v>
      </c>
      <c r="E4" s="22" t="s">
        <v>76</v>
      </c>
      <c r="F4" s="32" t="s">
        <v>72</v>
      </c>
      <c r="G4" s="24"/>
    </row>
    <row r="5" spans="1:7" ht="23.4" x14ac:dyDescent="0.45">
      <c r="A5" s="18">
        <v>2</v>
      </c>
      <c r="B5" s="18">
        <v>100</v>
      </c>
      <c r="C5" s="18">
        <f t="shared" si="0"/>
        <v>2</v>
      </c>
      <c r="D5" s="20" t="s">
        <v>26</v>
      </c>
      <c r="E5" s="22" t="s">
        <v>76</v>
      </c>
      <c r="F5" s="34" t="s">
        <v>71</v>
      </c>
      <c r="G5" s="24"/>
    </row>
    <row r="6" spans="1:7" ht="23.4" x14ac:dyDescent="0.45">
      <c r="A6" s="18"/>
      <c r="B6" s="18"/>
      <c r="C6" s="18"/>
      <c r="D6" s="20" t="s">
        <v>33</v>
      </c>
      <c r="E6" s="22" t="s">
        <v>77</v>
      </c>
      <c r="F6" s="34" t="s">
        <v>71</v>
      </c>
      <c r="G6" s="24"/>
    </row>
    <row r="7" spans="1:7" ht="23.4" x14ac:dyDescent="0.45">
      <c r="A7" s="18">
        <v>7</v>
      </c>
      <c r="B7" s="21">
        <f>POWER(10,C7)</f>
        <v>31.622776601683803</v>
      </c>
      <c r="C7" s="18">
        <v>1.5</v>
      </c>
      <c r="D7" s="20" t="s">
        <v>27</v>
      </c>
      <c r="E7" s="22" t="s">
        <v>77</v>
      </c>
      <c r="F7" s="34" t="s">
        <v>69</v>
      </c>
      <c r="G7" s="24"/>
    </row>
    <row r="8" spans="1:7" ht="23.4" x14ac:dyDescent="0.45">
      <c r="A8" s="18">
        <v>3</v>
      </c>
      <c r="B8" s="18">
        <v>10</v>
      </c>
      <c r="C8" s="18">
        <f t="shared" si="0"/>
        <v>1</v>
      </c>
      <c r="D8" s="20" t="s">
        <v>28</v>
      </c>
      <c r="E8" s="22">
        <v>1</v>
      </c>
      <c r="F8" s="34" t="s">
        <v>69</v>
      </c>
      <c r="G8" s="24"/>
    </row>
    <row r="9" spans="1:7" ht="23.4" x14ac:dyDescent="0.45">
      <c r="A9" s="18"/>
      <c r="B9" s="18"/>
      <c r="C9" s="18"/>
      <c r="D9" s="20" t="s">
        <v>34</v>
      </c>
      <c r="E9" s="22">
        <v>0.5</v>
      </c>
      <c r="F9" s="34" t="s">
        <v>70</v>
      </c>
      <c r="G9" s="24"/>
    </row>
    <row r="10" spans="1:7" ht="23.4" x14ac:dyDescent="0.45">
      <c r="A10" s="18">
        <v>8</v>
      </c>
      <c r="B10" s="22">
        <f>POWER(10,C10)</f>
        <v>3.1622776601683795</v>
      </c>
      <c r="C10" s="18">
        <v>0.5</v>
      </c>
      <c r="D10" s="20" t="s">
        <v>24</v>
      </c>
      <c r="E10" s="22" t="s">
        <v>77</v>
      </c>
      <c r="F10" s="34" t="s">
        <v>69</v>
      </c>
      <c r="G10" s="24"/>
    </row>
    <row r="11" spans="1:7" ht="23.4" x14ac:dyDescent="0.45">
      <c r="A11" s="18">
        <v>4</v>
      </c>
      <c r="B11" s="18">
        <v>1</v>
      </c>
      <c r="C11" s="18">
        <f t="shared" si="0"/>
        <v>0</v>
      </c>
      <c r="D11" s="20" t="s">
        <v>29</v>
      </c>
      <c r="E11" s="22">
        <v>1</v>
      </c>
      <c r="F11" s="34" t="s">
        <v>69</v>
      </c>
      <c r="G11" s="24"/>
    </row>
    <row r="12" spans="1:7" ht="23.4" x14ac:dyDescent="0.45">
      <c r="A12" s="18">
        <v>9</v>
      </c>
      <c r="B12" s="23">
        <f>POWER(10,C12)</f>
        <v>0.31622776601683794</v>
      </c>
      <c r="C12" s="18">
        <v>-0.5</v>
      </c>
      <c r="D12" s="20" t="s">
        <v>32</v>
      </c>
      <c r="E12" s="22">
        <v>0.5</v>
      </c>
      <c r="F12" s="34" t="s">
        <v>69</v>
      </c>
      <c r="G12" s="24"/>
    </row>
    <row r="13" spans="1:7" ht="23.4" x14ac:dyDescent="0.45">
      <c r="A13" s="18"/>
      <c r="B13" s="23"/>
      <c r="C13" s="18"/>
      <c r="D13" s="20" t="s">
        <v>35</v>
      </c>
      <c r="E13" s="22">
        <v>0.5</v>
      </c>
      <c r="F13" s="32" t="s">
        <v>68</v>
      </c>
      <c r="G13" s="32" t="s">
        <v>66</v>
      </c>
    </row>
    <row r="14" spans="1:7" ht="23.4" x14ac:dyDescent="0.45">
      <c r="A14" s="18">
        <v>5</v>
      </c>
      <c r="B14" s="18">
        <v>0.1</v>
      </c>
      <c r="C14" s="18">
        <f t="shared" si="0"/>
        <v>-1</v>
      </c>
      <c r="D14" s="20" t="s">
        <v>30</v>
      </c>
      <c r="E14" s="22" t="s">
        <v>76</v>
      </c>
      <c r="F14" s="33" t="s">
        <v>67</v>
      </c>
      <c r="G14" s="33" t="s">
        <v>65</v>
      </c>
    </row>
    <row r="15" spans="1:7" ht="23.4" x14ac:dyDescent="0.45">
      <c r="A15" s="18">
        <v>6</v>
      </c>
      <c r="B15" s="18">
        <v>0.01</v>
      </c>
      <c r="C15" s="18">
        <f t="shared" si="0"/>
        <v>-2</v>
      </c>
      <c r="D15" s="20" t="s">
        <v>31</v>
      </c>
      <c r="E15" s="22" t="s">
        <v>76</v>
      </c>
      <c r="F15" s="35" t="s">
        <v>40</v>
      </c>
      <c r="G15" s="36" t="s">
        <v>65</v>
      </c>
    </row>
    <row r="16" spans="1:7" ht="23.4" x14ac:dyDescent="0.45">
      <c r="C16" s="18"/>
    </row>
    <row r="17" spans="1:4" ht="23.4" x14ac:dyDescent="0.45">
      <c r="A17" s="18" t="s">
        <v>92</v>
      </c>
      <c r="B17" s="18">
        <v>0.4</v>
      </c>
      <c r="C17" s="18">
        <f t="shared" si="0"/>
        <v>-0.3979400086720376</v>
      </c>
      <c r="D17" s="35" t="s">
        <v>40</v>
      </c>
    </row>
    <row r="18" spans="1:4" ht="23.4" x14ac:dyDescent="0.45">
      <c r="A18" s="18" t="s">
        <v>92</v>
      </c>
      <c r="B18" s="18">
        <v>0.7</v>
      </c>
      <c r="C18" s="18">
        <f t="shared" si="0"/>
        <v>-0.15490195998574319</v>
      </c>
      <c r="D18" s="34" t="s">
        <v>69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9F7C-D171-466B-9B72-89D0408874D0}">
  <dimension ref="A1:F20"/>
  <sheetViews>
    <sheetView workbookViewId="0">
      <selection activeCell="I5" sqref="I5"/>
    </sheetView>
  </sheetViews>
  <sheetFormatPr defaultRowHeight="14.4" x14ac:dyDescent="0.3"/>
  <cols>
    <col min="2" max="2" width="23.21875" customWidth="1"/>
    <col min="3" max="3" width="14.5546875" customWidth="1"/>
    <col min="5" max="5" width="10.109375" customWidth="1"/>
    <col min="6" max="6" width="33.5546875" customWidth="1"/>
  </cols>
  <sheetData>
    <row r="1" spans="1:6" ht="23.4" x14ac:dyDescent="0.45">
      <c r="A1" s="15"/>
      <c r="B1" s="16" t="s">
        <v>73</v>
      </c>
      <c r="C1" s="15"/>
      <c r="D1" s="15"/>
      <c r="E1" s="15" t="s">
        <v>42</v>
      </c>
      <c r="F1" s="15"/>
    </row>
    <row r="2" spans="1:6" ht="23.4" x14ac:dyDescent="0.45">
      <c r="A2" s="18" t="s">
        <v>0</v>
      </c>
      <c r="B2" s="18" t="s">
        <v>1</v>
      </c>
      <c r="C2" s="25" t="s">
        <v>62</v>
      </c>
      <c r="D2" s="19" t="s">
        <v>3</v>
      </c>
      <c r="E2" s="27" t="s">
        <v>75</v>
      </c>
      <c r="F2" s="18" t="s">
        <v>36</v>
      </c>
    </row>
    <row r="3" spans="1:6" ht="23.4" x14ac:dyDescent="0.45">
      <c r="A3" s="18">
        <v>0</v>
      </c>
      <c r="B3" s="18">
        <v>10000</v>
      </c>
      <c r="C3" s="18">
        <f>LOG10(B3)</f>
        <v>4</v>
      </c>
      <c r="D3" s="19"/>
      <c r="E3" s="19"/>
      <c r="F3" s="24"/>
    </row>
    <row r="4" spans="1:6" ht="23.4" x14ac:dyDescent="0.45">
      <c r="A4" s="18">
        <v>1</v>
      </c>
      <c r="B4" s="18">
        <v>1000</v>
      </c>
      <c r="C4" s="18">
        <f t="shared" ref="C4:C17" si="0">LOG10(B4)</f>
        <v>3</v>
      </c>
      <c r="D4" s="20" t="s">
        <v>25</v>
      </c>
      <c r="E4" s="21" t="s">
        <v>76</v>
      </c>
      <c r="F4" s="32" t="s">
        <v>40</v>
      </c>
    </row>
    <row r="5" spans="1:6" ht="23.4" x14ac:dyDescent="0.45">
      <c r="A5" s="18">
        <v>2</v>
      </c>
      <c r="B5" s="18">
        <v>100</v>
      </c>
      <c r="C5" s="18">
        <f t="shared" si="0"/>
        <v>2</v>
      </c>
      <c r="D5" s="20" t="s">
        <v>26</v>
      </c>
      <c r="E5" s="21" t="s">
        <v>76</v>
      </c>
      <c r="F5" s="33" t="s">
        <v>41</v>
      </c>
    </row>
    <row r="6" spans="1:6" ht="23.4" x14ac:dyDescent="0.45">
      <c r="A6" s="18"/>
      <c r="B6" s="18"/>
      <c r="C6" s="18"/>
      <c r="D6" s="20" t="s">
        <v>33</v>
      </c>
      <c r="E6" s="21" t="s">
        <v>77</v>
      </c>
      <c r="F6" s="33" t="s">
        <v>41</v>
      </c>
    </row>
    <row r="7" spans="1:6" ht="23.4" x14ac:dyDescent="0.45">
      <c r="A7" s="18">
        <v>7</v>
      </c>
      <c r="B7" s="21">
        <f>POWER(10,C7)</f>
        <v>31.622776601683803</v>
      </c>
      <c r="C7" s="18">
        <v>1.5</v>
      </c>
      <c r="D7" s="20" t="s">
        <v>27</v>
      </c>
      <c r="E7" s="21" t="s">
        <v>77</v>
      </c>
      <c r="F7" s="33" t="s">
        <v>41</v>
      </c>
    </row>
    <row r="8" spans="1:6" ht="23.4" x14ac:dyDescent="0.45">
      <c r="A8" s="18">
        <v>3</v>
      </c>
      <c r="B8" s="18">
        <v>10</v>
      </c>
      <c r="C8" s="18">
        <f t="shared" si="0"/>
        <v>1</v>
      </c>
      <c r="D8" s="20" t="s">
        <v>28</v>
      </c>
      <c r="E8" s="21" t="s">
        <v>76</v>
      </c>
      <c r="F8" s="33" t="s">
        <v>41</v>
      </c>
    </row>
    <row r="9" spans="1:6" ht="23.4" x14ac:dyDescent="0.45">
      <c r="A9" s="18"/>
      <c r="B9" s="18"/>
      <c r="C9" s="18"/>
      <c r="D9" s="20" t="s">
        <v>39</v>
      </c>
      <c r="E9" s="21" t="s">
        <v>76</v>
      </c>
      <c r="F9" s="33" t="s">
        <v>41</v>
      </c>
    </row>
    <row r="10" spans="1:6" ht="23.4" x14ac:dyDescent="0.45">
      <c r="A10" s="18"/>
      <c r="B10" s="18"/>
      <c r="C10" s="18"/>
      <c r="D10" s="20" t="s">
        <v>34</v>
      </c>
      <c r="E10" s="21" t="s">
        <v>77</v>
      </c>
      <c r="F10" s="33" t="s">
        <v>41</v>
      </c>
    </row>
    <row r="11" spans="1:6" ht="23.4" x14ac:dyDescent="0.45">
      <c r="A11" s="18">
        <v>8</v>
      </c>
      <c r="B11" s="22">
        <f>POWER(10,C11)</f>
        <v>3.1622776601683795</v>
      </c>
      <c r="C11" s="18">
        <v>0.5</v>
      </c>
      <c r="D11" s="20" t="s">
        <v>24</v>
      </c>
      <c r="E11" s="21" t="s">
        <v>77</v>
      </c>
      <c r="F11" s="33" t="s">
        <v>41</v>
      </c>
    </row>
    <row r="12" spans="1:6" ht="23.4" x14ac:dyDescent="0.45">
      <c r="A12" s="18">
        <v>4</v>
      </c>
      <c r="B12" s="18">
        <v>1</v>
      </c>
      <c r="C12" s="18">
        <f t="shared" si="0"/>
        <v>0</v>
      </c>
      <c r="D12" s="20" t="s">
        <v>29</v>
      </c>
      <c r="E12" s="21" t="s">
        <v>76</v>
      </c>
      <c r="F12" s="33" t="s">
        <v>41</v>
      </c>
    </row>
    <row r="13" spans="1:6" ht="23.4" x14ac:dyDescent="0.45">
      <c r="A13" s="18"/>
      <c r="B13" s="18"/>
      <c r="C13" s="18"/>
      <c r="D13" s="20" t="s">
        <v>38</v>
      </c>
      <c r="E13" s="21" t="s">
        <v>76</v>
      </c>
      <c r="F13" s="33" t="s">
        <v>41</v>
      </c>
    </row>
    <row r="14" spans="1:6" ht="23.4" x14ac:dyDescent="0.45">
      <c r="A14" s="18">
        <v>9</v>
      </c>
      <c r="B14" s="23">
        <f>POWER(10,C14)</f>
        <v>0.31622776601683794</v>
      </c>
      <c r="C14" s="18">
        <v>-0.5</v>
      </c>
      <c r="D14" s="20" t="s">
        <v>32</v>
      </c>
      <c r="E14" s="21" t="s">
        <v>77</v>
      </c>
      <c r="F14" s="33" t="s">
        <v>41</v>
      </c>
    </row>
    <row r="15" spans="1:6" ht="23.4" x14ac:dyDescent="0.45">
      <c r="A15" s="18"/>
      <c r="B15" s="23"/>
      <c r="C15" s="18"/>
      <c r="D15" s="20" t="s">
        <v>35</v>
      </c>
      <c r="E15" s="21" t="s">
        <v>77</v>
      </c>
      <c r="F15" s="33" t="s">
        <v>41</v>
      </c>
    </row>
    <row r="16" spans="1:6" ht="23.4" x14ac:dyDescent="0.45">
      <c r="A16" s="18">
        <v>5</v>
      </c>
      <c r="B16" s="18">
        <v>0.1</v>
      </c>
      <c r="C16" s="18">
        <f t="shared" si="0"/>
        <v>-1</v>
      </c>
      <c r="D16" s="20" t="s">
        <v>30</v>
      </c>
      <c r="E16" s="21" t="s">
        <v>76</v>
      </c>
      <c r="F16" s="33" t="s">
        <v>41</v>
      </c>
    </row>
    <row r="17" spans="1:6" ht="23.4" x14ac:dyDescent="0.45">
      <c r="A17" s="18">
        <v>6</v>
      </c>
      <c r="B17" s="18">
        <v>0.01</v>
      </c>
      <c r="C17" s="18">
        <f t="shared" si="0"/>
        <v>-2</v>
      </c>
      <c r="D17" s="20" t="s">
        <v>31</v>
      </c>
      <c r="E17" s="21" t="s">
        <v>76</v>
      </c>
      <c r="F17" s="32" t="s">
        <v>40</v>
      </c>
    </row>
    <row r="20" spans="1:6" x14ac:dyDescent="0.3">
      <c r="F20" t="s">
        <v>42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K21"/>
  <sheetViews>
    <sheetView zoomScale="115" zoomScaleNormal="115" workbookViewId="0">
      <selection activeCell="D25" sqref="D25"/>
    </sheetView>
  </sheetViews>
  <sheetFormatPr defaultRowHeight="14.4" outlineLevelCol="1" x14ac:dyDescent="0.3"/>
  <cols>
    <col min="2" max="2" width="23.21875" customWidth="1"/>
    <col min="3" max="3" width="13.88671875" customWidth="1"/>
    <col min="4" max="4" width="10.77734375" bestFit="1" customWidth="1"/>
    <col min="5" max="5" width="12" customWidth="1"/>
    <col min="6" max="6" width="13.109375" customWidth="1"/>
    <col min="7" max="7" width="15.77734375" style="31" hidden="1" customWidth="1" outlineLevel="1"/>
    <col min="8" max="8" width="11.44140625" style="31" hidden="1" customWidth="1" outlineLevel="1"/>
    <col min="9" max="9" width="22.88671875" customWidth="1" collapsed="1"/>
    <col min="10" max="10" width="18" customWidth="1"/>
  </cols>
  <sheetData>
    <row r="1" spans="1:11" ht="23.4" x14ac:dyDescent="0.45">
      <c r="A1" s="15"/>
      <c r="B1" s="16" t="s">
        <v>96</v>
      </c>
      <c r="C1" s="15"/>
      <c r="D1" s="15"/>
      <c r="E1" s="15"/>
      <c r="F1" s="15"/>
      <c r="G1" s="28"/>
      <c r="H1" s="28"/>
      <c r="I1" s="15"/>
    </row>
    <row r="2" spans="1:11" ht="23.4" x14ac:dyDescent="0.45">
      <c r="A2" s="18" t="s">
        <v>0</v>
      </c>
      <c r="B2" s="18" t="s">
        <v>1</v>
      </c>
      <c r="C2" s="25" t="s">
        <v>62</v>
      </c>
      <c r="D2" s="19" t="s">
        <v>3</v>
      </c>
      <c r="E2" s="26" t="s">
        <v>99</v>
      </c>
      <c r="F2" s="26" t="s">
        <v>74</v>
      </c>
      <c r="G2" s="29" t="s">
        <v>78</v>
      </c>
      <c r="H2" s="26" t="s">
        <v>79</v>
      </c>
      <c r="I2" s="18" t="s">
        <v>80</v>
      </c>
      <c r="J2" s="18" t="s">
        <v>52</v>
      </c>
      <c r="K2" s="18" t="s">
        <v>95</v>
      </c>
    </row>
    <row r="3" spans="1:11" ht="23.4" x14ac:dyDescent="0.45">
      <c r="A3" s="18">
        <v>0</v>
      </c>
      <c r="B3" s="18">
        <v>10000</v>
      </c>
      <c r="C3" s="18">
        <f>LOG10(B3)</f>
        <v>4</v>
      </c>
      <c r="D3" s="19"/>
      <c r="E3" s="19"/>
      <c r="F3" s="18"/>
      <c r="G3" s="30">
        <f t="shared" ref="G3:G16" si="0">-1/B3</f>
        <v>-1E-4</v>
      </c>
      <c r="H3" s="30"/>
      <c r="I3" s="24"/>
      <c r="J3" s="14"/>
    </row>
    <row r="4" spans="1:11" ht="23.4" x14ac:dyDescent="0.45">
      <c r="A4" s="18">
        <v>1</v>
      </c>
      <c r="B4" s="18">
        <v>1000</v>
      </c>
      <c r="C4" s="18">
        <f>LOG10(B4)</f>
        <v>3</v>
      </c>
      <c r="D4" s="20"/>
      <c r="E4" s="45">
        <f t="shared" ref="E4:E5" si="1">(B3-B4)/B3</f>
        <v>0.9</v>
      </c>
      <c r="F4" s="18"/>
      <c r="G4" s="30">
        <f t="shared" si="0"/>
        <v>-1E-3</v>
      </c>
      <c r="H4" s="30">
        <f>G3-G4</f>
        <v>8.9999999999999998E-4</v>
      </c>
      <c r="I4" s="24"/>
      <c r="J4" s="14"/>
    </row>
    <row r="5" spans="1:11" ht="23.4" x14ac:dyDescent="0.45">
      <c r="A5" s="18">
        <v>2</v>
      </c>
      <c r="B5" s="18">
        <v>100</v>
      </c>
      <c r="C5" s="18">
        <f>LOG10(B5)</f>
        <v>2</v>
      </c>
      <c r="D5" s="20"/>
      <c r="E5" s="45">
        <f t="shared" si="1"/>
        <v>0.9</v>
      </c>
      <c r="F5" s="18"/>
      <c r="G5" s="30">
        <f t="shared" si="0"/>
        <v>-0.01</v>
      </c>
      <c r="H5" s="30">
        <f>G4-G5</f>
        <v>9.0000000000000011E-3</v>
      </c>
      <c r="I5" s="24"/>
      <c r="J5" s="14"/>
    </row>
    <row r="6" spans="1:11" ht="23.4" x14ac:dyDescent="0.45">
      <c r="A6" s="18">
        <v>13</v>
      </c>
      <c r="B6" s="18">
        <v>56</v>
      </c>
      <c r="C6" s="18">
        <v>1.75</v>
      </c>
      <c r="D6" s="20" t="s">
        <v>53</v>
      </c>
      <c r="E6" s="45">
        <f>(B5-B6)/B5</f>
        <v>0.44</v>
      </c>
      <c r="F6" s="18">
        <v>0.25</v>
      </c>
      <c r="G6" s="30">
        <f t="shared" si="0"/>
        <v>-1.7857142857142856E-2</v>
      </c>
      <c r="H6" s="30">
        <f>G5-G6</f>
        <v>7.8571428571428559E-3</v>
      </c>
      <c r="I6" s="33" t="s">
        <v>64</v>
      </c>
      <c r="J6" s="1" t="s">
        <v>60</v>
      </c>
    </row>
    <row r="7" spans="1:11" ht="23.4" x14ac:dyDescent="0.45">
      <c r="A7" s="18">
        <v>7</v>
      </c>
      <c r="B7" s="21">
        <f>POWER(10,C7)</f>
        <v>31.622776601683803</v>
      </c>
      <c r="C7" s="18">
        <v>1.5</v>
      </c>
      <c r="D7" s="20" t="s">
        <v>54</v>
      </c>
      <c r="E7" s="45">
        <f t="shared" ref="E7:E16" si="2">(B6-B7)/B6</f>
        <v>0.43530756068421778</v>
      </c>
      <c r="F7" s="18">
        <v>0.25</v>
      </c>
      <c r="G7" s="30">
        <f t="shared" si="0"/>
        <v>-3.1622776601683784E-2</v>
      </c>
      <c r="H7" s="30">
        <f t="shared" ref="H7:H16" si="3">G6-G7</f>
        <v>1.3765633744540928E-2</v>
      </c>
      <c r="I7" s="33" t="s">
        <v>41</v>
      </c>
      <c r="J7" s="1"/>
    </row>
    <row r="8" spans="1:11" ht="23.4" x14ac:dyDescent="0.45">
      <c r="A8" s="18">
        <v>10</v>
      </c>
      <c r="B8" s="21">
        <v>18</v>
      </c>
      <c r="C8" s="18">
        <v>1.25</v>
      </c>
      <c r="D8" s="20" t="s">
        <v>46</v>
      </c>
      <c r="E8" s="45">
        <f t="shared" si="2"/>
        <v>0.43079002116969189</v>
      </c>
      <c r="F8" s="18">
        <v>0.25</v>
      </c>
      <c r="G8" s="30">
        <f t="shared" si="0"/>
        <v>-5.5555555555555552E-2</v>
      </c>
      <c r="H8" s="30">
        <f t="shared" si="3"/>
        <v>2.3932778953871768E-2</v>
      </c>
      <c r="I8" s="33" t="s">
        <v>41</v>
      </c>
      <c r="J8" s="1" t="s">
        <v>44</v>
      </c>
    </row>
    <row r="9" spans="1:11" ht="23.4" x14ac:dyDescent="0.45">
      <c r="A9" s="18">
        <v>3</v>
      </c>
      <c r="B9" s="18">
        <v>10</v>
      </c>
      <c r="C9" s="18">
        <f>LOG10(B9)</f>
        <v>1</v>
      </c>
      <c r="D9" s="20" t="s">
        <v>51</v>
      </c>
      <c r="E9" s="45">
        <f t="shared" si="2"/>
        <v>0.44444444444444442</v>
      </c>
      <c r="F9" s="18">
        <v>0.25</v>
      </c>
      <c r="G9" s="30">
        <f t="shared" si="0"/>
        <v>-0.1</v>
      </c>
      <c r="H9" s="30">
        <f t="shared" si="3"/>
        <v>4.4444444444444453E-2</v>
      </c>
      <c r="I9" s="33" t="s">
        <v>64</v>
      </c>
      <c r="J9" s="14"/>
    </row>
    <row r="10" spans="1:11" ht="23.4" x14ac:dyDescent="0.45">
      <c r="A10" s="18">
        <v>15</v>
      </c>
      <c r="B10" s="18">
        <v>5.6</v>
      </c>
      <c r="C10" s="18">
        <v>0.75</v>
      </c>
      <c r="D10" s="20" t="s">
        <v>63</v>
      </c>
      <c r="E10" s="45">
        <f t="shared" si="2"/>
        <v>0.44000000000000006</v>
      </c>
      <c r="F10" s="18">
        <v>0.25</v>
      </c>
      <c r="G10" s="30">
        <f t="shared" si="0"/>
        <v>-0.17857142857142858</v>
      </c>
      <c r="H10" s="30">
        <f t="shared" si="3"/>
        <v>7.857142857142857E-2</v>
      </c>
      <c r="I10" s="33" t="s">
        <v>41</v>
      </c>
      <c r="J10" s="1" t="s">
        <v>58</v>
      </c>
    </row>
    <row r="11" spans="1:11" ht="23.4" x14ac:dyDescent="0.45">
      <c r="A11" s="18">
        <v>8</v>
      </c>
      <c r="B11" s="22">
        <f>POWER(10,C11)</f>
        <v>3.1622776601683795</v>
      </c>
      <c r="C11" s="18">
        <v>0.5</v>
      </c>
      <c r="D11" s="20" t="s">
        <v>59</v>
      </c>
      <c r="E11" s="45">
        <f t="shared" si="2"/>
        <v>0.43530756068421789</v>
      </c>
      <c r="F11" s="18">
        <v>0.25</v>
      </c>
      <c r="G11" s="30">
        <f t="shared" si="0"/>
        <v>-0.31622776601683794</v>
      </c>
      <c r="H11" s="30">
        <f t="shared" si="3"/>
        <v>0.13765633744540937</v>
      </c>
      <c r="I11" s="32" t="s">
        <v>40</v>
      </c>
      <c r="J11" s="1"/>
    </row>
    <row r="12" spans="1:11" ht="23.4" x14ac:dyDescent="0.45">
      <c r="A12" s="18">
        <v>11</v>
      </c>
      <c r="B12" s="22">
        <v>1.8</v>
      </c>
      <c r="C12" s="18">
        <v>0.25</v>
      </c>
      <c r="D12" s="20" t="s">
        <v>47</v>
      </c>
      <c r="E12" s="45">
        <f t="shared" si="2"/>
        <v>0.43079002116969173</v>
      </c>
      <c r="F12" s="18">
        <v>0.25</v>
      </c>
      <c r="G12" s="30">
        <f t="shared" si="0"/>
        <v>-0.55555555555555558</v>
      </c>
      <c r="H12" s="30">
        <f t="shared" si="3"/>
        <v>0.23932778953871764</v>
      </c>
      <c r="I12" s="32" t="s">
        <v>40</v>
      </c>
      <c r="J12" s="1" t="s">
        <v>43</v>
      </c>
    </row>
    <row r="13" spans="1:11" ht="23.4" x14ac:dyDescent="0.45">
      <c r="A13" s="18">
        <v>4</v>
      </c>
      <c r="B13" s="18">
        <v>1</v>
      </c>
      <c r="C13" s="18">
        <f>LOG10(B13)</f>
        <v>0</v>
      </c>
      <c r="D13" s="20" t="s">
        <v>50</v>
      </c>
      <c r="E13" s="45">
        <f t="shared" si="2"/>
        <v>0.44444444444444448</v>
      </c>
      <c r="F13" s="18">
        <v>0.25</v>
      </c>
      <c r="G13" s="30">
        <f t="shared" si="0"/>
        <v>-1</v>
      </c>
      <c r="H13" s="30">
        <f t="shared" si="3"/>
        <v>0.44444444444444442</v>
      </c>
      <c r="I13" s="32" t="s">
        <v>40</v>
      </c>
      <c r="J13" s="1"/>
    </row>
    <row r="14" spans="1:11" ht="23.4" x14ac:dyDescent="0.45">
      <c r="A14" s="18">
        <v>14</v>
      </c>
      <c r="B14" s="18">
        <v>0.56000000000000005</v>
      </c>
      <c r="C14" s="18">
        <v>-0.25</v>
      </c>
      <c r="D14" s="20" t="s">
        <v>56</v>
      </c>
      <c r="E14" s="45">
        <f t="shared" si="2"/>
        <v>0.43999999999999995</v>
      </c>
      <c r="F14" s="18">
        <v>0.25</v>
      </c>
      <c r="G14" s="30">
        <f t="shared" si="0"/>
        <v>-1.7857142857142856</v>
      </c>
      <c r="H14" s="30">
        <f t="shared" si="3"/>
        <v>0.78571428571428559</v>
      </c>
      <c r="I14" s="32" t="s">
        <v>40</v>
      </c>
      <c r="J14" s="1" t="s">
        <v>55</v>
      </c>
    </row>
    <row r="15" spans="1:11" ht="23.4" x14ac:dyDescent="0.45">
      <c r="A15" s="18">
        <v>9</v>
      </c>
      <c r="B15" s="23">
        <f>POWER(10,C15)</f>
        <v>0.31622776601683794</v>
      </c>
      <c r="C15" s="18">
        <v>-0.5</v>
      </c>
      <c r="D15" s="20" t="s">
        <v>57</v>
      </c>
      <c r="E15" s="45">
        <f t="shared" si="2"/>
        <v>0.435307560684218</v>
      </c>
      <c r="F15" s="18">
        <v>0.25</v>
      </c>
      <c r="G15" s="30">
        <f t="shared" si="0"/>
        <v>-3.1622776601683791</v>
      </c>
      <c r="H15" s="30">
        <f t="shared" si="3"/>
        <v>1.3765633744540935</v>
      </c>
      <c r="I15" s="32" t="s">
        <v>40</v>
      </c>
      <c r="J15" s="14"/>
    </row>
    <row r="16" spans="1:11" ht="23.4" x14ac:dyDescent="0.45">
      <c r="A16" s="18">
        <v>12</v>
      </c>
      <c r="B16" s="23">
        <v>0.18</v>
      </c>
      <c r="C16" s="18">
        <v>-0.75</v>
      </c>
      <c r="D16" s="20" t="s">
        <v>48</v>
      </c>
      <c r="E16" s="45">
        <f t="shared" si="2"/>
        <v>0.43079002116969173</v>
      </c>
      <c r="F16" s="18">
        <v>0.25</v>
      </c>
      <c r="G16" s="30">
        <f t="shared" si="0"/>
        <v>-5.5555555555555554</v>
      </c>
      <c r="H16" s="30">
        <f t="shared" si="3"/>
        <v>2.3932778953871763</v>
      </c>
      <c r="I16" s="32" t="s">
        <v>40</v>
      </c>
      <c r="J16" s="1" t="s">
        <v>45</v>
      </c>
    </row>
    <row r="17" spans="1:10" ht="23.4" x14ac:dyDescent="0.45">
      <c r="A17" s="18"/>
      <c r="B17" s="23"/>
      <c r="C17" s="18"/>
      <c r="D17" s="20" t="s">
        <v>49</v>
      </c>
      <c r="E17" s="45"/>
      <c r="F17" s="18">
        <v>0.25</v>
      </c>
      <c r="G17" s="30"/>
      <c r="H17" s="30">
        <f>G16-G18</f>
        <v>4.4444444444444446</v>
      </c>
      <c r="I17" s="32" t="s">
        <v>40</v>
      </c>
      <c r="J17" s="14"/>
    </row>
    <row r="18" spans="1:10" ht="23.4" x14ac:dyDescent="0.45">
      <c r="A18" s="18">
        <v>5</v>
      </c>
      <c r="B18" s="18">
        <v>0.1</v>
      </c>
      <c r="C18" s="18">
        <f>LOG10(B18)</f>
        <v>-1</v>
      </c>
      <c r="D18" s="20" t="s">
        <v>30</v>
      </c>
      <c r="E18" s="45"/>
      <c r="F18" s="18">
        <v>1</v>
      </c>
      <c r="G18" s="30">
        <f>-1/B18</f>
        <v>-10</v>
      </c>
      <c r="H18" s="30">
        <f>G13-G18</f>
        <v>9</v>
      </c>
      <c r="I18" s="33" t="s">
        <v>41</v>
      </c>
      <c r="J18" s="1" t="s">
        <v>61</v>
      </c>
    </row>
    <row r="19" spans="1:10" ht="23.4" x14ac:dyDescent="0.45">
      <c r="A19" s="15"/>
      <c r="B19" s="15"/>
      <c r="C19" s="15"/>
      <c r="D19" s="43"/>
      <c r="E19" s="43"/>
      <c r="F19" s="15"/>
      <c r="G19" s="28"/>
      <c r="H19" s="28"/>
      <c r="I19" s="44"/>
      <c r="J19" s="6"/>
    </row>
    <row r="20" spans="1:10" ht="23.4" x14ac:dyDescent="0.45">
      <c r="A20" s="15"/>
      <c r="B20" s="15"/>
      <c r="C20" s="15"/>
      <c r="D20" s="43" t="s">
        <v>97</v>
      </c>
      <c r="E20" s="43"/>
      <c r="F20" s="15" t="s">
        <v>98</v>
      </c>
      <c r="G20" s="28"/>
      <c r="H20" s="28"/>
      <c r="I20" s="44"/>
      <c r="J20" s="6"/>
    </row>
    <row r="21" spans="1:10" ht="23.4" x14ac:dyDescent="0.45">
      <c r="A21" s="15"/>
      <c r="B21" s="15"/>
      <c r="C21" s="15"/>
      <c r="D21" s="43"/>
      <c r="E21" s="43"/>
      <c r="F21" s="15"/>
      <c r="G21" s="28"/>
      <c r="H21" s="28"/>
      <c r="I21" s="44"/>
      <c r="J21" s="6"/>
    </row>
  </sheetData>
  <phoneticPr fontId="2" type="noConversion"/>
  <pageMargins left="0.25" right="0.25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A188-5489-44A0-9B75-7D60A57A84C6}">
  <dimension ref="A1:L7"/>
  <sheetViews>
    <sheetView workbookViewId="0">
      <selection activeCell="D7" sqref="D7"/>
    </sheetView>
  </sheetViews>
  <sheetFormatPr defaultRowHeight="23.4" x14ac:dyDescent="0.45"/>
  <cols>
    <col min="1" max="1" width="29.109375" style="39" customWidth="1"/>
    <col min="2" max="2" width="6.33203125" style="39" bestFit="1" customWidth="1"/>
    <col min="3" max="3" width="6.88671875" style="39" bestFit="1" customWidth="1"/>
    <col min="4" max="4" width="13.77734375" style="39" bestFit="1" customWidth="1"/>
    <col min="5" max="5" width="13.33203125" style="39" bestFit="1" customWidth="1"/>
    <col min="6" max="6" width="15.109375" style="39" bestFit="1" customWidth="1"/>
    <col min="7" max="7" width="15.109375" style="39" customWidth="1"/>
    <col min="8" max="9" width="8.88671875" style="39"/>
    <col min="10" max="12" width="8.88671875" style="17"/>
  </cols>
  <sheetData>
    <row r="1" spans="1:7" x14ac:dyDescent="0.45">
      <c r="A1" s="39" t="s">
        <v>87</v>
      </c>
      <c r="D1" s="41" t="s">
        <v>91</v>
      </c>
    </row>
    <row r="2" spans="1:7" x14ac:dyDescent="0.45">
      <c r="A2" s="40"/>
      <c r="B2" s="40" t="s">
        <v>85</v>
      </c>
      <c r="C2" s="40" t="s">
        <v>86</v>
      </c>
      <c r="D2" s="40" t="s">
        <v>84</v>
      </c>
      <c r="E2" s="40" t="s">
        <v>88</v>
      </c>
      <c r="F2" s="40" t="s">
        <v>89</v>
      </c>
      <c r="G2" s="39" t="s">
        <v>95</v>
      </c>
    </row>
    <row r="3" spans="1:7" x14ac:dyDescent="0.45">
      <c r="A3" s="40" t="s">
        <v>82</v>
      </c>
      <c r="B3" s="40"/>
      <c r="C3" s="40"/>
      <c r="D3" s="18"/>
      <c r="E3" s="18"/>
      <c r="F3" s="40"/>
    </row>
    <row r="4" spans="1:7" x14ac:dyDescent="0.45">
      <c r="A4" s="40" t="s">
        <v>83</v>
      </c>
      <c r="B4" s="18">
        <v>18</v>
      </c>
      <c r="C4" s="18" t="s">
        <v>90</v>
      </c>
      <c r="D4" s="37">
        <v>3.7</v>
      </c>
      <c r="E4" s="38">
        <v>-0.4</v>
      </c>
      <c r="F4" s="42"/>
    </row>
    <row r="5" spans="1:7" x14ac:dyDescent="0.45">
      <c r="A5" s="40" t="s">
        <v>80</v>
      </c>
      <c r="B5" s="18">
        <v>68</v>
      </c>
      <c r="C5" s="18" t="s">
        <v>90</v>
      </c>
      <c r="D5" s="37">
        <v>3</v>
      </c>
      <c r="E5" s="38">
        <v>-1</v>
      </c>
      <c r="F5" s="18"/>
    </row>
    <row r="6" spans="1:7" x14ac:dyDescent="0.45">
      <c r="A6" s="40" t="s">
        <v>93</v>
      </c>
      <c r="B6" s="18">
        <v>66</v>
      </c>
      <c r="C6" s="18" t="s">
        <v>94</v>
      </c>
      <c r="D6" s="18"/>
      <c r="E6" s="38">
        <v>-2</v>
      </c>
      <c r="F6" s="18"/>
    </row>
    <row r="7" spans="1:7" x14ac:dyDescent="0.45">
      <c r="A7" s="39" t="s">
        <v>100</v>
      </c>
      <c r="B7" s="39">
        <v>18</v>
      </c>
      <c r="C7" s="39" t="s">
        <v>94</v>
      </c>
      <c r="D7" s="46"/>
      <c r="E7" s="38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Растворы14 12 2024 </vt:lpstr>
      <vt:lpstr>141224</vt:lpstr>
      <vt:lpstr>20112024</vt:lpstr>
      <vt:lpstr>23112024-2</vt:lpstr>
      <vt:lpstr>23112024 (2)</vt:lpstr>
      <vt:lpstr>Субъекты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2024-11-21T20:03:11Z</cp:lastPrinted>
  <dcterms:created xsi:type="dcterms:W3CDTF">2015-06-05T18:19:34Z</dcterms:created>
  <dcterms:modified xsi:type="dcterms:W3CDTF">2024-12-15T16:48:26Z</dcterms:modified>
</cp:coreProperties>
</file>