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onc\Documents\Aulas\UCs\ProjetosFimCurso\2023\LEIM\#27-RobotDidatico\"/>
    </mc:Choice>
  </mc:AlternateContent>
  <xr:revisionPtr revIDLastSave="0" documentId="13_ncr:1_{40C92403-9593-480F-BF3E-2C97A988CC62}" xr6:coauthVersionLast="47" xr6:coauthVersionMax="47" xr10:uidLastSave="{00000000-0000-0000-0000-000000000000}"/>
  <bookViews>
    <workbookView xWindow="-110" yWindow="-110" windowWidth="38620" windowHeight="21100" firstSheet="2" activeTab="6" xr2:uid="{940A02AF-4DE0-4EAC-8A3B-182C097B5D3B}"/>
  </bookViews>
  <sheets>
    <sheet name="50" sheetId="28" r:id="rId1"/>
    <sheet name="60" sheetId="21" r:id="rId2"/>
    <sheet name="70" sheetId="22" r:id="rId3"/>
    <sheet name="80" sheetId="23" r:id="rId4"/>
    <sheet name="90" sheetId="12" r:id="rId5"/>
    <sheet name="100" sheetId="11" r:id="rId6"/>
    <sheet name="Versão 3 - Vel 50" sheetId="27" r:id="rId7"/>
    <sheet name="Versão 3 - Vel 60" sheetId="26" r:id="rId8"/>
    <sheet name="Versão 3 - Vel 70" sheetId="25" r:id="rId9"/>
    <sheet name="Versão 3 - Vel 80" sheetId="24" r:id="rId10"/>
    <sheet name="Versão 3 - Vel 90" sheetId="14" r:id="rId11"/>
    <sheet name="Versão 3 - Vel 100" sheetId="19" r:id="rId12"/>
    <sheet name="Sheet12" sheetId="29" r:id="rId13"/>
    <sheet name="Sheet13" sheetId="30" r:id="rId14"/>
    <sheet name="Versao1" sheetId="3" r:id="rId15"/>
    <sheet name="Versao2" sheetId="9" r:id="rId16"/>
    <sheet name="Versao3" sheetId="10" r:id="rId17"/>
  </sheets>
  <definedNames>
    <definedName name="ExternalData_1" localSheetId="11" hidden="1">'Versão 3 - Vel 100'!$A$1:$F$118</definedName>
    <definedName name="ExternalData_1" localSheetId="6" hidden="1">'Versão 3 - Vel 50'!$A$1:$F$118</definedName>
    <definedName name="ExternalData_1" localSheetId="7" hidden="1">'Versão 3 - Vel 60'!$A$1:$F$118</definedName>
    <definedName name="ExternalData_1" localSheetId="8" hidden="1">'Versão 3 - Vel 70'!$A$1:$F$118</definedName>
    <definedName name="ExternalData_1" localSheetId="9" hidden="1">'Versão 3 - Vel 80'!$A$1:$F$118</definedName>
    <definedName name="ExternalData_1" localSheetId="10" hidden="1">'Versão 3 - Vel 90'!$A$1:$F$118</definedName>
    <definedName name="ExternalData_1" localSheetId="14" hidden="1">Versao1!$A$1:$F$25</definedName>
    <definedName name="ExternalData_1" localSheetId="15" hidden="1">Versao2!$A$1:$F$25</definedName>
    <definedName name="ExternalData_1" localSheetId="16" hidden="1">Versao3!$A$1:$F$50</definedName>
    <definedName name="ExternalData_2" localSheetId="5" hidden="1">'100'!$A$1:$F$118</definedName>
    <definedName name="ExternalData_3" localSheetId="4" hidden="1">'90'!$A$1:$F$118</definedName>
    <definedName name="ExternalData_5" localSheetId="0" hidden="1">'50'!$A$1:$F$118</definedName>
    <definedName name="ExternalData_5" localSheetId="1" hidden="1">'60'!$A$1:$F$118</definedName>
    <definedName name="ExternalData_6" localSheetId="2" hidden="1">'70'!$A$1:$F$118</definedName>
    <definedName name="ExternalData_7" localSheetId="3" hidden="1">'80'!$A$1:$F$118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30" l="1"/>
  <c r="S11" i="30"/>
  <c r="S12" i="30"/>
  <c r="S13" i="30"/>
  <c r="S14" i="30"/>
  <c r="S15" i="30"/>
  <c r="S16" i="30"/>
  <c r="S17" i="30"/>
  <c r="S18" i="30"/>
  <c r="S19" i="30"/>
  <c r="S9" i="30"/>
  <c r="P10" i="30"/>
  <c r="P11" i="30"/>
  <c r="P12" i="30"/>
  <c r="P13" i="30"/>
  <c r="P14" i="30"/>
  <c r="P15" i="30"/>
  <c r="P16" i="30"/>
  <c r="P17" i="30"/>
  <c r="P18" i="30"/>
  <c r="P19" i="30"/>
  <c r="P9" i="30"/>
  <c r="M9" i="30"/>
  <c r="E5" i="29"/>
  <c r="E6" i="29"/>
  <c r="E7" i="29"/>
  <c r="E8" i="29"/>
  <c r="E9" i="29"/>
  <c r="E4" i="29"/>
  <c r="C9" i="29"/>
  <c r="B9" i="29"/>
  <c r="C8" i="29"/>
  <c r="B8" i="29"/>
  <c r="C7" i="29"/>
  <c r="B7" i="29"/>
  <c r="C6" i="29"/>
  <c r="B6" i="29"/>
  <c r="C5" i="29"/>
  <c r="B5" i="29"/>
  <c r="C4" i="29"/>
  <c r="B4" i="29"/>
  <c r="J118" i="27"/>
  <c r="I118" i="27"/>
  <c r="H118" i="27"/>
  <c r="J117" i="27"/>
  <c r="I117" i="27"/>
  <c r="H117" i="27"/>
  <c r="J116" i="27"/>
  <c r="I116" i="27"/>
  <c r="H116" i="27"/>
  <c r="J115" i="27"/>
  <c r="I115" i="27"/>
  <c r="H115" i="27"/>
  <c r="J114" i="27"/>
  <c r="I114" i="27"/>
  <c r="H114" i="27"/>
  <c r="J113" i="27"/>
  <c r="I113" i="27"/>
  <c r="H113" i="27"/>
  <c r="J112" i="27"/>
  <c r="I112" i="27"/>
  <c r="H112" i="27"/>
  <c r="J111" i="27"/>
  <c r="I111" i="27"/>
  <c r="H111" i="27"/>
  <c r="J110" i="27"/>
  <c r="I110" i="27"/>
  <c r="H110" i="27"/>
  <c r="J109" i="27"/>
  <c r="I109" i="27"/>
  <c r="H109" i="27"/>
  <c r="J108" i="27"/>
  <c r="I108" i="27"/>
  <c r="H108" i="27"/>
  <c r="J107" i="27"/>
  <c r="I107" i="27"/>
  <c r="H107" i="27"/>
  <c r="J106" i="27"/>
  <c r="I106" i="27"/>
  <c r="H106" i="27"/>
  <c r="J105" i="27"/>
  <c r="I105" i="27"/>
  <c r="H105" i="27"/>
  <c r="J104" i="27"/>
  <c r="I104" i="27"/>
  <c r="H104" i="27"/>
  <c r="J103" i="27"/>
  <c r="I103" i="27"/>
  <c r="H103" i="27"/>
  <c r="J102" i="27"/>
  <c r="I102" i="27"/>
  <c r="H102" i="27"/>
  <c r="J101" i="27"/>
  <c r="I101" i="27"/>
  <c r="H101" i="27"/>
  <c r="J100" i="27"/>
  <c r="I100" i="27"/>
  <c r="H100" i="27"/>
  <c r="J99" i="27"/>
  <c r="I99" i="27"/>
  <c r="H99" i="27"/>
  <c r="J98" i="27"/>
  <c r="I98" i="27"/>
  <c r="H98" i="27"/>
  <c r="J97" i="27"/>
  <c r="I97" i="27"/>
  <c r="H97" i="27"/>
  <c r="J96" i="27"/>
  <c r="I96" i="27"/>
  <c r="H96" i="27"/>
  <c r="J95" i="27"/>
  <c r="I95" i="27"/>
  <c r="H95" i="27"/>
  <c r="J94" i="27"/>
  <c r="I94" i="27"/>
  <c r="H94" i="27"/>
  <c r="J93" i="27"/>
  <c r="I93" i="27"/>
  <c r="H93" i="27"/>
  <c r="J92" i="27"/>
  <c r="I92" i="27"/>
  <c r="H92" i="27"/>
  <c r="J91" i="27"/>
  <c r="I91" i="27"/>
  <c r="H91" i="27"/>
  <c r="J90" i="27"/>
  <c r="I90" i="27"/>
  <c r="H90" i="27"/>
  <c r="J89" i="27"/>
  <c r="I89" i="27"/>
  <c r="H89" i="27"/>
  <c r="J88" i="27"/>
  <c r="I88" i="27"/>
  <c r="H88" i="27"/>
  <c r="J87" i="27"/>
  <c r="I87" i="27"/>
  <c r="H87" i="27"/>
  <c r="J86" i="27"/>
  <c r="I86" i="27"/>
  <c r="H86" i="27"/>
  <c r="J85" i="27"/>
  <c r="I85" i="27"/>
  <c r="H85" i="27"/>
  <c r="J84" i="27"/>
  <c r="I84" i="27"/>
  <c r="H84" i="27"/>
  <c r="J83" i="27"/>
  <c r="I83" i="27"/>
  <c r="H83" i="27"/>
  <c r="J82" i="27"/>
  <c r="I82" i="27"/>
  <c r="H82" i="27"/>
  <c r="J81" i="27"/>
  <c r="I81" i="27"/>
  <c r="H81" i="27"/>
  <c r="J80" i="27"/>
  <c r="I80" i="27"/>
  <c r="H80" i="27"/>
  <c r="J79" i="27"/>
  <c r="I79" i="27"/>
  <c r="H79" i="27"/>
  <c r="J78" i="27"/>
  <c r="I78" i="27"/>
  <c r="H78" i="27"/>
  <c r="J77" i="27"/>
  <c r="I77" i="27"/>
  <c r="H77" i="27"/>
  <c r="J76" i="27"/>
  <c r="I76" i="27"/>
  <c r="H76" i="27"/>
  <c r="J75" i="27"/>
  <c r="I75" i="27"/>
  <c r="H75" i="27"/>
  <c r="J74" i="27"/>
  <c r="I74" i="27"/>
  <c r="H74" i="27"/>
  <c r="J73" i="27"/>
  <c r="I73" i="27"/>
  <c r="H73" i="27"/>
  <c r="J72" i="27"/>
  <c r="I72" i="27"/>
  <c r="H72" i="27"/>
  <c r="J71" i="27"/>
  <c r="I71" i="27"/>
  <c r="H71" i="27"/>
  <c r="J70" i="27"/>
  <c r="I70" i="27"/>
  <c r="H70" i="27"/>
  <c r="J69" i="27"/>
  <c r="I69" i="27"/>
  <c r="H69" i="27"/>
  <c r="J68" i="27"/>
  <c r="I68" i="27"/>
  <c r="H68" i="27"/>
  <c r="J67" i="27"/>
  <c r="I67" i="27"/>
  <c r="H67" i="27"/>
  <c r="J66" i="27"/>
  <c r="I66" i="27"/>
  <c r="H66" i="27"/>
  <c r="J65" i="27"/>
  <c r="I65" i="27"/>
  <c r="H65" i="27"/>
  <c r="J64" i="27"/>
  <c r="I64" i="27"/>
  <c r="H64" i="27"/>
  <c r="J63" i="27"/>
  <c r="I63" i="27"/>
  <c r="H63" i="27"/>
  <c r="J62" i="27"/>
  <c r="I62" i="27"/>
  <c r="H62" i="27"/>
  <c r="J61" i="27"/>
  <c r="I61" i="27"/>
  <c r="H61" i="27"/>
  <c r="J60" i="27"/>
  <c r="I60" i="27"/>
  <c r="H60" i="27"/>
  <c r="J59" i="27"/>
  <c r="I59" i="27"/>
  <c r="H59" i="27"/>
  <c r="J58" i="27"/>
  <c r="I58" i="27"/>
  <c r="H58" i="27"/>
  <c r="J57" i="27"/>
  <c r="I57" i="27"/>
  <c r="H57" i="27"/>
  <c r="J56" i="27"/>
  <c r="I56" i="27"/>
  <c r="H56" i="27"/>
  <c r="J55" i="27"/>
  <c r="I55" i="27"/>
  <c r="H55" i="27"/>
  <c r="J54" i="27"/>
  <c r="I54" i="27"/>
  <c r="H54" i="27"/>
  <c r="J53" i="27"/>
  <c r="I53" i="27"/>
  <c r="H53" i="27"/>
  <c r="J52" i="27"/>
  <c r="I52" i="27"/>
  <c r="H52" i="27"/>
  <c r="J51" i="27"/>
  <c r="I51" i="27"/>
  <c r="H51" i="27"/>
  <c r="J50" i="27"/>
  <c r="I50" i="27"/>
  <c r="H50" i="27"/>
  <c r="J49" i="27"/>
  <c r="I49" i="27"/>
  <c r="H49" i="27"/>
  <c r="J48" i="27"/>
  <c r="I48" i="27"/>
  <c r="H48" i="27"/>
  <c r="J47" i="27"/>
  <c r="I47" i="27"/>
  <c r="H47" i="27"/>
  <c r="J46" i="27"/>
  <c r="I46" i="27"/>
  <c r="H46" i="27"/>
  <c r="J45" i="27"/>
  <c r="I45" i="27"/>
  <c r="H45" i="27"/>
  <c r="J44" i="27"/>
  <c r="I44" i="27"/>
  <c r="H44" i="27"/>
  <c r="J43" i="27"/>
  <c r="I43" i="27"/>
  <c r="H43" i="27"/>
  <c r="J42" i="27"/>
  <c r="I42" i="27"/>
  <c r="H42" i="27"/>
  <c r="J41" i="27"/>
  <c r="I41" i="27"/>
  <c r="H41" i="27"/>
  <c r="J40" i="27"/>
  <c r="I40" i="27"/>
  <c r="H40" i="27"/>
  <c r="J39" i="27"/>
  <c r="I39" i="27"/>
  <c r="H39" i="27"/>
  <c r="J38" i="27"/>
  <c r="I38" i="27"/>
  <c r="H38" i="27"/>
  <c r="J37" i="27"/>
  <c r="I37" i="27"/>
  <c r="H37" i="27"/>
  <c r="J36" i="27"/>
  <c r="I36" i="27"/>
  <c r="H36" i="27"/>
  <c r="J35" i="27"/>
  <c r="I35" i="27"/>
  <c r="H35" i="27"/>
  <c r="J34" i="27"/>
  <c r="I34" i="27"/>
  <c r="H34" i="27"/>
  <c r="J33" i="27"/>
  <c r="I33" i="27"/>
  <c r="H33" i="27"/>
  <c r="J32" i="27"/>
  <c r="I32" i="27"/>
  <c r="H32" i="27"/>
  <c r="J31" i="27"/>
  <c r="I31" i="27"/>
  <c r="H31" i="27"/>
  <c r="J30" i="27"/>
  <c r="I30" i="27"/>
  <c r="H30" i="27"/>
  <c r="J29" i="27"/>
  <c r="I29" i="27"/>
  <c r="H29" i="27"/>
  <c r="J28" i="27"/>
  <c r="I28" i="27"/>
  <c r="H28" i="27"/>
  <c r="J27" i="27"/>
  <c r="I27" i="27"/>
  <c r="H27" i="27"/>
  <c r="J26" i="27"/>
  <c r="I26" i="27"/>
  <c r="H26" i="27"/>
  <c r="J25" i="27"/>
  <c r="I25" i="27"/>
  <c r="H25" i="27"/>
  <c r="J24" i="27"/>
  <c r="I24" i="27"/>
  <c r="H24" i="27"/>
  <c r="J23" i="27"/>
  <c r="I23" i="27"/>
  <c r="H23" i="27"/>
  <c r="J22" i="27"/>
  <c r="I22" i="27"/>
  <c r="H22" i="27"/>
  <c r="J21" i="27"/>
  <c r="I21" i="27"/>
  <c r="H21" i="27"/>
  <c r="J20" i="27"/>
  <c r="I20" i="27"/>
  <c r="H20" i="27"/>
  <c r="J19" i="27"/>
  <c r="I19" i="27"/>
  <c r="H19" i="27"/>
  <c r="J18" i="27"/>
  <c r="I18" i="27"/>
  <c r="H18" i="27"/>
  <c r="J17" i="27"/>
  <c r="I17" i="27"/>
  <c r="H17" i="27"/>
  <c r="J16" i="27"/>
  <c r="I16" i="27"/>
  <c r="H16" i="27"/>
  <c r="J15" i="27"/>
  <c r="I15" i="27"/>
  <c r="H15" i="27"/>
  <c r="J14" i="27"/>
  <c r="I14" i="27"/>
  <c r="H14" i="27"/>
  <c r="J13" i="27"/>
  <c r="I13" i="27"/>
  <c r="H13" i="27"/>
  <c r="J12" i="27"/>
  <c r="I12" i="27"/>
  <c r="H12" i="27"/>
  <c r="J11" i="27"/>
  <c r="I11" i="27"/>
  <c r="H11" i="27"/>
  <c r="J10" i="27"/>
  <c r="I10" i="27"/>
  <c r="H10" i="27"/>
  <c r="J9" i="27"/>
  <c r="I9" i="27"/>
  <c r="H9" i="27"/>
  <c r="J8" i="27"/>
  <c r="I8" i="27"/>
  <c r="H8" i="27"/>
  <c r="J7" i="27"/>
  <c r="I7" i="27"/>
  <c r="H7" i="27"/>
  <c r="J6" i="27"/>
  <c r="I6" i="27"/>
  <c r="H6" i="27"/>
  <c r="J5" i="27"/>
  <c r="I5" i="27"/>
  <c r="H5" i="27"/>
  <c r="J4" i="27"/>
  <c r="I4" i="27"/>
  <c r="H4" i="27"/>
  <c r="J3" i="27"/>
  <c r="I3" i="27"/>
  <c r="H3" i="27"/>
  <c r="H2" i="27"/>
  <c r="J118" i="26"/>
  <c r="I118" i="26"/>
  <c r="H118" i="26"/>
  <c r="J117" i="26"/>
  <c r="I117" i="26"/>
  <c r="H117" i="26"/>
  <c r="J116" i="26"/>
  <c r="I116" i="26"/>
  <c r="H116" i="26"/>
  <c r="J115" i="26"/>
  <c r="I115" i="26"/>
  <c r="H115" i="26"/>
  <c r="J114" i="26"/>
  <c r="I114" i="26"/>
  <c r="H114" i="26"/>
  <c r="J113" i="26"/>
  <c r="I113" i="26"/>
  <c r="H113" i="26"/>
  <c r="J112" i="26"/>
  <c r="I112" i="26"/>
  <c r="H112" i="26"/>
  <c r="J111" i="26"/>
  <c r="I111" i="26"/>
  <c r="H111" i="26"/>
  <c r="J110" i="26"/>
  <c r="I110" i="26"/>
  <c r="H110" i="26"/>
  <c r="J109" i="26"/>
  <c r="I109" i="26"/>
  <c r="H109" i="26"/>
  <c r="J108" i="26"/>
  <c r="I108" i="26"/>
  <c r="H108" i="26"/>
  <c r="J107" i="26"/>
  <c r="I107" i="26"/>
  <c r="H107" i="26"/>
  <c r="J106" i="26"/>
  <c r="I106" i="26"/>
  <c r="H106" i="26"/>
  <c r="J105" i="26"/>
  <c r="I105" i="26"/>
  <c r="H105" i="26"/>
  <c r="J104" i="26"/>
  <c r="I104" i="26"/>
  <c r="H104" i="26"/>
  <c r="J103" i="26"/>
  <c r="I103" i="26"/>
  <c r="H103" i="26"/>
  <c r="J102" i="26"/>
  <c r="I102" i="26"/>
  <c r="H102" i="26"/>
  <c r="J101" i="26"/>
  <c r="I101" i="26"/>
  <c r="H101" i="26"/>
  <c r="J100" i="26"/>
  <c r="I100" i="26"/>
  <c r="H100" i="26"/>
  <c r="J99" i="26"/>
  <c r="I99" i="26"/>
  <c r="H99" i="26"/>
  <c r="J98" i="26"/>
  <c r="I98" i="26"/>
  <c r="H98" i="26"/>
  <c r="J97" i="26"/>
  <c r="I97" i="26"/>
  <c r="H97" i="26"/>
  <c r="J96" i="26"/>
  <c r="I96" i="26"/>
  <c r="H96" i="26"/>
  <c r="J95" i="26"/>
  <c r="I95" i="26"/>
  <c r="H95" i="26"/>
  <c r="J94" i="26"/>
  <c r="I94" i="26"/>
  <c r="H94" i="26"/>
  <c r="J93" i="26"/>
  <c r="I93" i="26"/>
  <c r="H93" i="26"/>
  <c r="J92" i="26"/>
  <c r="I92" i="26"/>
  <c r="H92" i="26"/>
  <c r="J91" i="26"/>
  <c r="I91" i="26"/>
  <c r="H91" i="26"/>
  <c r="J90" i="26"/>
  <c r="I90" i="26"/>
  <c r="H90" i="26"/>
  <c r="J89" i="26"/>
  <c r="I89" i="26"/>
  <c r="H89" i="26"/>
  <c r="J88" i="26"/>
  <c r="I88" i="26"/>
  <c r="H88" i="26"/>
  <c r="J87" i="26"/>
  <c r="I87" i="26"/>
  <c r="H87" i="26"/>
  <c r="J86" i="26"/>
  <c r="I86" i="26"/>
  <c r="H86" i="26"/>
  <c r="J85" i="26"/>
  <c r="I85" i="26"/>
  <c r="H85" i="26"/>
  <c r="J84" i="26"/>
  <c r="I84" i="26"/>
  <c r="H84" i="26"/>
  <c r="J83" i="26"/>
  <c r="I83" i="26"/>
  <c r="H83" i="26"/>
  <c r="J82" i="26"/>
  <c r="I82" i="26"/>
  <c r="H82" i="26"/>
  <c r="J81" i="26"/>
  <c r="I81" i="26"/>
  <c r="H81" i="26"/>
  <c r="J80" i="26"/>
  <c r="I80" i="26"/>
  <c r="H80" i="26"/>
  <c r="J79" i="26"/>
  <c r="I79" i="26"/>
  <c r="H79" i="26"/>
  <c r="J78" i="26"/>
  <c r="I78" i="26"/>
  <c r="H78" i="26"/>
  <c r="J77" i="26"/>
  <c r="I77" i="26"/>
  <c r="H77" i="26"/>
  <c r="J76" i="26"/>
  <c r="I76" i="26"/>
  <c r="H76" i="26"/>
  <c r="J75" i="26"/>
  <c r="I75" i="26"/>
  <c r="H75" i="26"/>
  <c r="J74" i="26"/>
  <c r="I74" i="26"/>
  <c r="H74" i="26"/>
  <c r="J73" i="26"/>
  <c r="I73" i="26"/>
  <c r="H73" i="26"/>
  <c r="J72" i="26"/>
  <c r="I72" i="26"/>
  <c r="H72" i="26"/>
  <c r="J71" i="26"/>
  <c r="I71" i="26"/>
  <c r="H71" i="26"/>
  <c r="J70" i="26"/>
  <c r="I70" i="26"/>
  <c r="H70" i="26"/>
  <c r="J69" i="26"/>
  <c r="I69" i="26"/>
  <c r="H69" i="26"/>
  <c r="J68" i="26"/>
  <c r="I68" i="26"/>
  <c r="H68" i="26"/>
  <c r="J67" i="26"/>
  <c r="I67" i="26"/>
  <c r="H67" i="26"/>
  <c r="J66" i="26"/>
  <c r="I66" i="26"/>
  <c r="H66" i="26"/>
  <c r="J65" i="26"/>
  <c r="I65" i="26"/>
  <c r="H65" i="26"/>
  <c r="J64" i="26"/>
  <c r="I64" i="26"/>
  <c r="H64" i="26"/>
  <c r="J63" i="26"/>
  <c r="I63" i="26"/>
  <c r="H63" i="26"/>
  <c r="J62" i="26"/>
  <c r="I62" i="26"/>
  <c r="H62" i="26"/>
  <c r="J61" i="26"/>
  <c r="I61" i="26"/>
  <c r="H61" i="26"/>
  <c r="J60" i="26"/>
  <c r="I60" i="26"/>
  <c r="H60" i="26"/>
  <c r="J59" i="26"/>
  <c r="I59" i="26"/>
  <c r="H59" i="26"/>
  <c r="J58" i="26"/>
  <c r="I58" i="26"/>
  <c r="H58" i="26"/>
  <c r="J57" i="26"/>
  <c r="I57" i="26"/>
  <c r="H57" i="26"/>
  <c r="J56" i="26"/>
  <c r="I56" i="26"/>
  <c r="H56" i="26"/>
  <c r="J55" i="26"/>
  <c r="I55" i="26"/>
  <c r="H55" i="26"/>
  <c r="J54" i="26"/>
  <c r="I54" i="26"/>
  <c r="H54" i="26"/>
  <c r="J53" i="26"/>
  <c r="I53" i="26"/>
  <c r="H53" i="26"/>
  <c r="J52" i="26"/>
  <c r="I52" i="26"/>
  <c r="H52" i="26"/>
  <c r="J51" i="26"/>
  <c r="I51" i="26"/>
  <c r="H51" i="26"/>
  <c r="J50" i="26"/>
  <c r="I50" i="26"/>
  <c r="H50" i="26"/>
  <c r="J49" i="26"/>
  <c r="I49" i="26"/>
  <c r="H49" i="26"/>
  <c r="J48" i="26"/>
  <c r="I48" i="26"/>
  <c r="H48" i="26"/>
  <c r="J47" i="26"/>
  <c r="I47" i="26"/>
  <c r="H47" i="26"/>
  <c r="J46" i="26"/>
  <c r="I46" i="26"/>
  <c r="H46" i="26"/>
  <c r="J45" i="26"/>
  <c r="I45" i="26"/>
  <c r="H45" i="26"/>
  <c r="J44" i="26"/>
  <c r="I44" i="26"/>
  <c r="H44" i="26"/>
  <c r="J43" i="26"/>
  <c r="I43" i="26"/>
  <c r="H43" i="26"/>
  <c r="J42" i="26"/>
  <c r="I42" i="26"/>
  <c r="H42" i="26"/>
  <c r="J41" i="26"/>
  <c r="I41" i="26"/>
  <c r="H41" i="26"/>
  <c r="J40" i="26"/>
  <c r="I40" i="26"/>
  <c r="H40" i="26"/>
  <c r="J39" i="26"/>
  <c r="I39" i="26"/>
  <c r="H39" i="26"/>
  <c r="J38" i="26"/>
  <c r="I38" i="26"/>
  <c r="H38" i="26"/>
  <c r="J37" i="26"/>
  <c r="I37" i="26"/>
  <c r="H37" i="26"/>
  <c r="J36" i="26"/>
  <c r="I36" i="26"/>
  <c r="H36" i="26"/>
  <c r="J35" i="26"/>
  <c r="I35" i="26"/>
  <c r="H35" i="26"/>
  <c r="J34" i="26"/>
  <c r="I34" i="26"/>
  <c r="H34" i="26"/>
  <c r="J33" i="26"/>
  <c r="I33" i="26"/>
  <c r="H33" i="26"/>
  <c r="J32" i="26"/>
  <c r="I32" i="26"/>
  <c r="H32" i="26"/>
  <c r="J31" i="26"/>
  <c r="I31" i="26"/>
  <c r="H31" i="26"/>
  <c r="J30" i="26"/>
  <c r="I30" i="26"/>
  <c r="H30" i="26"/>
  <c r="J29" i="26"/>
  <c r="I29" i="26"/>
  <c r="H29" i="26"/>
  <c r="J28" i="26"/>
  <c r="I28" i="26"/>
  <c r="H28" i="26"/>
  <c r="J27" i="26"/>
  <c r="I27" i="26"/>
  <c r="H27" i="26"/>
  <c r="J26" i="26"/>
  <c r="I26" i="26"/>
  <c r="H26" i="26"/>
  <c r="J25" i="26"/>
  <c r="I25" i="26"/>
  <c r="H25" i="26"/>
  <c r="J24" i="26"/>
  <c r="I24" i="26"/>
  <c r="H24" i="26"/>
  <c r="J23" i="26"/>
  <c r="I23" i="26"/>
  <c r="H23" i="26"/>
  <c r="J22" i="26"/>
  <c r="I22" i="26"/>
  <c r="H22" i="26"/>
  <c r="J21" i="26"/>
  <c r="I21" i="26"/>
  <c r="H21" i="26"/>
  <c r="J20" i="26"/>
  <c r="I20" i="26"/>
  <c r="H20" i="26"/>
  <c r="J19" i="26"/>
  <c r="I19" i="26"/>
  <c r="H19" i="26"/>
  <c r="J18" i="26"/>
  <c r="I18" i="26"/>
  <c r="H18" i="26"/>
  <c r="J17" i="26"/>
  <c r="I17" i="26"/>
  <c r="H17" i="26"/>
  <c r="J16" i="26"/>
  <c r="I16" i="26"/>
  <c r="H16" i="26"/>
  <c r="J15" i="26"/>
  <c r="I15" i="26"/>
  <c r="H15" i="26"/>
  <c r="J14" i="26"/>
  <c r="I14" i="26"/>
  <c r="H14" i="26"/>
  <c r="J13" i="26"/>
  <c r="I13" i="26"/>
  <c r="H13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J3" i="26"/>
  <c r="I3" i="26"/>
  <c r="H3" i="26"/>
  <c r="H2" i="26"/>
  <c r="J118" i="25"/>
  <c r="I118" i="25"/>
  <c r="H118" i="25"/>
  <c r="J117" i="25"/>
  <c r="I117" i="25"/>
  <c r="H117" i="25"/>
  <c r="J116" i="25"/>
  <c r="I116" i="25"/>
  <c r="H116" i="25"/>
  <c r="J115" i="25"/>
  <c r="I115" i="25"/>
  <c r="H115" i="25"/>
  <c r="J114" i="25"/>
  <c r="I114" i="25"/>
  <c r="H114" i="25"/>
  <c r="J113" i="25"/>
  <c r="I113" i="25"/>
  <c r="H113" i="25"/>
  <c r="J112" i="25"/>
  <c r="I112" i="25"/>
  <c r="H112" i="25"/>
  <c r="J111" i="25"/>
  <c r="I111" i="25"/>
  <c r="H111" i="25"/>
  <c r="J110" i="25"/>
  <c r="I110" i="25"/>
  <c r="H110" i="25"/>
  <c r="J109" i="25"/>
  <c r="I109" i="25"/>
  <c r="H109" i="25"/>
  <c r="J108" i="25"/>
  <c r="I108" i="25"/>
  <c r="H108" i="25"/>
  <c r="J107" i="25"/>
  <c r="I107" i="25"/>
  <c r="H107" i="25"/>
  <c r="J106" i="25"/>
  <c r="I106" i="25"/>
  <c r="H106" i="25"/>
  <c r="J105" i="25"/>
  <c r="I105" i="25"/>
  <c r="H105" i="25"/>
  <c r="J104" i="25"/>
  <c r="I104" i="25"/>
  <c r="H104" i="25"/>
  <c r="J103" i="25"/>
  <c r="I103" i="25"/>
  <c r="H103" i="25"/>
  <c r="J102" i="25"/>
  <c r="I102" i="25"/>
  <c r="H102" i="25"/>
  <c r="J101" i="25"/>
  <c r="I101" i="25"/>
  <c r="H101" i="25"/>
  <c r="J100" i="25"/>
  <c r="I100" i="25"/>
  <c r="H100" i="25"/>
  <c r="J99" i="25"/>
  <c r="I99" i="25"/>
  <c r="H99" i="25"/>
  <c r="J98" i="25"/>
  <c r="I98" i="25"/>
  <c r="H98" i="25"/>
  <c r="J97" i="25"/>
  <c r="I97" i="25"/>
  <c r="H97" i="25"/>
  <c r="J96" i="25"/>
  <c r="I96" i="25"/>
  <c r="H96" i="25"/>
  <c r="J95" i="25"/>
  <c r="I95" i="25"/>
  <c r="H95" i="25"/>
  <c r="J94" i="25"/>
  <c r="I94" i="25"/>
  <c r="H94" i="25"/>
  <c r="J93" i="25"/>
  <c r="I93" i="25"/>
  <c r="H93" i="25"/>
  <c r="J92" i="25"/>
  <c r="I92" i="25"/>
  <c r="H92" i="25"/>
  <c r="J91" i="25"/>
  <c r="I91" i="25"/>
  <c r="H91" i="25"/>
  <c r="J90" i="25"/>
  <c r="I90" i="25"/>
  <c r="H90" i="25"/>
  <c r="J89" i="25"/>
  <c r="I89" i="25"/>
  <c r="H89" i="25"/>
  <c r="J88" i="25"/>
  <c r="I88" i="25"/>
  <c r="H88" i="25"/>
  <c r="J87" i="25"/>
  <c r="I87" i="25"/>
  <c r="H87" i="25"/>
  <c r="J86" i="25"/>
  <c r="I86" i="25"/>
  <c r="H86" i="25"/>
  <c r="J85" i="25"/>
  <c r="I85" i="25"/>
  <c r="H85" i="25"/>
  <c r="J84" i="25"/>
  <c r="I84" i="25"/>
  <c r="H84" i="25"/>
  <c r="J83" i="25"/>
  <c r="I83" i="25"/>
  <c r="H83" i="25"/>
  <c r="J82" i="25"/>
  <c r="I82" i="25"/>
  <c r="H82" i="25"/>
  <c r="J81" i="25"/>
  <c r="I81" i="25"/>
  <c r="H81" i="25"/>
  <c r="J80" i="25"/>
  <c r="I80" i="25"/>
  <c r="H80" i="25"/>
  <c r="J79" i="25"/>
  <c r="I79" i="25"/>
  <c r="H79" i="25"/>
  <c r="J78" i="25"/>
  <c r="I78" i="25"/>
  <c r="H78" i="25"/>
  <c r="J77" i="25"/>
  <c r="I77" i="25"/>
  <c r="H77" i="25"/>
  <c r="J76" i="25"/>
  <c r="I76" i="25"/>
  <c r="H76" i="25"/>
  <c r="J75" i="25"/>
  <c r="I75" i="25"/>
  <c r="H75" i="25"/>
  <c r="J74" i="25"/>
  <c r="I74" i="25"/>
  <c r="H74" i="25"/>
  <c r="J73" i="25"/>
  <c r="I73" i="25"/>
  <c r="H73" i="25"/>
  <c r="J72" i="25"/>
  <c r="I72" i="25"/>
  <c r="H72" i="25"/>
  <c r="J71" i="25"/>
  <c r="I71" i="25"/>
  <c r="H71" i="25"/>
  <c r="J70" i="25"/>
  <c r="I70" i="25"/>
  <c r="H70" i="25"/>
  <c r="J69" i="25"/>
  <c r="I69" i="25"/>
  <c r="H69" i="25"/>
  <c r="J68" i="25"/>
  <c r="I68" i="25"/>
  <c r="H68" i="25"/>
  <c r="J67" i="25"/>
  <c r="I67" i="25"/>
  <c r="H67" i="25"/>
  <c r="J66" i="25"/>
  <c r="I66" i="25"/>
  <c r="H66" i="25"/>
  <c r="J65" i="25"/>
  <c r="I65" i="25"/>
  <c r="H65" i="25"/>
  <c r="J64" i="25"/>
  <c r="I64" i="25"/>
  <c r="H64" i="25"/>
  <c r="J63" i="25"/>
  <c r="I63" i="25"/>
  <c r="H63" i="25"/>
  <c r="J62" i="25"/>
  <c r="I62" i="25"/>
  <c r="H62" i="25"/>
  <c r="J61" i="25"/>
  <c r="I61" i="25"/>
  <c r="H61" i="25"/>
  <c r="J60" i="25"/>
  <c r="I60" i="25"/>
  <c r="H60" i="25"/>
  <c r="J59" i="25"/>
  <c r="I59" i="25"/>
  <c r="H59" i="25"/>
  <c r="J58" i="25"/>
  <c r="I58" i="25"/>
  <c r="H58" i="25"/>
  <c r="J57" i="25"/>
  <c r="I57" i="25"/>
  <c r="H57" i="25"/>
  <c r="J56" i="25"/>
  <c r="I56" i="25"/>
  <c r="H56" i="25"/>
  <c r="J55" i="25"/>
  <c r="I55" i="25"/>
  <c r="H55" i="25"/>
  <c r="J54" i="25"/>
  <c r="I54" i="25"/>
  <c r="H54" i="25"/>
  <c r="J53" i="25"/>
  <c r="I53" i="25"/>
  <c r="H53" i="25"/>
  <c r="J52" i="25"/>
  <c r="I52" i="25"/>
  <c r="H52" i="25"/>
  <c r="J51" i="25"/>
  <c r="I51" i="25"/>
  <c r="H51" i="25"/>
  <c r="J50" i="25"/>
  <c r="I50" i="25"/>
  <c r="H50" i="25"/>
  <c r="J49" i="25"/>
  <c r="I49" i="25"/>
  <c r="H49" i="25"/>
  <c r="J48" i="25"/>
  <c r="I48" i="25"/>
  <c r="H48" i="25"/>
  <c r="J47" i="25"/>
  <c r="I47" i="25"/>
  <c r="H47" i="25"/>
  <c r="J46" i="25"/>
  <c r="I46" i="25"/>
  <c r="H46" i="25"/>
  <c r="J45" i="25"/>
  <c r="I45" i="25"/>
  <c r="H45" i="25"/>
  <c r="J44" i="25"/>
  <c r="I44" i="25"/>
  <c r="H44" i="25"/>
  <c r="J43" i="25"/>
  <c r="I43" i="25"/>
  <c r="H43" i="25"/>
  <c r="J42" i="25"/>
  <c r="I42" i="25"/>
  <c r="H42" i="25"/>
  <c r="J41" i="25"/>
  <c r="I41" i="25"/>
  <c r="H41" i="25"/>
  <c r="J40" i="25"/>
  <c r="I40" i="25"/>
  <c r="H40" i="25"/>
  <c r="J39" i="25"/>
  <c r="I39" i="25"/>
  <c r="H39" i="25"/>
  <c r="J38" i="25"/>
  <c r="I38" i="25"/>
  <c r="H38" i="25"/>
  <c r="J37" i="25"/>
  <c r="I37" i="25"/>
  <c r="H37" i="25"/>
  <c r="J36" i="25"/>
  <c r="I36" i="25"/>
  <c r="H36" i="25"/>
  <c r="J35" i="25"/>
  <c r="I35" i="25"/>
  <c r="H35" i="25"/>
  <c r="J34" i="25"/>
  <c r="I34" i="25"/>
  <c r="H34" i="25"/>
  <c r="J33" i="25"/>
  <c r="I33" i="25"/>
  <c r="H33" i="25"/>
  <c r="J32" i="25"/>
  <c r="I32" i="25"/>
  <c r="H32" i="25"/>
  <c r="J31" i="25"/>
  <c r="I31" i="25"/>
  <c r="H31" i="25"/>
  <c r="J30" i="25"/>
  <c r="I30" i="25"/>
  <c r="H30" i="25"/>
  <c r="J29" i="25"/>
  <c r="I29" i="25"/>
  <c r="H29" i="25"/>
  <c r="J28" i="25"/>
  <c r="I28" i="25"/>
  <c r="H28" i="25"/>
  <c r="J27" i="25"/>
  <c r="I27" i="25"/>
  <c r="H27" i="25"/>
  <c r="J26" i="25"/>
  <c r="I26" i="25"/>
  <c r="H26" i="25"/>
  <c r="J25" i="25"/>
  <c r="I25" i="25"/>
  <c r="H25" i="25"/>
  <c r="J24" i="25"/>
  <c r="I24" i="25"/>
  <c r="H24" i="25"/>
  <c r="J23" i="25"/>
  <c r="I23" i="25"/>
  <c r="H23" i="25"/>
  <c r="J22" i="25"/>
  <c r="I22" i="25"/>
  <c r="H22" i="25"/>
  <c r="J21" i="25"/>
  <c r="I21" i="25"/>
  <c r="H21" i="25"/>
  <c r="J20" i="25"/>
  <c r="I20" i="25"/>
  <c r="H20" i="25"/>
  <c r="J19" i="25"/>
  <c r="I19" i="25"/>
  <c r="H19" i="25"/>
  <c r="J18" i="25"/>
  <c r="I18" i="25"/>
  <c r="H18" i="25"/>
  <c r="J17" i="25"/>
  <c r="I17" i="25"/>
  <c r="H17" i="25"/>
  <c r="J16" i="25"/>
  <c r="I16" i="25"/>
  <c r="H16" i="25"/>
  <c r="J15" i="25"/>
  <c r="I15" i="25"/>
  <c r="H15" i="25"/>
  <c r="J14" i="25"/>
  <c r="I14" i="25"/>
  <c r="H14" i="25"/>
  <c r="J13" i="25"/>
  <c r="I13" i="25"/>
  <c r="H13" i="25"/>
  <c r="J12" i="25"/>
  <c r="I12" i="25"/>
  <c r="H12" i="25"/>
  <c r="J11" i="25"/>
  <c r="I11" i="25"/>
  <c r="H11" i="25"/>
  <c r="J10" i="25"/>
  <c r="I10" i="25"/>
  <c r="H10" i="25"/>
  <c r="J9" i="25"/>
  <c r="I9" i="25"/>
  <c r="H9" i="25"/>
  <c r="J8" i="25"/>
  <c r="I8" i="25"/>
  <c r="H8" i="25"/>
  <c r="J7" i="25"/>
  <c r="I7" i="25"/>
  <c r="H7" i="25"/>
  <c r="J6" i="25"/>
  <c r="I6" i="25"/>
  <c r="H6" i="25"/>
  <c r="J5" i="25"/>
  <c r="I5" i="25"/>
  <c r="H5" i="25"/>
  <c r="J4" i="25"/>
  <c r="I4" i="25"/>
  <c r="H4" i="25"/>
  <c r="J3" i="25"/>
  <c r="I3" i="25"/>
  <c r="H3" i="25"/>
  <c r="H2" i="25"/>
  <c r="J118" i="24"/>
  <c r="I118" i="24"/>
  <c r="H118" i="24"/>
  <c r="J117" i="24"/>
  <c r="I117" i="24"/>
  <c r="H117" i="24"/>
  <c r="J116" i="24"/>
  <c r="I116" i="24"/>
  <c r="H116" i="24"/>
  <c r="J115" i="24"/>
  <c r="I115" i="24"/>
  <c r="H115" i="24"/>
  <c r="J114" i="24"/>
  <c r="I114" i="24"/>
  <c r="H114" i="24"/>
  <c r="J113" i="24"/>
  <c r="I113" i="24"/>
  <c r="H113" i="24"/>
  <c r="J112" i="24"/>
  <c r="I112" i="24"/>
  <c r="H112" i="24"/>
  <c r="J111" i="24"/>
  <c r="I111" i="24"/>
  <c r="H111" i="24"/>
  <c r="J110" i="24"/>
  <c r="I110" i="24"/>
  <c r="H110" i="24"/>
  <c r="J109" i="24"/>
  <c r="I109" i="24"/>
  <c r="H109" i="24"/>
  <c r="J108" i="24"/>
  <c r="I108" i="24"/>
  <c r="H108" i="24"/>
  <c r="J107" i="24"/>
  <c r="I107" i="24"/>
  <c r="H107" i="24"/>
  <c r="J106" i="24"/>
  <c r="I106" i="24"/>
  <c r="H106" i="24"/>
  <c r="J105" i="24"/>
  <c r="I105" i="24"/>
  <c r="H105" i="24"/>
  <c r="J104" i="24"/>
  <c r="I104" i="24"/>
  <c r="H104" i="24"/>
  <c r="J103" i="24"/>
  <c r="I103" i="24"/>
  <c r="H103" i="24"/>
  <c r="J102" i="24"/>
  <c r="I102" i="24"/>
  <c r="H102" i="24"/>
  <c r="J101" i="24"/>
  <c r="I101" i="24"/>
  <c r="H101" i="24"/>
  <c r="J100" i="24"/>
  <c r="I100" i="24"/>
  <c r="H100" i="24"/>
  <c r="J99" i="24"/>
  <c r="I99" i="24"/>
  <c r="H99" i="24"/>
  <c r="J98" i="24"/>
  <c r="I98" i="24"/>
  <c r="H98" i="24"/>
  <c r="J97" i="24"/>
  <c r="I97" i="24"/>
  <c r="H97" i="24"/>
  <c r="J96" i="24"/>
  <c r="I96" i="24"/>
  <c r="H96" i="24"/>
  <c r="J95" i="24"/>
  <c r="I95" i="24"/>
  <c r="H95" i="24"/>
  <c r="J94" i="24"/>
  <c r="I94" i="24"/>
  <c r="H94" i="24"/>
  <c r="J93" i="24"/>
  <c r="I93" i="24"/>
  <c r="H93" i="24"/>
  <c r="J92" i="24"/>
  <c r="I92" i="24"/>
  <c r="H92" i="24"/>
  <c r="J91" i="24"/>
  <c r="I91" i="24"/>
  <c r="H91" i="24"/>
  <c r="J90" i="24"/>
  <c r="I90" i="24"/>
  <c r="H90" i="24"/>
  <c r="J89" i="24"/>
  <c r="I89" i="24"/>
  <c r="H89" i="24"/>
  <c r="J88" i="24"/>
  <c r="I88" i="24"/>
  <c r="H88" i="24"/>
  <c r="J87" i="24"/>
  <c r="I87" i="24"/>
  <c r="H87" i="24"/>
  <c r="J86" i="24"/>
  <c r="I86" i="24"/>
  <c r="H86" i="24"/>
  <c r="J85" i="24"/>
  <c r="I85" i="24"/>
  <c r="H85" i="24"/>
  <c r="J84" i="24"/>
  <c r="I84" i="24"/>
  <c r="H84" i="24"/>
  <c r="J83" i="24"/>
  <c r="I83" i="24"/>
  <c r="H83" i="24"/>
  <c r="J82" i="24"/>
  <c r="I82" i="24"/>
  <c r="H82" i="24"/>
  <c r="J81" i="24"/>
  <c r="I81" i="24"/>
  <c r="H81" i="24"/>
  <c r="J80" i="24"/>
  <c r="I80" i="24"/>
  <c r="H80" i="24"/>
  <c r="J79" i="24"/>
  <c r="I79" i="24"/>
  <c r="H79" i="24"/>
  <c r="J78" i="24"/>
  <c r="I78" i="24"/>
  <c r="H78" i="24"/>
  <c r="J77" i="24"/>
  <c r="I77" i="24"/>
  <c r="H77" i="24"/>
  <c r="J76" i="24"/>
  <c r="I76" i="24"/>
  <c r="H76" i="24"/>
  <c r="J75" i="24"/>
  <c r="I75" i="24"/>
  <c r="H75" i="24"/>
  <c r="J74" i="24"/>
  <c r="I74" i="24"/>
  <c r="H74" i="24"/>
  <c r="J73" i="24"/>
  <c r="I73" i="24"/>
  <c r="H73" i="24"/>
  <c r="J72" i="24"/>
  <c r="I72" i="24"/>
  <c r="H72" i="24"/>
  <c r="J71" i="24"/>
  <c r="I71" i="24"/>
  <c r="H71" i="24"/>
  <c r="J70" i="24"/>
  <c r="I70" i="24"/>
  <c r="H70" i="24"/>
  <c r="J69" i="24"/>
  <c r="I69" i="24"/>
  <c r="H69" i="24"/>
  <c r="J68" i="24"/>
  <c r="I68" i="24"/>
  <c r="H68" i="24"/>
  <c r="J67" i="24"/>
  <c r="I67" i="24"/>
  <c r="H67" i="24"/>
  <c r="J66" i="24"/>
  <c r="I66" i="24"/>
  <c r="H66" i="24"/>
  <c r="J65" i="24"/>
  <c r="I65" i="24"/>
  <c r="H65" i="24"/>
  <c r="J64" i="24"/>
  <c r="I64" i="24"/>
  <c r="H64" i="24"/>
  <c r="J63" i="24"/>
  <c r="I63" i="24"/>
  <c r="H63" i="24"/>
  <c r="J62" i="24"/>
  <c r="I62" i="24"/>
  <c r="H62" i="24"/>
  <c r="J61" i="24"/>
  <c r="I61" i="24"/>
  <c r="H61" i="24"/>
  <c r="J60" i="24"/>
  <c r="I60" i="24"/>
  <c r="H60" i="24"/>
  <c r="J59" i="24"/>
  <c r="I59" i="24"/>
  <c r="H59" i="24"/>
  <c r="J58" i="24"/>
  <c r="I58" i="24"/>
  <c r="H58" i="24"/>
  <c r="J57" i="24"/>
  <c r="I57" i="24"/>
  <c r="H57" i="24"/>
  <c r="J56" i="24"/>
  <c r="I56" i="24"/>
  <c r="H56" i="24"/>
  <c r="J55" i="24"/>
  <c r="I55" i="24"/>
  <c r="H55" i="24"/>
  <c r="J54" i="24"/>
  <c r="I54" i="24"/>
  <c r="H54" i="24"/>
  <c r="J53" i="24"/>
  <c r="I53" i="24"/>
  <c r="H53" i="24"/>
  <c r="J52" i="24"/>
  <c r="I52" i="24"/>
  <c r="H52" i="24"/>
  <c r="J51" i="24"/>
  <c r="I51" i="24"/>
  <c r="H51" i="24"/>
  <c r="J50" i="24"/>
  <c r="I50" i="24"/>
  <c r="H50" i="24"/>
  <c r="J49" i="24"/>
  <c r="I49" i="24"/>
  <c r="H49" i="24"/>
  <c r="J48" i="24"/>
  <c r="I48" i="24"/>
  <c r="H48" i="24"/>
  <c r="J47" i="24"/>
  <c r="I47" i="24"/>
  <c r="H47" i="24"/>
  <c r="J46" i="24"/>
  <c r="I46" i="24"/>
  <c r="H46" i="24"/>
  <c r="J45" i="24"/>
  <c r="I45" i="24"/>
  <c r="H45" i="24"/>
  <c r="J44" i="24"/>
  <c r="I44" i="24"/>
  <c r="H44" i="24"/>
  <c r="J43" i="24"/>
  <c r="I43" i="24"/>
  <c r="H43" i="24"/>
  <c r="J42" i="24"/>
  <c r="I42" i="24"/>
  <c r="H42" i="24"/>
  <c r="J41" i="24"/>
  <c r="I41" i="24"/>
  <c r="H41" i="24"/>
  <c r="J40" i="24"/>
  <c r="I40" i="24"/>
  <c r="H40" i="24"/>
  <c r="J39" i="24"/>
  <c r="I39" i="24"/>
  <c r="H39" i="24"/>
  <c r="J38" i="24"/>
  <c r="I38" i="24"/>
  <c r="H38" i="24"/>
  <c r="J37" i="24"/>
  <c r="I37" i="24"/>
  <c r="H37" i="24"/>
  <c r="J36" i="24"/>
  <c r="I36" i="24"/>
  <c r="H36" i="24"/>
  <c r="J35" i="24"/>
  <c r="I35" i="24"/>
  <c r="H35" i="24"/>
  <c r="J34" i="24"/>
  <c r="I34" i="24"/>
  <c r="H34" i="24"/>
  <c r="J33" i="24"/>
  <c r="I33" i="24"/>
  <c r="H33" i="24"/>
  <c r="J32" i="24"/>
  <c r="I32" i="24"/>
  <c r="H32" i="24"/>
  <c r="J31" i="24"/>
  <c r="I31" i="24"/>
  <c r="H31" i="24"/>
  <c r="J30" i="24"/>
  <c r="I30" i="24"/>
  <c r="H30" i="24"/>
  <c r="J29" i="24"/>
  <c r="I29" i="24"/>
  <c r="H29" i="24"/>
  <c r="J28" i="24"/>
  <c r="I28" i="24"/>
  <c r="H28" i="24"/>
  <c r="J27" i="24"/>
  <c r="I27" i="24"/>
  <c r="H27" i="24"/>
  <c r="J26" i="24"/>
  <c r="I26" i="24"/>
  <c r="H26" i="24"/>
  <c r="J25" i="24"/>
  <c r="I25" i="24"/>
  <c r="H25" i="24"/>
  <c r="J24" i="24"/>
  <c r="I24" i="24"/>
  <c r="H24" i="24"/>
  <c r="J23" i="24"/>
  <c r="I23" i="24"/>
  <c r="H23" i="24"/>
  <c r="J22" i="24"/>
  <c r="I22" i="24"/>
  <c r="H22" i="24"/>
  <c r="J21" i="24"/>
  <c r="I21" i="24"/>
  <c r="H21" i="24"/>
  <c r="J20" i="24"/>
  <c r="I20" i="24"/>
  <c r="H20" i="24"/>
  <c r="J19" i="24"/>
  <c r="I19" i="24"/>
  <c r="H19" i="24"/>
  <c r="J18" i="24"/>
  <c r="I18" i="24"/>
  <c r="H18" i="24"/>
  <c r="J17" i="24"/>
  <c r="I17" i="24"/>
  <c r="H17" i="24"/>
  <c r="J16" i="24"/>
  <c r="I16" i="24"/>
  <c r="H16" i="24"/>
  <c r="J15" i="24"/>
  <c r="I15" i="24"/>
  <c r="H15" i="24"/>
  <c r="J14" i="24"/>
  <c r="I14" i="24"/>
  <c r="H14" i="24"/>
  <c r="J13" i="24"/>
  <c r="I13" i="24"/>
  <c r="H13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J5" i="24"/>
  <c r="I5" i="24"/>
  <c r="H5" i="24"/>
  <c r="J4" i="24"/>
  <c r="I4" i="24"/>
  <c r="H4" i="24"/>
  <c r="J3" i="24"/>
  <c r="I3" i="24"/>
  <c r="H3" i="24"/>
  <c r="H2" i="24"/>
  <c r="J118" i="19"/>
  <c r="I118" i="19"/>
  <c r="H118" i="19"/>
  <c r="J117" i="19"/>
  <c r="I117" i="19"/>
  <c r="H117" i="19"/>
  <c r="J116" i="19"/>
  <c r="I116" i="19"/>
  <c r="H116" i="19"/>
  <c r="J115" i="19"/>
  <c r="I115" i="19"/>
  <c r="H115" i="19"/>
  <c r="J114" i="19"/>
  <c r="I114" i="19"/>
  <c r="H114" i="19"/>
  <c r="J113" i="19"/>
  <c r="I113" i="19"/>
  <c r="H113" i="19"/>
  <c r="J112" i="19"/>
  <c r="I112" i="19"/>
  <c r="H112" i="19"/>
  <c r="J111" i="19"/>
  <c r="I111" i="19"/>
  <c r="H111" i="19"/>
  <c r="J110" i="19"/>
  <c r="I110" i="19"/>
  <c r="H110" i="19"/>
  <c r="J109" i="19"/>
  <c r="I109" i="19"/>
  <c r="H109" i="19"/>
  <c r="J108" i="19"/>
  <c r="I108" i="19"/>
  <c r="H108" i="19"/>
  <c r="J107" i="19"/>
  <c r="I107" i="19"/>
  <c r="H107" i="19"/>
  <c r="J106" i="19"/>
  <c r="I106" i="19"/>
  <c r="H106" i="19"/>
  <c r="J105" i="19"/>
  <c r="I105" i="19"/>
  <c r="H105" i="19"/>
  <c r="J104" i="19"/>
  <c r="I104" i="19"/>
  <c r="H104" i="19"/>
  <c r="J103" i="19"/>
  <c r="I103" i="19"/>
  <c r="H103" i="19"/>
  <c r="J102" i="19"/>
  <c r="I102" i="19"/>
  <c r="H102" i="19"/>
  <c r="J101" i="19"/>
  <c r="I101" i="19"/>
  <c r="H101" i="19"/>
  <c r="J100" i="19"/>
  <c r="I100" i="19"/>
  <c r="H100" i="19"/>
  <c r="J99" i="19"/>
  <c r="I99" i="19"/>
  <c r="H99" i="19"/>
  <c r="J98" i="19"/>
  <c r="I98" i="19"/>
  <c r="H98" i="19"/>
  <c r="J97" i="19"/>
  <c r="I97" i="19"/>
  <c r="H97" i="19"/>
  <c r="J96" i="19"/>
  <c r="I96" i="19"/>
  <c r="H96" i="19"/>
  <c r="J95" i="19"/>
  <c r="I95" i="19"/>
  <c r="H95" i="19"/>
  <c r="J94" i="19"/>
  <c r="I94" i="19"/>
  <c r="H94" i="19"/>
  <c r="J93" i="19"/>
  <c r="I93" i="19"/>
  <c r="H93" i="19"/>
  <c r="J92" i="19"/>
  <c r="I92" i="19"/>
  <c r="H92" i="19"/>
  <c r="J91" i="19"/>
  <c r="I91" i="19"/>
  <c r="H91" i="19"/>
  <c r="J90" i="19"/>
  <c r="I90" i="19"/>
  <c r="H90" i="19"/>
  <c r="J89" i="19"/>
  <c r="I89" i="19"/>
  <c r="H89" i="19"/>
  <c r="J88" i="19"/>
  <c r="I88" i="19"/>
  <c r="H88" i="19"/>
  <c r="J87" i="19"/>
  <c r="I87" i="19"/>
  <c r="H87" i="19"/>
  <c r="J86" i="19"/>
  <c r="I86" i="19"/>
  <c r="H86" i="19"/>
  <c r="J85" i="19"/>
  <c r="I85" i="19"/>
  <c r="H85" i="19"/>
  <c r="J84" i="19"/>
  <c r="I84" i="19"/>
  <c r="H84" i="19"/>
  <c r="J83" i="19"/>
  <c r="I83" i="19"/>
  <c r="H83" i="19"/>
  <c r="J82" i="19"/>
  <c r="I82" i="19"/>
  <c r="H82" i="19"/>
  <c r="J81" i="19"/>
  <c r="I81" i="19"/>
  <c r="H81" i="19"/>
  <c r="J80" i="19"/>
  <c r="I80" i="19"/>
  <c r="H80" i="19"/>
  <c r="J79" i="19"/>
  <c r="I79" i="19"/>
  <c r="H79" i="19"/>
  <c r="J78" i="19"/>
  <c r="I78" i="19"/>
  <c r="H78" i="19"/>
  <c r="J77" i="19"/>
  <c r="I77" i="19"/>
  <c r="H77" i="19"/>
  <c r="J76" i="19"/>
  <c r="I76" i="19"/>
  <c r="H76" i="19"/>
  <c r="J75" i="19"/>
  <c r="I75" i="19"/>
  <c r="H75" i="19"/>
  <c r="J74" i="19"/>
  <c r="I74" i="19"/>
  <c r="H74" i="19"/>
  <c r="J73" i="19"/>
  <c r="I73" i="19"/>
  <c r="H73" i="19"/>
  <c r="J72" i="19"/>
  <c r="I72" i="19"/>
  <c r="H72" i="19"/>
  <c r="J71" i="19"/>
  <c r="I71" i="19"/>
  <c r="H71" i="19"/>
  <c r="J70" i="19"/>
  <c r="I70" i="19"/>
  <c r="H70" i="19"/>
  <c r="J69" i="19"/>
  <c r="I69" i="19"/>
  <c r="H69" i="19"/>
  <c r="J68" i="19"/>
  <c r="I68" i="19"/>
  <c r="H68" i="19"/>
  <c r="J67" i="19"/>
  <c r="I67" i="19"/>
  <c r="H67" i="19"/>
  <c r="J66" i="19"/>
  <c r="I66" i="19"/>
  <c r="H66" i="19"/>
  <c r="J65" i="19"/>
  <c r="I65" i="19"/>
  <c r="H65" i="19"/>
  <c r="J64" i="19"/>
  <c r="I64" i="19"/>
  <c r="H64" i="19"/>
  <c r="J63" i="19"/>
  <c r="I63" i="19"/>
  <c r="H63" i="19"/>
  <c r="J62" i="19"/>
  <c r="I62" i="19"/>
  <c r="H62" i="19"/>
  <c r="J61" i="19"/>
  <c r="I61" i="19"/>
  <c r="H61" i="19"/>
  <c r="J60" i="19"/>
  <c r="I60" i="19"/>
  <c r="H60" i="19"/>
  <c r="J59" i="19"/>
  <c r="I59" i="19"/>
  <c r="H59" i="19"/>
  <c r="J58" i="19"/>
  <c r="I58" i="19"/>
  <c r="H58" i="19"/>
  <c r="J57" i="19"/>
  <c r="I57" i="19"/>
  <c r="H57" i="19"/>
  <c r="J56" i="19"/>
  <c r="I56" i="19"/>
  <c r="H56" i="19"/>
  <c r="J55" i="19"/>
  <c r="I55" i="19"/>
  <c r="H55" i="19"/>
  <c r="J54" i="19"/>
  <c r="I54" i="19"/>
  <c r="H54" i="19"/>
  <c r="J53" i="19"/>
  <c r="I53" i="19"/>
  <c r="H53" i="19"/>
  <c r="J52" i="19"/>
  <c r="I52" i="19"/>
  <c r="H52" i="19"/>
  <c r="J51" i="19"/>
  <c r="I51" i="19"/>
  <c r="H51" i="19"/>
  <c r="J50" i="19"/>
  <c r="I50" i="19"/>
  <c r="H50" i="19"/>
  <c r="J49" i="19"/>
  <c r="I49" i="19"/>
  <c r="H49" i="19"/>
  <c r="J48" i="19"/>
  <c r="I48" i="19"/>
  <c r="H48" i="19"/>
  <c r="J47" i="19"/>
  <c r="I47" i="19"/>
  <c r="H47" i="19"/>
  <c r="J46" i="19"/>
  <c r="I46" i="19"/>
  <c r="H46" i="19"/>
  <c r="J45" i="19"/>
  <c r="I45" i="19"/>
  <c r="H45" i="19"/>
  <c r="J44" i="19"/>
  <c r="I44" i="19"/>
  <c r="H44" i="19"/>
  <c r="J43" i="19"/>
  <c r="I43" i="19"/>
  <c r="H43" i="19"/>
  <c r="J42" i="19"/>
  <c r="I42" i="19"/>
  <c r="H42" i="19"/>
  <c r="J41" i="19"/>
  <c r="I41" i="19"/>
  <c r="H41" i="19"/>
  <c r="J40" i="19"/>
  <c r="I40" i="19"/>
  <c r="H40" i="19"/>
  <c r="J39" i="19"/>
  <c r="I39" i="19"/>
  <c r="H39" i="19"/>
  <c r="J38" i="19"/>
  <c r="I38" i="19"/>
  <c r="H38" i="19"/>
  <c r="J37" i="19"/>
  <c r="I37" i="19"/>
  <c r="H37" i="19"/>
  <c r="J36" i="19"/>
  <c r="I36" i="19"/>
  <c r="H36" i="19"/>
  <c r="J35" i="19"/>
  <c r="I35" i="19"/>
  <c r="H35" i="19"/>
  <c r="J34" i="19"/>
  <c r="I34" i="19"/>
  <c r="H34" i="19"/>
  <c r="J33" i="19"/>
  <c r="I33" i="19"/>
  <c r="H33" i="19"/>
  <c r="J32" i="19"/>
  <c r="I32" i="19"/>
  <c r="H32" i="19"/>
  <c r="J31" i="19"/>
  <c r="I31" i="19"/>
  <c r="H31" i="19"/>
  <c r="J30" i="19"/>
  <c r="I30" i="19"/>
  <c r="H30" i="19"/>
  <c r="J29" i="19"/>
  <c r="I29" i="19"/>
  <c r="H29" i="19"/>
  <c r="J28" i="19"/>
  <c r="I28" i="19"/>
  <c r="H28" i="19"/>
  <c r="J27" i="19"/>
  <c r="I27" i="19"/>
  <c r="H27" i="19"/>
  <c r="J26" i="19"/>
  <c r="I26" i="19"/>
  <c r="H26" i="19"/>
  <c r="J25" i="19"/>
  <c r="I25" i="19"/>
  <c r="H25" i="19"/>
  <c r="J24" i="19"/>
  <c r="I24" i="19"/>
  <c r="H24" i="19"/>
  <c r="J23" i="19"/>
  <c r="I23" i="19"/>
  <c r="H23" i="19"/>
  <c r="J22" i="19"/>
  <c r="I22" i="19"/>
  <c r="H22" i="19"/>
  <c r="J21" i="19"/>
  <c r="I21" i="19"/>
  <c r="H21" i="19"/>
  <c r="J20" i="19"/>
  <c r="I20" i="19"/>
  <c r="H20" i="19"/>
  <c r="J19" i="19"/>
  <c r="I19" i="19"/>
  <c r="H19" i="19"/>
  <c r="J18" i="19"/>
  <c r="I18" i="19"/>
  <c r="H18" i="19"/>
  <c r="J17" i="19"/>
  <c r="I17" i="19"/>
  <c r="H17" i="19"/>
  <c r="J16" i="19"/>
  <c r="I16" i="19"/>
  <c r="H16" i="19"/>
  <c r="J15" i="19"/>
  <c r="I15" i="19"/>
  <c r="H15" i="19"/>
  <c r="J14" i="19"/>
  <c r="I14" i="19"/>
  <c r="H14" i="19"/>
  <c r="J13" i="19"/>
  <c r="I13" i="19"/>
  <c r="H13" i="19"/>
  <c r="J12" i="19"/>
  <c r="I12" i="19"/>
  <c r="H12" i="19"/>
  <c r="J11" i="19"/>
  <c r="I11" i="19"/>
  <c r="H11" i="19"/>
  <c r="J10" i="19"/>
  <c r="I10" i="19"/>
  <c r="H10" i="19"/>
  <c r="J9" i="19"/>
  <c r="I9" i="19"/>
  <c r="H9" i="19"/>
  <c r="J8" i="19"/>
  <c r="I8" i="19"/>
  <c r="H8" i="19"/>
  <c r="J7" i="19"/>
  <c r="I7" i="19"/>
  <c r="H7" i="19"/>
  <c r="J6" i="19"/>
  <c r="I6" i="19"/>
  <c r="H6" i="19"/>
  <c r="J5" i="19"/>
  <c r="I5" i="19"/>
  <c r="H5" i="19"/>
  <c r="J4" i="19"/>
  <c r="I4" i="19"/>
  <c r="H4" i="19"/>
  <c r="J3" i="19"/>
  <c r="I3" i="19"/>
  <c r="H3" i="19"/>
  <c r="H2" i="19"/>
  <c r="H40" i="14"/>
  <c r="I40" i="14"/>
  <c r="J40" i="14"/>
  <c r="H41" i="14"/>
  <c r="I41" i="14"/>
  <c r="J41" i="14"/>
  <c r="H42" i="14"/>
  <c r="I42" i="14"/>
  <c r="J42" i="14"/>
  <c r="H43" i="14"/>
  <c r="I43" i="14"/>
  <c r="J43" i="14"/>
  <c r="H44" i="14"/>
  <c r="I44" i="14"/>
  <c r="J44" i="14"/>
  <c r="H45" i="14"/>
  <c r="I45" i="14"/>
  <c r="J45" i="14"/>
  <c r="H46" i="14"/>
  <c r="I46" i="14"/>
  <c r="J46" i="14"/>
  <c r="H47" i="14"/>
  <c r="I47" i="14"/>
  <c r="J47" i="14"/>
  <c r="H48" i="14"/>
  <c r="I48" i="14"/>
  <c r="J48" i="14"/>
  <c r="H49" i="14"/>
  <c r="I49" i="14"/>
  <c r="J49" i="14"/>
  <c r="H50" i="14"/>
  <c r="I50" i="14"/>
  <c r="J50" i="14"/>
  <c r="H51" i="14"/>
  <c r="I51" i="14"/>
  <c r="J51" i="14"/>
  <c r="H52" i="14"/>
  <c r="I52" i="14"/>
  <c r="J52" i="14"/>
  <c r="H53" i="14"/>
  <c r="I53" i="14"/>
  <c r="J53" i="14"/>
  <c r="H54" i="14"/>
  <c r="I54" i="14"/>
  <c r="J54" i="14"/>
  <c r="H55" i="14"/>
  <c r="I55" i="14"/>
  <c r="J55" i="14"/>
  <c r="H56" i="14"/>
  <c r="I56" i="14"/>
  <c r="J56" i="14"/>
  <c r="H57" i="14"/>
  <c r="I57" i="14"/>
  <c r="J57" i="14"/>
  <c r="H58" i="14"/>
  <c r="I58" i="14"/>
  <c r="J58" i="14"/>
  <c r="H59" i="14"/>
  <c r="I59" i="14"/>
  <c r="J59" i="14"/>
  <c r="H60" i="14"/>
  <c r="I60" i="14"/>
  <c r="J60" i="14"/>
  <c r="H61" i="14"/>
  <c r="I61" i="14"/>
  <c r="J61" i="14"/>
  <c r="H62" i="14"/>
  <c r="I62" i="14"/>
  <c r="J62" i="14"/>
  <c r="H63" i="14"/>
  <c r="I63" i="14"/>
  <c r="J63" i="14"/>
  <c r="H64" i="14"/>
  <c r="I64" i="14"/>
  <c r="J64" i="14"/>
  <c r="H65" i="14"/>
  <c r="I65" i="14"/>
  <c r="J65" i="14"/>
  <c r="H66" i="14"/>
  <c r="I66" i="14"/>
  <c r="J66" i="14"/>
  <c r="H67" i="14"/>
  <c r="I67" i="14"/>
  <c r="J67" i="14"/>
  <c r="H68" i="14"/>
  <c r="I68" i="14"/>
  <c r="J68" i="14"/>
  <c r="H69" i="14"/>
  <c r="I69" i="14"/>
  <c r="J69" i="14"/>
  <c r="H70" i="14"/>
  <c r="I70" i="14"/>
  <c r="J70" i="14"/>
  <c r="H71" i="14"/>
  <c r="I71" i="14"/>
  <c r="J71" i="14"/>
  <c r="H72" i="14"/>
  <c r="I72" i="14"/>
  <c r="J72" i="14"/>
  <c r="H73" i="14"/>
  <c r="I73" i="14"/>
  <c r="J73" i="14"/>
  <c r="H74" i="14"/>
  <c r="I74" i="14"/>
  <c r="J74" i="14"/>
  <c r="H75" i="14"/>
  <c r="I75" i="14"/>
  <c r="J75" i="14"/>
  <c r="H76" i="14"/>
  <c r="I76" i="14"/>
  <c r="J76" i="14"/>
  <c r="H77" i="14"/>
  <c r="I77" i="14"/>
  <c r="J77" i="14"/>
  <c r="H78" i="14"/>
  <c r="I78" i="14"/>
  <c r="J78" i="14"/>
  <c r="H79" i="14"/>
  <c r="I79" i="14"/>
  <c r="J79" i="14"/>
  <c r="H80" i="14"/>
  <c r="I80" i="14"/>
  <c r="J80" i="14"/>
  <c r="H81" i="14"/>
  <c r="I81" i="14"/>
  <c r="J81" i="14"/>
  <c r="H82" i="14"/>
  <c r="I82" i="14"/>
  <c r="J82" i="14"/>
  <c r="H83" i="14"/>
  <c r="I83" i="14"/>
  <c r="J83" i="14"/>
  <c r="H84" i="14"/>
  <c r="I84" i="14"/>
  <c r="J84" i="14"/>
  <c r="H85" i="14"/>
  <c r="I85" i="14"/>
  <c r="J85" i="14"/>
  <c r="H86" i="14"/>
  <c r="I86" i="14"/>
  <c r="J86" i="14"/>
  <c r="H87" i="14"/>
  <c r="I87" i="14"/>
  <c r="J87" i="14"/>
  <c r="H88" i="14"/>
  <c r="I88" i="14"/>
  <c r="J88" i="14"/>
  <c r="H89" i="14"/>
  <c r="I89" i="14"/>
  <c r="J89" i="14"/>
  <c r="H90" i="14"/>
  <c r="I90" i="14"/>
  <c r="J90" i="14"/>
  <c r="H91" i="14"/>
  <c r="I91" i="14"/>
  <c r="J91" i="14"/>
  <c r="H92" i="14"/>
  <c r="I92" i="14"/>
  <c r="J92" i="14"/>
  <c r="H93" i="14"/>
  <c r="I93" i="14"/>
  <c r="J93" i="14"/>
  <c r="H94" i="14"/>
  <c r="I94" i="14"/>
  <c r="J94" i="14"/>
  <c r="H95" i="14"/>
  <c r="I95" i="14"/>
  <c r="J95" i="14"/>
  <c r="H96" i="14"/>
  <c r="I96" i="14"/>
  <c r="J96" i="14"/>
  <c r="H97" i="14"/>
  <c r="I97" i="14"/>
  <c r="J97" i="14"/>
  <c r="H98" i="14"/>
  <c r="I98" i="14"/>
  <c r="J98" i="14"/>
  <c r="H99" i="14"/>
  <c r="I99" i="14"/>
  <c r="J99" i="14"/>
  <c r="H100" i="14"/>
  <c r="I100" i="14"/>
  <c r="J100" i="14"/>
  <c r="H101" i="14"/>
  <c r="I101" i="14"/>
  <c r="J101" i="14"/>
  <c r="H102" i="14"/>
  <c r="I102" i="14"/>
  <c r="J102" i="14"/>
  <c r="H103" i="14"/>
  <c r="I103" i="14"/>
  <c r="J103" i="14"/>
  <c r="H104" i="14"/>
  <c r="I104" i="14"/>
  <c r="J104" i="14"/>
  <c r="H105" i="14"/>
  <c r="I105" i="14"/>
  <c r="J105" i="14"/>
  <c r="H106" i="14"/>
  <c r="I106" i="14"/>
  <c r="J106" i="14"/>
  <c r="H107" i="14"/>
  <c r="I107" i="14"/>
  <c r="J107" i="14"/>
  <c r="H108" i="14"/>
  <c r="I108" i="14"/>
  <c r="J108" i="14"/>
  <c r="H109" i="14"/>
  <c r="I109" i="14"/>
  <c r="J109" i="14"/>
  <c r="H110" i="14"/>
  <c r="I110" i="14"/>
  <c r="J110" i="14"/>
  <c r="H111" i="14"/>
  <c r="I111" i="14"/>
  <c r="J111" i="14"/>
  <c r="H112" i="14"/>
  <c r="I112" i="14"/>
  <c r="J112" i="14"/>
  <c r="H113" i="14"/>
  <c r="I113" i="14"/>
  <c r="J113" i="14"/>
  <c r="H114" i="14"/>
  <c r="I114" i="14"/>
  <c r="J114" i="14"/>
  <c r="H115" i="14"/>
  <c r="I115" i="14"/>
  <c r="J115" i="14"/>
  <c r="H116" i="14"/>
  <c r="I116" i="14"/>
  <c r="J116" i="14"/>
  <c r="H117" i="14"/>
  <c r="I117" i="14"/>
  <c r="J117" i="14"/>
  <c r="H118" i="14"/>
  <c r="I118" i="14"/>
  <c r="J118" i="14"/>
  <c r="H5" i="14"/>
  <c r="I5" i="14"/>
  <c r="J5" i="14"/>
  <c r="H6" i="14"/>
  <c r="I6" i="14"/>
  <c r="J6" i="14"/>
  <c r="H7" i="14"/>
  <c r="I7" i="14"/>
  <c r="J7" i="14"/>
  <c r="H8" i="14"/>
  <c r="I8" i="14"/>
  <c r="J8" i="14"/>
  <c r="H9" i="14"/>
  <c r="I9" i="14"/>
  <c r="J9" i="14"/>
  <c r="H10" i="14"/>
  <c r="I10" i="14"/>
  <c r="J10" i="14"/>
  <c r="H11" i="14"/>
  <c r="I11" i="14"/>
  <c r="J11" i="14"/>
  <c r="H12" i="14"/>
  <c r="I12" i="14"/>
  <c r="J12" i="14"/>
  <c r="H13" i="14"/>
  <c r="I13" i="14"/>
  <c r="J13" i="14"/>
  <c r="H14" i="14"/>
  <c r="I14" i="14"/>
  <c r="J14" i="14"/>
  <c r="H15" i="14"/>
  <c r="I15" i="14"/>
  <c r="J15" i="14"/>
  <c r="H16" i="14"/>
  <c r="I16" i="14"/>
  <c r="J16" i="14"/>
  <c r="H17" i="14"/>
  <c r="I17" i="14"/>
  <c r="J17" i="14"/>
  <c r="H18" i="14"/>
  <c r="I18" i="14"/>
  <c r="J18" i="14"/>
  <c r="H19" i="14"/>
  <c r="I19" i="14"/>
  <c r="J19" i="14"/>
  <c r="H20" i="14"/>
  <c r="I20" i="14"/>
  <c r="J20" i="14"/>
  <c r="H21" i="14"/>
  <c r="I21" i="14"/>
  <c r="J21" i="14"/>
  <c r="H22" i="14"/>
  <c r="I22" i="14"/>
  <c r="J22" i="14"/>
  <c r="H23" i="14"/>
  <c r="I23" i="14"/>
  <c r="J23" i="14"/>
  <c r="H24" i="14"/>
  <c r="I24" i="14"/>
  <c r="J24" i="14"/>
  <c r="H25" i="14"/>
  <c r="I25" i="14"/>
  <c r="J25" i="14"/>
  <c r="H26" i="14"/>
  <c r="I26" i="14"/>
  <c r="J26" i="14"/>
  <c r="H27" i="14"/>
  <c r="I27" i="14"/>
  <c r="J27" i="14"/>
  <c r="H28" i="14"/>
  <c r="I28" i="14"/>
  <c r="J28" i="14"/>
  <c r="H29" i="14"/>
  <c r="I29" i="14"/>
  <c r="J29" i="14"/>
  <c r="H30" i="14"/>
  <c r="I30" i="14"/>
  <c r="J30" i="14"/>
  <c r="H31" i="14"/>
  <c r="I31" i="14"/>
  <c r="J31" i="14"/>
  <c r="H32" i="14"/>
  <c r="I32" i="14"/>
  <c r="J32" i="14"/>
  <c r="H33" i="14"/>
  <c r="I33" i="14"/>
  <c r="J33" i="14"/>
  <c r="H34" i="14"/>
  <c r="I34" i="14"/>
  <c r="J34" i="14"/>
  <c r="H35" i="14"/>
  <c r="I35" i="14"/>
  <c r="J35" i="14"/>
  <c r="H36" i="14"/>
  <c r="I36" i="14"/>
  <c r="J36" i="14"/>
  <c r="H37" i="14"/>
  <c r="I37" i="14"/>
  <c r="J37" i="14"/>
  <c r="H38" i="14"/>
  <c r="I38" i="14"/>
  <c r="J38" i="14"/>
  <c r="H39" i="14"/>
  <c r="I39" i="14"/>
  <c r="J39" i="14"/>
  <c r="I3" i="14"/>
  <c r="H3" i="14"/>
  <c r="J4" i="14"/>
  <c r="I4" i="14"/>
  <c r="H4" i="14"/>
  <c r="J3" i="14"/>
  <c r="H2" i="14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10" i="10"/>
  <c r="I10" i="10"/>
  <c r="J10" i="10"/>
  <c r="H11" i="10"/>
  <c r="I11" i="10"/>
  <c r="J11" i="10"/>
  <c r="H12" i="10"/>
  <c r="I12" i="10"/>
  <c r="J12" i="10"/>
  <c r="H13" i="10"/>
  <c r="I13" i="10"/>
  <c r="J13" i="10"/>
  <c r="H14" i="10"/>
  <c r="I14" i="10"/>
  <c r="J14" i="10"/>
  <c r="H15" i="10"/>
  <c r="I15" i="10"/>
  <c r="J15" i="10"/>
  <c r="H16" i="10"/>
  <c r="I16" i="10"/>
  <c r="J16" i="10"/>
  <c r="H17" i="10"/>
  <c r="I17" i="10"/>
  <c r="J17" i="10"/>
  <c r="H18" i="10"/>
  <c r="I18" i="10"/>
  <c r="J18" i="10"/>
  <c r="H19" i="10"/>
  <c r="I19" i="10"/>
  <c r="J19" i="10"/>
  <c r="H20" i="10"/>
  <c r="I20" i="10"/>
  <c r="J20" i="10"/>
  <c r="H21" i="10"/>
  <c r="I21" i="10"/>
  <c r="J21" i="10"/>
  <c r="H22" i="10"/>
  <c r="I22" i="10"/>
  <c r="J22" i="10"/>
  <c r="H23" i="10"/>
  <c r="I23" i="10"/>
  <c r="J23" i="10"/>
  <c r="H24" i="10"/>
  <c r="I24" i="10"/>
  <c r="J24" i="10"/>
  <c r="H25" i="10"/>
  <c r="I25" i="10"/>
  <c r="J25" i="10"/>
  <c r="H26" i="10"/>
  <c r="I26" i="10"/>
  <c r="J26" i="10"/>
  <c r="H27" i="10"/>
  <c r="I27" i="10"/>
  <c r="J27" i="10"/>
  <c r="H28" i="10"/>
  <c r="I28" i="10"/>
  <c r="J28" i="10"/>
  <c r="H29" i="10"/>
  <c r="I29" i="10"/>
  <c r="J29" i="10"/>
  <c r="H30" i="10"/>
  <c r="I30" i="10"/>
  <c r="J30" i="10"/>
  <c r="H31" i="10"/>
  <c r="I31" i="10"/>
  <c r="J31" i="10"/>
  <c r="H32" i="10"/>
  <c r="I32" i="10"/>
  <c r="J32" i="10"/>
  <c r="H33" i="10"/>
  <c r="I33" i="10"/>
  <c r="J33" i="10"/>
  <c r="H34" i="10"/>
  <c r="I34" i="10"/>
  <c r="J34" i="10"/>
  <c r="H35" i="10"/>
  <c r="I35" i="10"/>
  <c r="J35" i="10"/>
  <c r="H36" i="10"/>
  <c r="I36" i="10"/>
  <c r="J36" i="10"/>
  <c r="H37" i="10"/>
  <c r="I37" i="10"/>
  <c r="J37" i="10"/>
  <c r="H38" i="10"/>
  <c r="I38" i="10"/>
  <c r="J38" i="10"/>
  <c r="H39" i="10"/>
  <c r="I39" i="10"/>
  <c r="J39" i="10"/>
  <c r="H40" i="10"/>
  <c r="I40" i="10"/>
  <c r="J40" i="10"/>
  <c r="H41" i="10"/>
  <c r="I41" i="10"/>
  <c r="J41" i="10"/>
  <c r="H42" i="10"/>
  <c r="I42" i="10"/>
  <c r="J42" i="10"/>
  <c r="H43" i="10"/>
  <c r="I43" i="10"/>
  <c r="J43" i="10"/>
  <c r="H44" i="10"/>
  <c r="I44" i="10"/>
  <c r="J44" i="10"/>
  <c r="H45" i="10"/>
  <c r="I45" i="10"/>
  <c r="J45" i="10"/>
  <c r="H46" i="10"/>
  <c r="I46" i="10"/>
  <c r="J46" i="10"/>
  <c r="H47" i="10"/>
  <c r="I47" i="10"/>
  <c r="J47" i="10"/>
  <c r="J3" i="10"/>
  <c r="I3" i="10"/>
  <c r="H3" i="10"/>
  <c r="H2" i="10"/>
  <c r="H25" i="9"/>
  <c r="H24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H2" i="9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J3" i="3"/>
  <c r="I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6EE166-D5C1-4CAF-92D2-06CBA5379948}" keepAlive="1" name="Query - 100" description="Connection to the '100' query in the workbook." type="5" refreshedVersion="8" background="1" saveData="1">
    <dbPr connection="Provider=Microsoft.Mashup.OleDb.1;Data Source=$Workbook$;Location=100;Extended Properties=&quot;&quot;" command="SELECT * FROM [100]"/>
  </connection>
  <connection id="2" xr16:uid="{E7B84A15-C520-4B49-96FE-4869E19C8CA4}" keepAlive="1" name="Query - 50" description="Connection to the '50' query in the workbook." type="5" refreshedVersion="0" background="1">
    <dbPr connection="Provider=Microsoft.Mashup.OleDb.1;Data Source=$Workbook$;Location=50;Extended Properties=&quot;&quot;" command="SELECT * FROM [50]"/>
  </connection>
  <connection id="3" xr16:uid="{30EC45D1-F6E6-4AD7-A02A-7E39ED464FE9}" keepAlive="1" name="Query - 50 (2)" description="Connection to the '50 (2)' query in the workbook." type="5" refreshedVersion="8" background="1" saveData="1">
    <dbPr connection="Provider=Microsoft.Mashup.OleDb.1;Data Source=$Workbook$;Location=&quot;50 (2)&quot;;Extended Properties=&quot;&quot;" command="SELECT * FROM [50 (2)]"/>
  </connection>
  <connection id="4" xr16:uid="{1FE8EDFA-F7B1-49B1-9347-F4800F52FDA7}" keepAlive="1" name="Query - 60" description="Connection to the '60' query in the workbook." type="5" refreshedVersion="8" background="1" saveData="1">
    <dbPr connection="Provider=Microsoft.Mashup.OleDb.1;Data Source=$Workbook$;Location=60;Extended Properties=&quot;&quot;" command="SELECT * FROM [60]"/>
  </connection>
  <connection id="5" xr16:uid="{B8C60C42-4049-4FE6-A91F-F6261E63F88B}" keepAlive="1" name="Query - 70" description="Connection to the '70' query in the workbook." type="5" refreshedVersion="8" background="1" saveData="1">
    <dbPr connection="Provider=Microsoft.Mashup.OleDb.1;Data Source=$Workbook$;Location=70;Extended Properties=&quot;&quot;" command="SELECT * FROM [70]"/>
  </connection>
  <connection id="6" xr16:uid="{2F2C3C99-FFF2-4B1F-B582-C10B38598200}" keepAlive="1" name="Query - 80" description="Connection to the '80' query in the workbook." type="5" refreshedVersion="8" background="1" saveData="1">
    <dbPr connection="Provider=Microsoft.Mashup.OleDb.1;Data Source=$Workbook$;Location=80;Extended Properties=&quot;&quot;" command="SELECT * FROM [80]"/>
  </connection>
  <connection id="7" xr16:uid="{19573F4A-36DF-4461-898F-1A93FFCEA8D0}" keepAlive="1" name="Query - 90" description="Connection to the '90' query in the workbook." type="5" refreshedVersion="8" background="1" saveData="1">
    <dbPr connection="Provider=Microsoft.Mashup.OleDb.1;Data Source=$Workbook$;Location=90;Extended Properties=&quot;&quot;" command="SELECT * FROM [90]"/>
  </connection>
  <connection id="8" xr16:uid="{1060B2E6-2F10-4193-8E25-B8DAC1A14768}" keepAlive="1" name="Query - Dados" description="Connection to the 'Dados' query in the workbook." type="5" refreshedVersion="8" background="1" saveData="1">
    <dbPr connection="Provider=Microsoft.Mashup.OleDb.1;Data Source=$Workbook$;Location=Dados;Extended Properties=&quot;&quot;" command="SELECT * FROM [Dados]"/>
  </connection>
  <connection id="9" xr16:uid="{5515F7E6-791D-436C-ABA0-3CB00A74C786}" keepAlive="1" name="Query - Dados (10)" description="Connection to the 'Dados (10)' query in the workbook." type="5" refreshedVersion="8" background="1" saveData="1">
    <dbPr connection="Provider=Microsoft.Mashup.OleDb.1;Data Source=$Workbook$;Location=&quot;Dados (10)&quot;;Extended Properties=&quot;&quot;" command="SELECT * FROM [Dados (10)]"/>
  </connection>
  <connection id="10" xr16:uid="{05C463C8-10CB-4028-9194-85E8D6755250}" keepAlive="1" name="Query - Dados (11)" description="Connection to the 'Dados (11)' query in the workbook." type="5" refreshedVersion="8" background="1" saveData="1">
    <dbPr connection="Provider=Microsoft.Mashup.OleDb.1;Data Source=$Workbook$;Location=&quot;Dados (11)&quot;;Extended Properties=&quot;&quot;" command="SELECT * FROM [Dados (11)]"/>
  </connection>
  <connection id="11" xr16:uid="{55134CC1-A3E5-405D-A495-44DB15F62CFD}" keepAlive="1" name="Query - Dados (12)" description="Connection to the 'Dados (12)' query in the workbook." type="5" refreshedVersion="8" background="1" saveData="1">
    <dbPr connection="Provider=Microsoft.Mashup.OleDb.1;Data Source=$Workbook$;Location=&quot;Dados (12)&quot;;Extended Properties=&quot;&quot;" command="SELECT * FROM [Dados (12)]"/>
  </connection>
  <connection id="12" xr16:uid="{245938D3-AE9F-4CC8-AF75-AC1743AC9D57}" keepAlive="1" name="Query - Dados (13)" description="Connection to the 'Dados (13)' query in the workbook." type="5" refreshedVersion="8" background="1" saveData="1">
    <dbPr connection="Provider=Microsoft.Mashup.OleDb.1;Data Source=$Workbook$;Location=&quot;Dados (13)&quot;;Extended Properties=&quot;&quot;" command="SELECT * FROM [Dados (13)]"/>
  </connection>
  <connection id="13" xr16:uid="{BE56CC8E-D734-436C-A508-40DA23E82F65}" keepAlive="1" name="Query - Dados (14)" description="Connection to the 'Dados (14)' query in the workbook." type="5" refreshedVersion="8" background="1" saveData="1">
    <dbPr connection="Provider=Microsoft.Mashup.OleDb.1;Data Source=$Workbook$;Location=&quot;Dados (14)&quot;;Extended Properties=&quot;&quot;" command="SELECT * FROM [Dados (14)]"/>
  </connection>
  <connection id="14" xr16:uid="{9F5D02AD-F931-448C-8DAA-593DF03000B2}" keepAlive="1" name="Query - Dados (15)" description="Connection to the 'Dados (15)' query in the workbook." type="5" refreshedVersion="8" background="1" saveData="1">
    <dbPr connection="Provider=Microsoft.Mashup.OleDb.1;Data Source=$Workbook$;Location=&quot;Dados (15)&quot;;Extended Properties=&quot;&quot;" command="SELECT * FROM [Dados (15)]"/>
  </connection>
  <connection id="15" xr16:uid="{9F85D0F9-9ED5-4DD9-A270-D202DC8A2190}" keepAlive="1" name="Query - Dados (16)" description="Connection to the 'Dados (16)' query in the workbook." type="5" refreshedVersion="8" background="1" saveData="1">
    <dbPr connection="Provider=Microsoft.Mashup.OleDb.1;Data Source=$Workbook$;Location=&quot;Dados (16)&quot;;Extended Properties=&quot;&quot;" command="SELECT * FROM [Dados (16)]"/>
  </connection>
  <connection id="16" xr16:uid="{1A04F2F6-58FB-403E-BF70-551E2501FBF3}" keepAlive="1" name="Query - Dados (17)" description="Connection to the 'Dados (17)' query in the workbook." type="5" refreshedVersion="8" background="1" saveData="1">
    <dbPr connection="Provider=Microsoft.Mashup.OleDb.1;Data Source=$Workbook$;Location=&quot;Dados (17)&quot;;Extended Properties=&quot;&quot;" command="SELECT * FROM [Dados (17)]"/>
  </connection>
  <connection id="17" xr16:uid="{A14F6461-4C78-4666-8319-4CA70A0B6094}" keepAlive="1" name="Query - Dados (18)" description="Connection to the 'Dados (18)' query in the workbook." type="5" refreshedVersion="8" background="1" saveData="1">
    <dbPr connection="Provider=Microsoft.Mashup.OleDb.1;Data Source=$Workbook$;Location=&quot;Dados (18)&quot;;Extended Properties=&quot;&quot;" command="SELECT * FROM [Dados (18)]"/>
  </connection>
  <connection id="18" xr16:uid="{F0A47DFB-CBC2-48F6-8CB5-44AA960C3244}" keepAlive="1" name="Query - Dados (19)" description="Connection to the 'Dados (19)' query in the workbook." type="5" refreshedVersion="8" background="1" saveData="1">
    <dbPr connection="Provider=Microsoft.Mashup.OleDb.1;Data Source=$Workbook$;Location=&quot;Dados (19)&quot;;Extended Properties=&quot;&quot;" command="SELECT * FROM [Dados (19)]"/>
  </connection>
  <connection id="19" xr16:uid="{BC3FA2C5-5F66-4AF4-883B-F8AD4E6FE506}" keepAlive="1" name="Query - Dados (2)" description="Connection to the 'Dados (2)' query in the workbook." type="5" refreshedVersion="8" background="1" saveData="1">
    <dbPr connection="Provider=Microsoft.Mashup.OleDb.1;Data Source=$Workbook$;Location=&quot;Dados (2)&quot;;Extended Properties=&quot;&quot;" command="SELECT * FROM [Dados (2)]"/>
  </connection>
  <connection id="20" xr16:uid="{84BD7022-B360-4AD1-AB9D-54A3B75C5BC2}" keepAlive="1" name="Query - Dados (20)" description="Connection to the 'Dados (20)' query in the workbook." type="5" refreshedVersion="8" background="1" saveData="1">
    <dbPr connection="Provider=Microsoft.Mashup.OleDb.1;Data Source=$Workbook$;Location=&quot;Dados (20)&quot;;Extended Properties=&quot;&quot;" command="SELECT * FROM [Dados (20)]"/>
  </connection>
  <connection id="21" xr16:uid="{9EDAE7DD-F90F-4627-BF5A-5DDF3F683AF9}" keepAlive="1" name="Query - Dados (21)" description="Connection to the 'Dados (21)' query in the workbook." type="5" refreshedVersion="8" background="1" saveData="1">
    <dbPr connection="Provider=Microsoft.Mashup.OleDb.1;Data Source=$Workbook$;Location=&quot;Dados (21)&quot;;Extended Properties=&quot;&quot;" command="SELECT * FROM [Dados (21)]"/>
  </connection>
  <connection id="22" xr16:uid="{C3C754E1-C013-4CDB-B66C-9EDD31CC298E}" keepAlive="1" name="Query - Dados (22)" description="Connection to the 'Dados (22)' query in the workbook." type="5" refreshedVersion="8" background="1" saveData="1">
    <dbPr connection="Provider=Microsoft.Mashup.OleDb.1;Data Source=$Workbook$;Location=&quot;Dados (22)&quot;;Extended Properties=&quot;&quot;" command="SELECT * FROM [Dados (22)]"/>
  </connection>
  <connection id="23" xr16:uid="{AE72F341-120C-4439-8EDA-043F55A6A4EA}" keepAlive="1" name="Query - Dados (23)" description="Connection to the 'Dados (23)' query in the workbook." type="5" refreshedVersion="8" background="1" saveData="1">
    <dbPr connection="Provider=Microsoft.Mashup.OleDb.1;Data Source=$Workbook$;Location=&quot;Dados (23)&quot;;Extended Properties=&quot;&quot;" command="SELECT * FROM [Dados (23)]"/>
  </connection>
  <connection id="24" xr16:uid="{20ACA620-9476-49A9-925D-8E9BC318FFF3}" keepAlive="1" name="Query - Dados (3)" description="Connection to the 'Dados (3)' query in the workbook." type="5" refreshedVersion="0" background="1">
    <dbPr connection="Provider=Microsoft.Mashup.OleDb.1;Data Source=$Workbook$;Location=&quot;Dados (3)&quot;;Extended Properties=&quot;&quot;" command="SELECT * FROM [Dados (3)]"/>
  </connection>
  <connection id="25" xr16:uid="{5A46B64A-C5DE-4A9F-8617-BD1191DC839E}" keepAlive="1" name="Query - Dados (4)" description="Connection to the 'Dados (4)' query in the workbook." type="5" refreshedVersion="0" background="1">
    <dbPr connection="Provider=Microsoft.Mashup.OleDb.1;Data Source=$Workbook$;Location=&quot;Dados (4)&quot;;Extended Properties=&quot;&quot;" command="SELECT * FROM [Dados (4)]"/>
  </connection>
  <connection id="26" xr16:uid="{23423419-C9F5-4998-A064-EFEC367C495B}" keepAlive="1" name="Query - Dados (5)" description="Connection to the 'Dados (5)' query in the workbook." type="5" refreshedVersion="0" background="1">
    <dbPr connection="Provider=Microsoft.Mashup.OleDb.1;Data Source=$Workbook$;Location=&quot;Dados (5)&quot;;Extended Properties=&quot;&quot;" command="SELECT * FROM [Dados (5)]"/>
  </connection>
  <connection id="27" xr16:uid="{3AA3B300-2246-41B2-9DAD-2196A7600B2B}" keepAlive="1" name="Query - Dados (6)" description="Connection to the 'Dados (6)' query in the workbook." type="5" refreshedVersion="0" background="1">
    <dbPr connection="Provider=Microsoft.Mashup.OleDb.1;Data Source=$Workbook$;Location=&quot;Dados (6)&quot;;Extended Properties=&quot;&quot;" command="SELECT * FROM [Dados (6)]"/>
  </connection>
  <connection id="28" xr16:uid="{DEC68FFE-77C9-4042-B61F-6826EA598924}" keepAlive="1" name="Query - Dados (7)" description="Connection to the 'Dados (7)' query in the workbook." type="5" refreshedVersion="8" background="1" saveData="1">
    <dbPr connection="Provider=Microsoft.Mashup.OleDb.1;Data Source=$Workbook$;Location=&quot;Dados (7)&quot;;Extended Properties=&quot;&quot;" command="SELECT * FROM [Dados (7)]"/>
  </connection>
  <connection id="29" xr16:uid="{3B28DFEE-27ED-4C42-B046-A7DDD1CD2AA7}" keepAlive="1" name="Query - Dados (8)" description="Connection to the 'Dados (8)' query in the workbook." type="5" refreshedVersion="8" background="1" saveData="1">
    <dbPr connection="Provider=Microsoft.Mashup.OleDb.1;Data Source=$Workbook$;Location=&quot;Dados (8)&quot;;Extended Properties=&quot;&quot;" command="SELECT * FROM [Dados (8)]"/>
  </connection>
  <connection id="30" xr16:uid="{017BCC0B-FFD4-4748-BBF3-56096013902B}" keepAlive="1" name="Query - Dados (9)" description="Connection to the 'Dados (9)' query in the workbook." type="5" refreshedVersion="8" background="1" saveData="1">
    <dbPr connection="Provider=Microsoft.Mashup.OleDb.1;Data Source=$Workbook$;Location=&quot;Dados (9)&quot;;Extended Properties=&quot;&quot;" command="SELECT * FROM [Dados (9)]"/>
  </connection>
</connections>
</file>

<file path=xl/sharedStrings.xml><?xml version="1.0" encoding="utf-8"?>
<sst xmlns="http://schemas.openxmlformats.org/spreadsheetml/2006/main" count="410" uniqueCount="137">
  <si>
    <t>index</t>
  </si>
  <si>
    <t>pwmLeft</t>
  </si>
  <si>
    <t>pwmRight</t>
  </si>
  <si>
    <t>ticksLeft</t>
  </si>
  <si>
    <t>ticksRight</t>
  </si>
  <si>
    <t>ratio</t>
  </si>
  <si>
    <t>diff ticks</t>
  </si>
  <si>
    <t>diff left</t>
  </si>
  <si>
    <t>diff right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</si>
  <si>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</si>
  <si>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</si>
  <si>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</si>
  <si>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</si>
  <si>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</si>
  <si>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</si>
  <si>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</si>
  <si>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</si>
  <si>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</si>
  <si>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</si>
  <si>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</si>
  <si>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</si>
  <si>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</si>
  <si>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</si>
  <si>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</si>
  <si>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</si>
  <si>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</si>
  <si>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</si>
  <si>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</si>
  <si>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</si>
  <si>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</si>
  <si>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</si>
  <si>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</si>
  <si>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</si>
  <si>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</si>
  <si>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</si>
  <si>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</si>
  <si>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</si>
  <si>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</si>
  <si>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</si>
  <si>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</si>
  <si>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</si>
  <si>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</si>
  <si>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</si>
  <si>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</si>
  <si>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</si>
  <si>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</si>
  <si>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</si>
  <si>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</si>
  <si>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</si>
  <si>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</si>
  <si>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</si>
  <si>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</si>
  <si>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</si>
  <si>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</si>
  <si>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</si>
  <si>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</si>
  <si>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</si>
  <si>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ï»¿</t>
  </si>
  <si>
    <t>49</t>
  </si>
  <si>
    <t>53</t>
  </si>
  <si>
    <t>52</t>
  </si>
  <si>
    <t>58</t>
  </si>
  <si>
    <t>57</t>
  </si>
  <si>
    <t>63</t>
  </si>
  <si>
    <t>61</t>
  </si>
  <si>
    <t>67</t>
  </si>
  <si>
    <t>71</t>
  </si>
  <si>
    <t>76</t>
  </si>
  <si>
    <t>75</t>
  </si>
  <si>
    <t>81</t>
  </si>
  <si>
    <t>80</t>
  </si>
  <si>
    <t>85</t>
  </si>
  <si>
    <t>90</t>
  </si>
  <si>
    <t>89</t>
  </si>
  <si>
    <t>95</t>
  </si>
  <si>
    <t>94</t>
  </si>
  <si>
    <t>100</t>
  </si>
  <si>
    <t>98</t>
  </si>
  <si>
    <t>104</t>
  </si>
  <si>
    <t>103</t>
  </si>
  <si>
    <t>109</t>
  </si>
  <si>
    <t>108</t>
  </si>
  <si>
    <t>113</t>
  </si>
  <si>
    <t>112</t>
  </si>
  <si>
    <t>48</t>
  </si>
  <si>
    <t>50</t>
  </si>
  <si>
    <t>51</t>
  </si>
  <si>
    <t>54</t>
  </si>
  <si>
    <t>55</t>
  </si>
  <si>
    <t>56</t>
  </si>
  <si>
    <t>59</t>
  </si>
  <si>
    <t>60</t>
  </si>
  <si>
    <t>62</t>
  </si>
  <si>
    <t>64</t>
  </si>
  <si>
    <t>65</t>
  </si>
  <si>
    <t>68</t>
  </si>
  <si>
    <t>69</t>
  </si>
  <si>
    <t>70</t>
  </si>
  <si>
    <t>72</t>
  </si>
  <si>
    <t>73</t>
  </si>
  <si>
    <t>74</t>
  </si>
  <si>
    <t>77</t>
  </si>
  <si>
    <t>78</t>
  </si>
  <si>
    <t>79</t>
  </si>
  <si>
    <t>82</t>
  </si>
  <si>
    <t>83</t>
  </si>
  <si>
    <t>84</t>
  </si>
  <si>
    <t>86</t>
  </si>
  <si>
    <t>87</t>
  </si>
  <si>
    <t>88</t>
  </si>
  <si>
    <t>91</t>
  </si>
  <si>
    <t>92</t>
  </si>
  <si>
    <t>93</t>
  </si>
  <si>
    <t>96</t>
  </si>
  <si>
    <t>97</t>
  </si>
  <si>
    <t>99</t>
  </si>
  <si>
    <t>101</t>
  </si>
  <si>
    <t>102</t>
  </si>
  <si>
    <t>105</t>
  </si>
  <si>
    <t>106</t>
  </si>
  <si>
    <t>107</t>
  </si>
  <si>
    <t>110</t>
  </si>
  <si>
    <t>111</t>
  </si>
  <si>
    <t>114</t>
  </si>
  <si>
    <t>115</t>
  </si>
  <si>
    <t>116</t>
  </si>
  <si>
    <t>~66</t>
  </si>
  <si>
    <t>Letf</t>
  </si>
  <si>
    <t>Right</t>
  </si>
  <si>
    <t>Velocidade</t>
  </si>
  <si>
    <t>PWM Ratio</t>
  </si>
  <si>
    <t>r</t>
  </si>
  <si>
    <t>track</t>
  </si>
  <si>
    <t>speed</t>
  </si>
  <si>
    <t>delta</t>
  </si>
  <si>
    <t>vout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</si>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</sst>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9" fontId="0" fillId="0" borderId="0" xfId="1" applyFont="1"/>
    <xf numFmtId="1" fontId="0" fillId="0" borderId="0" xfId="0" applyNumberFormat="1"/>
    <xf numFmtId="1" fontId="2" fillId="0" borderId="0" xfId="0" applyNumberFormat="1" applyFont="1"/>
  </cellXfs>
  <cellStyles count="2">
    <cellStyle name="Normal" xfId="0" builtinId="0"/>
    <cellStyle name="Percent" xfId="1" builtinId="5"/>
  </cellStyles>
  <dxfs count="14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dos ticks de cada roda  - Velocidade 50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50'!$I$1</c:f>
              <c:strCache>
                <c:ptCount val="1"/>
                <c:pt idx="0">
                  <c:v>diff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50'!$A$2:$A$118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50'!$I$3:$I$118</c:f>
              <c:numCache>
                <c:formatCode>General</c:formatCode>
                <c:ptCount val="116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8-409F-BF29-BB63B571A646}"/>
            </c:ext>
          </c:extLst>
        </c:ser>
        <c:ser>
          <c:idx val="1"/>
          <c:order val="1"/>
          <c:tx>
            <c:strRef>
              <c:f>'Versão 3 - Vel 50'!$J$1</c:f>
              <c:strCache>
                <c:ptCount val="1"/>
                <c:pt idx="0">
                  <c:v>diff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50'!$A$2:$A$118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50'!$J$3:$J$118</c:f>
              <c:numCache>
                <c:formatCode>General</c:formatCode>
                <c:ptCount val="11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8-409F-BF29-BB63B571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50'!$F$1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50'!$F$2:$F$118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1.3333330000000001</c:v>
                </c:pt>
                <c:pt idx="5">
                  <c:v>1</c:v>
                </c:pt>
                <c:pt idx="6">
                  <c:v>1.3333330000000001</c:v>
                </c:pt>
                <c:pt idx="7">
                  <c:v>1.3333330000000001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1.25</c:v>
                </c:pt>
                <c:pt idx="12">
                  <c:v>1</c:v>
                </c:pt>
                <c:pt idx="13">
                  <c:v>1.25</c:v>
                </c:pt>
                <c:pt idx="14">
                  <c:v>1.25</c:v>
                </c:pt>
                <c:pt idx="15">
                  <c:v>1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</c:v>
                </c:pt>
                <c:pt idx="21">
                  <c:v>1.25</c:v>
                </c:pt>
                <c:pt idx="22">
                  <c:v>1.25</c:v>
                </c:pt>
                <c:pt idx="23">
                  <c:v>1</c:v>
                </c:pt>
                <c:pt idx="24">
                  <c:v>1.25</c:v>
                </c:pt>
                <c:pt idx="25">
                  <c:v>1.25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1.25</c:v>
                </c:pt>
                <c:pt idx="32">
                  <c:v>1.25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1.25</c:v>
                </c:pt>
                <c:pt idx="38">
                  <c:v>1</c:v>
                </c:pt>
                <c:pt idx="39">
                  <c:v>1.25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1.25</c:v>
                </c:pt>
                <c:pt idx="45">
                  <c:v>1.25</c:v>
                </c:pt>
                <c:pt idx="46">
                  <c:v>1</c:v>
                </c:pt>
                <c:pt idx="47">
                  <c:v>1</c:v>
                </c:pt>
                <c:pt idx="48">
                  <c:v>1.25</c:v>
                </c:pt>
                <c:pt idx="49">
                  <c:v>1.25</c:v>
                </c:pt>
                <c:pt idx="50">
                  <c:v>1</c:v>
                </c:pt>
                <c:pt idx="51">
                  <c:v>1</c:v>
                </c:pt>
                <c:pt idx="52">
                  <c:v>1.25</c:v>
                </c:pt>
                <c:pt idx="53">
                  <c:v>1.25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1.25</c:v>
                </c:pt>
                <c:pt idx="65">
                  <c:v>1.25</c:v>
                </c:pt>
                <c:pt idx="66">
                  <c:v>1</c:v>
                </c:pt>
                <c:pt idx="67">
                  <c:v>1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</c:v>
                </c:pt>
                <c:pt idx="82">
                  <c:v>1</c:v>
                </c:pt>
                <c:pt idx="83">
                  <c:v>1.25</c:v>
                </c:pt>
                <c:pt idx="84">
                  <c:v>1.25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</c:v>
                </c:pt>
                <c:pt idx="109">
                  <c:v>1.25</c:v>
                </c:pt>
                <c:pt idx="110">
                  <c:v>1.25</c:v>
                </c:pt>
                <c:pt idx="111">
                  <c:v>1</c:v>
                </c:pt>
                <c:pt idx="112">
                  <c:v>1</c:v>
                </c:pt>
                <c:pt idx="113">
                  <c:v>1.25</c:v>
                </c:pt>
                <c:pt idx="114">
                  <c:v>1.25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8-409F-BF29-BB63B571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 de PWM - Velocidade</a:t>
            </a:r>
            <a:r>
              <a:rPr lang="pt-PT" baseline="0"/>
              <a:t> 90%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90'!$B$1</c:f>
              <c:strCache>
                <c:ptCount val="1"/>
                <c:pt idx="0">
                  <c:v>pwmLeft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90'!$A$2:$A$118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90'!$B$2:$B$118</c:f>
              <c:numCache>
                <c:formatCode>General</c:formatCode>
                <c:ptCount val="117"/>
                <c:pt idx="0">
                  <c:v>0</c:v>
                </c:pt>
                <c:pt idx="1">
                  <c:v>3543</c:v>
                </c:pt>
                <c:pt idx="2">
                  <c:v>3543</c:v>
                </c:pt>
                <c:pt idx="3">
                  <c:v>3543</c:v>
                </c:pt>
                <c:pt idx="4">
                  <c:v>3543</c:v>
                </c:pt>
                <c:pt idx="5">
                  <c:v>3897</c:v>
                </c:pt>
                <c:pt idx="6">
                  <c:v>3507</c:v>
                </c:pt>
                <c:pt idx="7">
                  <c:v>3207</c:v>
                </c:pt>
                <c:pt idx="8">
                  <c:v>3474</c:v>
                </c:pt>
                <c:pt idx="9">
                  <c:v>3474</c:v>
                </c:pt>
                <c:pt idx="10">
                  <c:v>3474</c:v>
                </c:pt>
                <c:pt idx="11">
                  <c:v>3474</c:v>
                </c:pt>
                <c:pt idx="12">
                  <c:v>3763</c:v>
                </c:pt>
                <c:pt idx="13">
                  <c:v>3449</c:v>
                </c:pt>
                <c:pt idx="14">
                  <c:v>3449</c:v>
                </c:pt>
                <c:pt idx="15">
                  <c:v>3161</c:v>
                </c:pt>
                <c:pt idx="16">
                  <c:v>3424</c:v>
                </c:pt>
                <c:pt idx="17">
                  <c:v>3424</c:v>
                </c:pt>
                <c:pt idx="18">
                  <c:v>3424</c:v>
                </c:pt>
                <c:pt idx="19">
                  <c:v>3709</c:v>
                </c:pt>
                <c:pt idx="20">
                  <c:v>3709</c:v>
                </c:pt>
                <c:pt idx="21">
                  <c:v>3399</c:v>
                </c:pt>
                <c:pt idx="22">
                  <c:v>3399</c:v>
                </c:pt>
                <c:pt idx="23">
                  <c:v>3399</c:v>
                </c:pt>
                <c:pt idx="24">
                  <c:v>3682</c:v>
                </c:pt>
                <c:pt idx="25">
                  <c:v>3682</c:v>
                </c:pt>
                <c:pt idx="26">
                  <c:v>3375</c:v>
                </c:pt>
                <c:pt idx="27">
                  <c:v>3375</c:v>
                </c:pt>
                <c:pt idx="28">
                  <c:v>3375</c:v>
                </c:pt>
                <c:pt idx="29">
                  <c:v>3656</c:v>
                </c:pt>
                <c:pt idx="30">
                  <c:v>3656</c:v>
                </c:pt>
                <c:pt idx="31">
                  <c:v>3656</c:v>
                </c:pt>
                <c:pt idx="32">
                  <c:v>3656</c:v>
                </c:pt>
                <c:pt idx="33">
                  <c:v>3351</c:v>
                </c:pt>
                <c:pt idx="34">
                  <c:v>3351</c:v>
                </c:pt>
                <c:pt idx="35">
                  <c:v>3351</c:v>
                </c:pt>
                <c:pt idx="36">
                  <c:v>3351</c:v>
                </c:pt>
                <c:pt idx="37">
                  <c:v>3351</c:v>
                </c:pt>
                <c:pt idx="38">
                  <c:v>3630</c:v>
                </c:pt>
                <c:pt idx="39">
                  <c:v>3327</c:v>
                </c:pt>
                <c:pt idx="40">
                  <c:v>3327</c:v>
                </c:pt>
                <c:pt idx="41">
                  <c:v>3327</c:v>
                </c:pt>
                <c:pt idx="42">
                  <c:v>2443</c:v>
                </c:pt>
                <c:pt idx="43">
                  <c:v>2931</c:v>
                </c:pt>
                <c:pt idx="44">
                  <c:v>2931</c:v>
                </c:pt>
                <c:pt idx="45">
                  <c:v>2931</c:v>
                </c:pt>
                <c:pt idx="46">
                  <c:v>3175</c:v>
                </c:pt>
                <c:pt idx="47">
                  <c:v>2857</c:v>
                </c:pt>
                <c:pt idx="48">
                  <c:v>2857</c:v>
                </c:pt>
                <c:pt idx="49">
                  <c:v>3142</c:v>
                </c:pt>
                <c:pt idx="50">
                  <c:v>3142</c:v>
                </c:pt>
                <c:pt idx="51">
                  <c:v>3403</c:v>
                </c:pt>
                <c:pt idx="52">
                  <c:v>3403</c:v>
                </c:pt>
                <c:pt idx="53">
                  <c:v>3062</c:v>
                </c:pt>
                <c:pt idx="54">
                  <c:v>3062</c:v>
                </c:pt>
                <c:pt idx="55">
                  <c:v>2755</c:v>
                </c:pt>
                <c:pt idx="56">
                  <c:v>2755</c:v>
                </c:pt>
                <c:pt idx="57">
                  <c:v>3030</c:v>
                </c:pt>
                <c:pt idx="58">
                  <c:v>2727</c:v>
                </c:pt>
                <c:pt idx="59">
                  <c:v>2727</c:v>
                </c:pt>
                <c:pt idx="60">
                  <c:v>2727</c:v>
                </c:pt>
                <c:pt idx="61">
                  <c:v>2454</c:v>
                </c:pt>
                <c:pt idx="62">
                  <c:v>2699</c:v>
                </c:pt>
                <c:pt idx="63">
                  <c:v>2699</c:v>
                </c:pt>
                <c:pt idx="64">
                  <c:v>2699</c:v>
                </c:pt>
                <c:pt idx="65">
                  <c:v>2699</c:v>
                </c:pt>
                <c:pt idx="66">
                  <c:v>2699</c:v>
                </c:pt>
                <c:pt idx="67">
                  <c:v>2968</c:v>
                </c:pt>
                <c:pt idx="68">
                  <c:v>2671</c:v>
                </c:pt>
                <c:pt idx="69">
                  <c:v>2671</c:v>
                </c:pt>
                <c:pt idx="70">
                  <c:v>2671</c:v>
                </c:pt>
                <c:pt idx="71">
                  <c:v>2671</c:v>
                </c:pt>
                <c:pt idx="72">
                  <c:v>2938</c:v>
                </c:pt>
                <c:pt idx="73">
                  <c:v>2644</c:v>
                </c:pt>
                <c:pt idx="74">
                  <c:v>2644</c:v>
                </c:pt>
                <c:pt idx="75">
                  <c:v>2908</c:v>
                </c:pt>
                <c:pt idx="76">
                  <c:v>2617</c:v>
                </c:pt>
                <c:pt idx="77">
                  <c:v>2617</c:v>
                </c:pt>
                <c:pt idx="78">
                  <c:v>2878</c:v>
                </c:pt>
                <c:pt idx="79">
                  <c:v>2878</c:v>
                </c:pt>
                <c:pt idx="80">
                  <c:v>2878</c:v>
                </c:pt>
                <c:pt idx="81">
                  <c:v>2878</c:v>
                </c:pt>
                <c:pt idx="82">
                  <c:v>2590</c:v>
                </c:pt>
                <c:pt idx="83">
                  <c:v>2590</c:v>
                </c:pt>
                <c:pt idx="84">
                  <c:v>3108</c:v>
                </c:pt>
                <c:pt idx="85">
                  <c:v>2797</c:v>
                </c:pt>
                <c:pt idx="86">
                  <c:v>2797</c:v>
                </c:pt>
                <c:pt idx="87">
                  <c:v>2797</c:v>
                </c:pt>
                <c:pt idx="88">
                  <c:v>2797</c:v>
                </c:pt>
                <c:pt idx="89">
                  <c:v>2517</c:v>
                </c:pt>
                <c:pt idx="90">
                  <c:v>2265</c:v>
                </c:pt>
                <c:pt idx="91">
                  <c:v>2491</c:v>
                </c:pt>
                <c:pt idx="92">
                  <c:v>2491</c:v>
                </c:pt>
                <c:pt idx="93">
                  <c:v>2241</c:v>
                </c:pt>
                <c:pt idx="94">
                  <c:v>2465</c:v>
                </c:pt>
                <c:pt idx="95">
                  <c:v>2465</c:v>
                </c:pt>
                <c:pt idx="96">
                  <c:v>2465</c:v>
                </c:pt>
                <c:pt idx="97">
                  <c:v>2465</c:v>
                </c:pt>
                <c:pt idx="98">
                  <c:v>2465</c:v>
                </c:pt>
                <c:pt idx="99">
                  <c:v>2218</c:v>
                </c:pt>
                <c:pt idx="100">
                  <c:v>2772</c:v>
                </c:pt>
                <c:pt idx="101">
                  <c:v>2494</c:v>
                </c:pt>
                <c:pt idx="102">
                  <c:v>2494</c:v>
                </c:pt>
                <c:pt idx="103">
                  <c:v>2743</c:v>
                </c:pt>
                <c:pt idx="104">
                  <c:v>2468</c:v>
                </c:pt>
                <c:pt idx="105">
                  <c:v>2468</c:v>
                </c:pt>
                <c:pt idx="106">
                  <c:v>2468</c:v>
                </c:pt>
                <c:pt idx="107">
                  <c:v>2221</c:v>
                </c:pt>
                <c:pt idx="108">
                  <c:v>2498</c:v>
                </c:pt>
                <c:pt idx="109">
                  <c:v>2248</c:v>
                </c:pt>
                <c:pt idx="110">
                  <c:v>2248</c:v>
                </c:pt>
                <c:pt idx="111">
                  <c:v>2248</c:v>
                </c:pt>
                <c:pt idx="112">
                  <c:v>2248</c:v>
                </c:pt>
                <c:pt idx="113">
                  <c:v>2248</c:v>
                </c:pt>
                <c:pt idx="114">
                  <c:v>2472</c:v>
                </c:pt>
                <c:pt idx="115">
                  <c:v>2472</c:v>
                </c:pt>
                <c:pt idx="116">
                  <c:v>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4-4F7D-B69D-73F2B0388F8D}"/>
            </c:ext>
          </c:extLst>
        </c:ser>
        <c:ser>
          <c:idx val="1"/>
          <c:order val="1"/>
          <c:tx>
            <c:strRef>
              <c:f>'Versão 3 - Vel 90'!$C$1</c:f>
              <c:strCache>
                <c:ptCount val="1"/>
                <c:pt idx="0">
                  <c:v>pwmRight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90'!$A$2:$A$118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90'!$C$2:$C$118</c:f>
              <c:numCache>
                <c:formatCode>General</c:formatCode>
                <c:ptCount val="117"/>
                <c:pt idx="0">
                  <c:v>0</c:v>
                </c:pt>
                <c:pt idx="1">
                  <c:v>3826</c:v>
                </c:pt>
                <c:pt idx="2">
                  <c:v>3826</c:v>
                </c:pt>
                <c:pt idx="3">
                  <c:v>3826</c:v>
                </c:pt>
                <c:pt idx="4">
                  <c:v>3826</c:v>
                </c:pt>
                <c:pt idx="5">
                  <c:v>3443</c:v>
                </c:pt>
                <c:pt idx="6">
                  <c:v>3787</c:v>
                </c:pt>
                <c:pt idx="7">
                  <c:v>4095</c:v>
                </c:pt>
                <c:pt idx="8">
                  <c:v>3753</c:v>
                </c:pt>
                <c:pt idx="9">
                  <c:v>3753</c:v>
                </c:pt>
                <c:pt idx="10">
                  <c:v>3753</c:v>
                </c:pt>
                <c:pt idx="11">
                  <c:v>3753</c:v>
                </c:pt>
                <c:pt idx="12">
                  <c:v>3440</c:v>
                </c:pt>
                <c:pt idx="13">
                  <c:v>3726</c:v>
                </c:pt>
                <c:pt idx="14">
                  <c:v>3726</c:v>
                </c:pt>
                <c:pt idx="15">
                  <c:v>4036</c:v>
                </c:pt>
                <c:pt idx="16">
                  <c:v>3699</c:v>
                </c:pt>
                <c:pt idx="17">
                  <c:v>3699</c:v>
                </c:pt>
                <c:pt idx="18">
                  <c:v>3699</c:v>
                </c:pt>
                <c:pt idx="19">
                  <c:v>3390</c:v>
                </c:pt>
                <c:pt idx="20">
                  <c:v>3390</c:v>
                </c:pt>
                <c:pt idx="21">
                  <c:v>3672</c:v>
                </c:pt>
                <c:pt idx="22">
                  <c:v>3672</c:v>
                </c:pt>
                <c:pt idx="23">
                  <c:v>3672</c:v>
                </c:pt>
                <c:pt idx="24">
                  <c:v>3366</c:v>
                </c:pt>
                <c:pt idx="25">
                  <c:v>3366</c:v>
                </c:pt>
                <c:pt idx="26">
                  <c:v>3646</c:v>
                </c:pt>
                <c:pt idx="27">
                  <c:v>3646</c:v>
                </c:pt>
                <c:pt idx="28">
                  <c:v>3646</c:v>
                </c:pt>
                <c:pt idx="29">
                  <c:v>3342</c:v>
                </c:pt>
                <c:pt idx="30">
                  <c:v>3342</c:v>
                </c:pt>
                <c:pt idx="31">
                  <c:v>3342</c:v>
                </c:pt>
                <c:pt idx="32">
                  <c:v>3342</c:v>
                </c:pt>
                <c:pt idx="33">
                  <c:v>3620</c:v>
                </c:pt>
                <c:pt idx="34">
                  <c:v>3620</c:v>
                </c:pt>
                <c:pt idx="35">
                  <c:v>3620</c:v>
                </c:pt>
                <c:pt idx="36">
                  <c:v>3620</c:v>
                </c:pt>
                <c:pt idx="37">
                  <c:v>3620</c:v>
                </c:pt>
                <c:pt idx="38">
                  <c:v>3318</c:v>
                </c:pt>
                <c:pt idx="39">
                  <c:v>3594</c:v>
                </c:pt>
                <c:pt idx="40">
                  <c:v>3594</c:v>
                </c:pt>
                <c:pt idx="41">
                  <c:v>3594</c:v>
                </c:pt>
                <c:pt idx="42">
                  <c:v>4095</c:v>
                </c:pt>
                <c:pt idx="43">
                  <c:v>3276</c:v>
                </c:pt>
                <c:pt idx="44">
                  <c:v>3276</c:v>
                </c:pt>
                <c:pt idx="45">
                  <c:v>3276</c:v>
                </c:pt>
                <c:pt idx="46">
                  <c:v>3003</c:v>
                </c:pt>
                <c:pt idx="47">
                  <c:v>3303</c:v>
                </c:pt>
                <c:pt idx="48">
                  <c:v>3303</c:v>
                </c:pt>
                <c:pt idx="49">
                  <c:v>2972</c:v>
                </c:pt>
                <c:pt idx="50">
                  <c:v>2972</c:v>
                </c:pt>
                <c:pt idx="51">
                  <c:v>2724</c:v>
                </c:pt>
                <c:pt idx="52">
                  <c:v>2724</c:v>
                </c:pt>
                <c:pt idx="53">
                  <c:v>2996</c:v>
                </c:pt>
                <c:pt idx="54">
                  <c:v>2996</c:v>
                </c:pt>
                <c:pt idx="55">
                  <c:v>3295</c:v>
                </c:pt>
                <c:pt idx="56">
                  <c:v>3295</c:v>
                </c:pt>
                <c:pt idx="57">
                  <c:v>2965</c:v>
                </c:pt>
                <c:pt idx="58">
                  <c:v>3261</c:v>
                </c:pt>
                <c:pt idx="59">
                  <c:v>3261</c:v>
                </c:pt>
                <c:pt idx="60">
                  <c:v>3261</c:v>
                </c:pt>
                <c:pt idx="61">
                  <c:v>3587</c:v>
                </c:pt>
                <c:pt idx="62">
                  <c:v>3228</c:v>
                </c:pt>
                <c:pt idx="63">
                  <c:v>3228</c:v>
                </c:pt>
                <c:pt idx="64">
                  <c:v>3228</c:v>
                </c:pt>
                <c:pt idx="65">
                  <c:v>3228</c:v>
                </c:pt>
                <c:pt idx="66">
                  <c:v>3228</c:v>
                </c:pt>
                <c:pt idx="67">
                  <c:v>2905</c:v>
                </c:pt>
                <c:pt idx="68">
                  <c:v>3195</c:v>
                </c:pt>
                <c:pt idx="69">
                  <c:v>3195</c:v>
                </c:pt>
                <c:pt idx="70">
                  <c:v>3195</c:v>
                </c:pt>
                <c:pt idx="71">
                  <c:v>3195</c:v>
                </c:pt>
                <c:pt idx="72">
                  <c:v>2875</c:v>
                </c:pt>
                <c:pt idx="73">
                  <c:v>3162</c:v>
                </c:pt>
                <c:pt idx="74">
                  <c:v>3162</c:v>
                </c:pt>
                <c:pt idx="75">
                  <c:v>2845</c:v>
                </c:pt>
                <c:pt idx="76">
                  <c:v>3129</c:v>
                </c:pt>
                <c:pt idx="77">
                  <c:v>3129</c:v>
                </c:pt>
                <c:pt idx="78">
                  <c:v>2816</c:v>
                </c:pt>
                <c:pt idx="79">
                  <c:v>2816</c:v>
                </c:pt>
                <c:pt idx="80">
                  <c:v>2816</c:v>
                </c:pt>
                <c:pt idx="81">
                  <c:v>2816</c:v>
                </c:pt>
                <c:pt idx="82">
                  <c:v>3097</c:v>
                </c:pt>
                <c:pt idx="83">
                  <c:v>3097</c:v>
                </c:pt>
                <c:pt idx="84">
                  <c:v>2477</c:v>
                </c:pt>
                <c:pt idx="85">
                  <c:v>2724</c:v>
                </c:pt>
                <c:pt idx="86">
                  <c:v>2724</c:v>
                </c:pt>
                <c:pt idx="87">
                  <c:v>2724</c:v>
                </c:pt>
                <c:pt idx="88">
                  <c:v>2724</c:v>
                </c:pt>
                <c:pt idx="89">
                  <c:v>2996</c:v>
                </c:pt>
                <c:pt idx="90">
                  <c:v>3295</c:v>
                </c:pt>
                <c:pt idx="91">
                  <c:v>2965</c:v>
                </c:pt>
                <c:pt idx="92">
                  <c:v>2965</c:v>
                </c:pt>
                <c:pt idx="93">
                  <c:v>3261</c:v>
                </c:pt>
                <c:pt idx="94">
                  <c:v>2934</c:v>
                </c:pt>
                <c:pt idx="95">
                  <c:v>2934</c:v>
                </c:pt>
                <c:pt idx="96">
                  <c:v>2934</c:v>
                </c:pt>
                <c:pt idx="97">
                  <c:v>2934</c:v>
                </c:pt>
                <c:pt idx="98">
                  <c:v>2934</c:v>
                </c:pt>
                <c:pt idx="99">
                  <c:v>3227</c:v>
                </c:pt>
                <c:pt idx="100">
                  <c:v>2420</c:v>
                </c:pt>
                <c:pt idx="101">
                  <c:v>2662</c:v>
                </c:pt>
                <c:pt idx="102">
                  <c:v>2662</c:v>
                </c:pt>
                <c:pt idx="103">
                  <c:v>2395</c:v>
                </c:pt>
                <c:pt idx="104">
                  <c:v>2634</c:v>
                </c:pt>
                <c:pt idx="105">
                  <c:v>2634</c:v>
                </c:pt>
                <c:pt idx="106">
                  <c:v>2634</c:v>
                </c:pt>
                <c:pt idx="107">
                  <c:v>2897</c:v>
                </c:pt>
                <c:pt idx="108">
                  <c:v>2534</c:v>
                </c:pt>
                <c:pt idx="109">
                  <c:v>2787</c:v>
                </c:pt>
                <c:pt idx="110">
                  <c:v>2787</c:v>
                </c:pt>
                <c:pt idx="111">
                  <c:v>2787</c:v>
                </c:pt>
                <c:pt idx="112">
                  <c:v>2787</c:v>
                </c:pt>
                <c:pt idx="113">
                  <c:v>2787</c:v>
                </c:pt>
                <c:pt idx="114">
                  <c:v>2508</c:v>
                </c:pt>
                <c:pt idx="115">
                  <c:v>2508</c:v>
                </c:pt>
                <c:pt idx="116">
                  <c:v>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4-4F7D-B69D-73F2B038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90'!$F$1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90'!$F$2:$F$118</c:f>
              <c:numCache>
                <c:formatCode>0.00</c:formatCode>
                <c:ptCount val="117"/>
                <c:pt idx="0">
                  <c:v>0</c:v>
                </c:pt>
                <c:pt idx="1">
                  <c:v>1.0769230000000001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</c:v>
                </c:pt>
                <c:pt idx="6">
                  <c:v>1.2</c:v>
                </c:pt>
                <c:pt idx="7">
                  <c:v>1.1666669999999999</c:v>
                </c:pt>
                <c:pt idx="8">
                  <c:v>1.1666669999999999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1.1666669999999999</c:v>
                </c:pt>
                <c:pt idx="13">
                  <c:v>1.1666669999999999</c:v>
                </c:pt>
                <c:pt idx="14">
                  <c:v>1</c:v>
                </c:pt>
                <c:pt idx="15">
                  <c:v>1.1666669999999999</c:v>
                </c:pt>
                <c:pt idx="16">
                  <c:v>1.1666669999999999</c:v>
                </c:pt>
                <c:pt idx="17">
                  <c:v>1</c:v>
                </c:pt>
                <c:pt idx="18">
                  <c:v>1</c:v>
                </c:pt>
                <c:pt idx="19">
                  <c:v>1.1666669999999999</c:v>
                </c:pt>
                <c:pt idx="20">
                  <c:v>1</c:v>
                </c:pt>
                <c:pt idx="21">
                  <c:v>1.1666669999999999</c:v>
                </c:pt>
                <c:pt idx="22">
                  <c:v>1</c:v>
                </c:pt>
                <c:pt idx="23">
                  <c:v>1</c:v>
                </c:pt>
                <c:pt idx="24">
                  <c:v>1.1666669999999999</c:v>
                </c:pt>
                <c:pt idx="25">
                  <c:v>1</c:v>
                </c:pt>
                <c:pt idx="26">
                  <c:v>1.1666669999999999</c:v>
                </c:pt>
                <c:pt idx="27">
                  <c:v>1</c:v>
                </c:pt>
                <c:pt idx="28">
                  <c:v>1</c:v>
                </c:pt>
                <c:pt idx="29">
                  <c:v>1.1666669999999999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1.1666669999999999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1.1666669999999999</c:v>
                </c:pt>
                <c:pt idx="39">
                  <c:v>1.1666669999999999</c:v>
                </c:pt>
                <c:pt idx="40">
                  <c:v>1</c:v>
                </c:pt>
                <c:pt idx="41">
                  <c:v>1</c:v>
                </c:pt>
                <c:pt idx="42">
                  <c:v>1.4</c:v>
                </c:pt>
                <c:pt idx="43">
                  <c:v>1.4</c:v>
                </c:pt>
                <c:pt idx="44">
                  <c:v>1</c:v>
                </c:pt>
                <c:pt idx="45">
                  <c:v>1</c:v>
                </c:pt>
                <c:pt idx="46">
                  <c:v>1.1666669999999999</c:v>
                </c:pt>
                <c:pt idx="47">
                  <c:v>1.2</c:v>
                </c:pt>
                <c:pt idx="48">
                  <c:v>1</c:v>
                </c:pt>
                <c:pt idx="49">
                  <c:v>1.2</c:v>
                </c:pt>
                <c:pt idx="50">
                  <c:v>1</c:v>
                </c:pt>
                <c:pt idx="51">
                  <c:v>1.1666669999999999</c:v>
                </c:pt>
                <c:pt idx="52">
                  <c:v>1</c:v>
                </c:pt>
                <c:pt idx="53">
                  <c:v>1.2</c:v>
                </c:pt>
                <c:pt idx="54">
                  <c:v>1</c:v>
                </c:pt>
                <c:pt idx="55">
                  <c:v>1.2</c:v>
                </c:pt>
                <c:pt idx="56">
                  <c:v>1</c:v>
                </c:pt>
                <c:pt idx="57">
                  <c:v>1.2</c:v>
                </c:pt>
                <c:pt idx="58">
                  <c:v>1.2</c:v>
                </c:pt>
                <c:pt idx="59">
                  <c:v>1</c:v>
                </c:pt>
                <c:pt idx="60">
                  <c:v>1</c:v>
                </c:pt>
                <c:pt idx="61">
                  <c:v>1.2</c:v>
                </c:pt>
                <c:pt idx="62">
                  <c:v>1.2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1.2</c:v>
                </c:pt>
                <c:pt idx="68">
                  <c:v>1.2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1.2</c:v>
                </c:pt>
                <c:pt idx="73">
                  <c:v>1.2</c:v>
                </c:pt>
                <c:pt idx="74">
                  <c:v>1</c:v>
                </c:pt>
                <c:pt idx="75">
                  <c:v>1.2</c:v>
                </c:pt>
                <c:pt idx="76">
                  <c:v>1.2</c:v>
                </c:pt>
                <c:pt idx="77">
                  <c:v>1</c:v>
                </c:pt>
                <c:pt idx="78">
                  <c:v>1.2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1.2</c:v>
                </c:pt>
                <c:pt idx="83">
                  <c:v>1</c:v>
                </c:pt>
                <c:pt idx="84">
                  <c:v>1.4</c:v>
                </c:pt>
                <c:pt idx="85">
                  <c:v>1.2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</c:v>
                </c:pt>
                <c:pt idx="93">
                  <c:v>1.2</c:v>
                </c:pt>
                <c:pt idx="94">
                  <c:v>1.2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1.2</c:v>
                </c:pt>
                <c:pt idx="100">
                  <c:v>1.5</c:v>
                </c:pt>
                <c:pt idx="101">
                  <c:v>1.2</c:v>
                </c:pt>
                <c:pt idx="102">
                  <c:v>1</c:v>
                </c:pt>
                <c:pt idx="103">
                  <c:v>1.2</c:v>
                </c:pt>
                <c:pt idx="104">
                  <c:v>1.2</c:v>
                </c:pt>
                <c:pt idx="105">
                  <c:v>1</c:v>
                </c:pt>
                <c:pt idx="106">
                  <c:v>1</c:v>
                </c:pt>
                <c:pt idx="107">
                  <c:v>1.2</c:v>
                </c:pt>
                <c:pt idx="108">
                  <c:v>1.25</c:v>
                </c:pt>
                <c:pt idx="109">
                  <c:v>1.2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1.2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4-4F7D-B69D-73F2B038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dos ticks de cada roda  - Velocidade 100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100'!$I$1</c:f>
              <c:strCache>
                <c:ptCount val="1"/>
                <c:pt idx="0">
                  <c:v>diff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100'!$A$2:$A$118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100'!$I$3:$I$118</c:f>
              <c:numCache>
                <c:formatCode>General</c:formatCode>
                <c:ptCount val="116"/>
                <c:pt idx="0">
                  <c:v>38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8-4292-8F24-A1F9371BFA38}"/>
            </c:ext>
          </c:extLst>
        </c:ser>
        <c:ser>
          <c:idx val="1"/>
          <c:order val="1"/>
          <c:tx>
            <c:strRef>
              <c:f>'Versão 3 - Vel 100'!$J$1</c:f>
              <c:strCache>
                <c:ptCount val="1"/>
                <c:pt idx="0">
                  <c:v>diff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100'!$A$2:$A$118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100'!$J$3:$J$118</c:f>
              <c:numCache>
                <c:formatCode>General</c:formatCode>
                <c:ptCount val="116"/>
                <c:pt idx="0">
                  <c:v>19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8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6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8-4292-8F24-A1F9371B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100'!$F$1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100'!$F$2:$F$118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2</c:v>
                </c:pt>
                <c:pt idx="2">
                  <c:v>1.4</c:v>
                </c:pt>
                <c:pt idx="3">
                  <c:v>1.2</c:v>
                </c:pt>
                <c:pt idx="4">
                  <c:v>1.2</c:v>
                </c:pt>
                <c:pt idx="5">
                  <c:v>1.75</c:v>
                </c:pt>
                <c:pt idx="6">
                  <c:v>1.6</c:v>
                </c:pt>
                <c:pt idx="7">
                  <c:v>1.4</c:v>
                </c:pt>
                <c:pt idx="8">
                  <c:v>1.1666669999999999</c:v>
                </c:pt>
                <c:pt idx="9">
                  <c:v>1.2</c:v>
                </c:pt>
                <c:pt idx="10">
                  <c:v>1.2</c:v>
                </c:pt>
                <c:pt idx="11">
                  <c:v>1.1666669999999999</c:v>
                </c:pt>
                <c:pt idx="12">
                  <c:v>1.2</c:v>
                </c:pt>
                <c:pt idx="13">
                  <c:v>1.4</c:v>
                </c:pt>
                <c:pt idx="14">
                  <c:v>1.4</c:v>
                </c:pt>
                <c:pt idx="15">
                  <c:v>1.2</c:v>
                </c:pt>
                <c:pt idx="16">
                  <c:v>1.2</c:v>
                </c:pt>
                <c:pt idx="17">
                  <c:v>1</c:v>
                </c:pt>
                <c:pt idx="18">
                  <c:v>1</c:v>
                </c:pt>
                <c:pt idx="19">
                  <c:v>1.4</c:v>
                </c:pt>
                <c:pt idx="20">
                  <c:v>1</c:v>
                </c:pt>
                <c:pt idx="21">
                  <c:v>1.4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1.2</c:v>
                </c:pt>
                <c:pt idx="30">
                  <c:v>1.5</c:v>
                </c:pt>
                <c:pt idx="31">
                  <c:v>1</c:v>
                </c:pt>
                <c:pt idx="32">
                  <c:v>1.2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1.2</c:v>
                </c:pt>
                <c:pt idx="37">
                  <c:v>1</c:v>
                </c:pt>
                <c:pt idx="38">
                  <c:v>1</c:v>
                </c:pt>
                <c:pt idx="39">
                  <c:v>1.2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1.2</c:v>
                </c:pt>
                <c:pt idx="46">
                  <c:v>1</c:v>
                </c:pt>
                <c:pt idx="47">
                  <c:v>1.25</c:v>
                </c:pt>
                <c:pt idx="48">
                  <c:v>1.5</c:v>
                </c:pt>
                <c:pt idx="49">
                  <c:v>1.5</c:v>
                </c:pt>
                <c:pt idx="50">
                  <c:v>1.25</c:v>
                </c:pt>
                <c:pt idx="51">
                  <c:v>1.6</c:v>
                </c:pt>
                <c:pt idx="52">
                  <c:v>1.2</c:v>
                </c:pt>
                <c:pt idx="53">
                  <c:v>1</c:v>
                </c:pt>
                <c:pt idx="54">
                  <c:v>1.25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1.2</c:v>
                </c:pt>
                <c:pt idx="60">
                  <c:v>1</c:v>
                </c:pt>
                <c:pt idx="61">
                  <c:v>1</c:v>
                </c:pt>
                <c:pt idx="62">
                  <c:v>1.25</c:v>
                </c:pt>
                <c:pt idx="63">
                  <c:v>1</c:v>
                </c:pt>
                <c:pt idx="64">
                  <c:v>1.25</c:v>
                </c:pt>
                <c:pt idx="65">
                  <c:v>1.2</c:v>
                </c:pt>
                <c:pt idx="66">
                  <c:v>1</c:v>
                </c:pt>
                <c:pt idx="67">
                  <c:v>1.2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1.25</c:v>
                </c:pt>
                <c:pt idx="72">
                  <c:v>1.2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1.25</c:v>
                </c:pt>
                <c:pt idx="82">
                  <c:v>1.2</c:v>
                </c:pt>
                <c:pt idx="83">
                  <c:v>1.25</c:v>
                </c:pt>
                <c:pt idx="84">
                  <c:v>1.2</c:v>
                </c:pt>
                <c:pt idx="85">
                  <c:v>1.2</c:v>
                </c:pt>
                <c:pt idx="86">
                  <c:v>1</c:v>
                </c:pt>
                <c:pt idx="87">
                  <c:v>1.25</c:v>
                </c:pt>
                <c:pt idx="88">
                  <c:v>1.5</c:v>
                </c:pt>
                <c:pt idx="89">
                  <c:v>1.5</c:v>
                </c:pt>
                <c:pt idx="90">
                  <c:v>1.25</c:v>
                </c:pt>
                <c:pt idx="91">
                  <c:v>1.2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1.25</c:v>
                </c:pt>
                <c:pt idx="96">
                  <c:v>1</c:v>
                </c:pt>
                <c:pt idx="97">
                  <c:v>1</c:v>
                </c:pt>
                <c:pt idx="98">
                  <c:v>1.2</c:v>
                </c:pt>
                <c:pt idx="99">
                  <c:v>1</c:v>
                </c:pt>
                <c:pt idx="100">
                  <c:v>1.25</c:v>
                </c:pt>
                <c:pt idx="101">
                  <c:v>1</c:v>
                </c:pt>
                <c:pt idx="102">
                  <c:v>1.25</c:v>
                </c:pt>
                <c:pt idx="103">
                  <c:v>1</c:v>
                </c:pt>
                <c:pt idx="104">
                  <c:v>1.25</c:v>
                </c:pt>
                <c:pt idx="105">
                  <c:v>1.25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1.2</c:v>
                </c:pt>
                <c:pt idx="110">
                  <c:v>1.2</c:v>
                </c:pt>
                <c:pt idx="111">
                  <c:v>1.25</c:v>
                </c:pt>
                <c:pt idx="112">
                  <c:v>1</c:v>
                </c:pt>
                <c:pt idx="113">
                  <c:v>1</c:v>
                </c:pt>
                <c:pt idx="114">
                  <c:v>1.25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8-4292-8F24-A1F9371B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 de PWM - Velocidade</a:t>
            </a:r>
            <a:r>
              <a:rPr lang="pt-PT" baseline="0"/>
              <a:t> 100%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100'!$B$1</c:f>
              <c:strCache>
                <c:ptCount val="1"/>
                <c:pt idx="0">
                  <c:v>pwmLeft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100'!$A$2:$A$118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100'!$B$2:$B$118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819</c:v>
                </c:pt>
                <c:pt idx="3">
                  <c:v>1310</c:v>
                </c:pt>
                <c:pt idx="4">
                  <c:v>1850</c:v>
                </c:pt>
                <c:pt idx="5">
                  <c:v>2543</c:v>
                </c:pt>
                <c:pt idx="6">
                  <c:v>3562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4079</c:v>
                </c:pt>
                <c:pt idx="11">
                  <c:v>3739</c:v>
                </c:pt>
                <c:pt idx="12">
                  <c:v>3365</c:v>
                </c:pt>
                <c:pt idx="13">
                  <c:v>2692</c:v>
                </c:pt>
                <c:pt idx="14">
                  <c:v>2153</c:v>
                </c:pt>
                <c:pt idx="15">
                  <c:v>2048</c:v>
                </c:pt>
                <c:pt idx="16">
                  <c:v>1569</c:v>
                </c:pt>
                <c:pt idx="17">
                  <c:v>1569</c:v>
                </c:pt>
                <c:pt idx="18">
                  <c:v>1569</c:v>
                </c:pt>
                <c:pt idx="19">
                  <c:v>2048</c:v>
                </c:pt>
                <c:pt idx="20">
                  <c:v>2048</c:v>
                </c:pt>
                <c:pt idx="21">
                  <c:v>2457</c:v>
                </c:pt>
                <c:pt idx="22">
                  <c:v>2702</c:v>
                </c:pt>
                <c:pt idx="23">
                  <c:v>2972</c:v>
                </c:pt>
                <c:pt idx="24">
                  <c:v>3312</c:v>
                </c:pt>
                <c:pt idx="25">
                  <c:v>3312</c:v>
                </c:pt>
                <c:pt idx="26">
                  <c:v>3312</c:v>
                </c:pt>
                <c:pt idx="27">
                  <c:v>3312</c:v>
                </c:pt>
                <c:pt idx="28">
                  <c:v>3312</c:v>
                </c:pt>
                <c:pt idx="29">
                  <c:v>2980</c:v>
                </c:pt>
                <c:pt idx="30">
                  <c:v>2235</c:v>
                </c:pt>
                <c:pt idx="31">
                  <c:v>2235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2252</c:v>
                </c:pt>
                <c:pt idx="37">
                  <c:v>2252</c:v>
                </c:pt>
                <c:pt idx="38">
                  <c:v>2252</c:v>
                </c:pt>
                <c:pt idx="39">
                  <c:v>2477</c:v>
                </c:pt>
                <c:pt idx="40">
                  <c:v>2477</c:v>
                </c:pt>
                <c:pt idx="41">
                  <c:v>2477</c:v>
                </c:pt>
                <c:pt idx="42">
                  <c:v>2477</c:v>
                </c:pt>
                <c:pt idx="43">
                  <c:v>2477</c:v>
                </c:pt>
                <c:pt idx="44">
                  <c:v>2477</c:v>
                </c:pt>
                <c:pt idx="45">
                  <c:v>2229</c:v>
                </c:pt>
                <c:pt idx="46">
                  <c:v>2229</c:v>
                </c:pt>
                <c:pt idx="47">
                  <c:v>2507</c:v>
                </c:pt>
                <c:pt idx="48">
                  <c:v>2048</c:v>
                </c:pt>
                <c:pt idx="49">
                  <c:v>2560</c:v>
                </c:pt>
                <c:pt idx="50">
                  <c:v>2240</c:v>
                </c:pt>
                <c:pt idx="51">
                  <c:v>3059</c:v>
                </c:pt>
                <c:pt idx="52">
                  <c:v>2753</c:v>
                </c:pt>
                <c:pt idx="53">
                  <c:v>2753</c:v>
                </c:pt>
                <c:pt idx="54">
                  <c:v>2408</c:v>
                </c:pt>
                <c:pt idx="55">
                  <c:v>2408</c:v>
                </c:pt>
                <c:pt idx="56">
                  <c:v>2408</c:v>
                </c:pt>
                <c:pt idx="57">
                  <c:v>2408</c:v>
                </c:pt>
                <c:pt idx="58">
                  <c:v>2408</c:v>
                </c:pt>
                <c:pt idx="59">
                  <c:v>2167</c:v>
                </c:pt>
                <c:pt idx="60">
                  <c:v>2167</c:v>
                </c:pt>
                <c:pt idx="61">
                  <c:v>2167</c:v>
                </c:pt>
                <c:pt idx="62">
                  <c:v>2048</c:v>
                </c:pt>
                <c:pt idx="63">
                  <c:v>2048</c:v>
                </c:pt>
                <c:pt idx="64">
                  <c:v>2304</c:v>
                </c:pt>
                <c:pt idx="65">
                  <c:v>2534</c:v>
                </c:pt>
                <c:pt idx="66">
                  <c:v>2534</c:v>
                </c:pt>
                <c:pt idx="67">
                  <c:v>2787</c:v>
                </c:pt>
                <c:pt idx="68">
                  <c:v>2787</c:v>
                </c:pt>
                <c:pt idx="69">
                  <c:v>2787</c:v>
                </c:pt>
                <c:pt idx="70">
                  <c:v>2787</c:v>
                </c:pt>
                <c:pt idx="71">
                  <c:v>2438</c:v>
                </c:pt>
                <c:pt idx="72">
                  <c:v>2194</c:v>
                </c:pt>
                <c:pt idx="73">
                  <c:v>2194</c:v>
                </c:pt>
                <c:pt idx="74">
                  <c:v>2194</c:v>
                </c:pt>
                <c:pt idx="75">
                  <c:v>2194</c:v>
                </c:pt>
                <c:pt idx="76">
                  <c:v>2194</c:v>
                </c:pt>
                <c:pt idx="77">
                  <c:v>2194</c:v>
                </c:pt>
                <c:pt idx="78">
                  <c:v>2194</c:v>
                </c:pt>
                <c:pt idx="79">
                  <c:v>2194</c:v>
                </c:pt>
                <c:pt idx="80">
                  <c:v>2194</c:v>
                </c:pt>
                <c:pt idx="81">
                  <c:v>2048</c:v>
                </c:pt>
                <c:pt idx="82">
                  <c:v>2252</c:v>
                </c:pt>
                <c:pt idx="83">
                  <c:v>2533</c:v>
                </c:pt>
                <c:pt idx="84">
                  <c:v>2279</c:v>
                </c:pt>
                <c:pt idx="85">
                  <c:v>2506</c:v>
                </c:pt>
                <c:pt idx="86">
                  <c:v>2506</c:v>
                </c:pt>
                <c:pt idx="87">
                  <c:v>2819</c:v>
                </c:pt>
                <c:pt idx="88">
                  <c:v>2114</c:v>
                </c:pt>
                <c:pt idx="89">
                  <c:v>2642</c:v>
                </c:pt>
                <c:pt idx="90">
                  <c:v>2311</c:v>
                </c:pt>
                <c:pt idx="91">
                  <c:v>2079</c:v>
                </c:pt>
                <c:pt idx="92">
                  <c:v>2079</c:v>
                </c:pt>
                <c:pt idx="93">
                  <c:v>2079</c:v>
                </c:pt>
                <c:pt idx="94">
                  <c:v>2079</c:v>
                </c:pt>
                <c:pt idx="95">
                  <c:v>2338</c:v>
                </c:pt>
                <c:pt idx="96">
                  <c:v>2338</c:v>
                </c:pt>
                <c:pt idx="97">
                  <c:v>2338</c:v>
                </c:pt>
                <c:pt idx="98">
                  <c:v>2571</c:v>
                </c:pt>
                <c:pt idx="99">
                  <c:v>2571</c:v>
                </c:pt>
                <c:pt idx="100">
                  <c:v>2249</c:v>
                </c:pt>
                <c:pt idx="101">
                  <c:v>2249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2304</c:v>
                </c:pt>
                <c:pt idx="106">
                  <c:v>2304</c:v>
                </c:pt>
                <c:pt idx="107">
                  <c:v>2304</c:v>
                </c:pt>
                <c:pt idx="108">
                  <c:v>2304</c:v>
                </c:pt>
                <c:pt idx="109">
                  <c:v>2534</c:v>
                </c:pt>
                <c:pt idx="110">
                  <c:v>2280</c:v>
                </c:pt>
                <c:pt idx="111">
                  <c:v>2565</c:v>
                </c:pt>
                <c:pt idx="112">
                  <c:v>2565</c:v>
                </c:pt>
                <c:pt idx="113">
                  <c:v>2565</c:v>
                </c:pt>
                <c:pt idx="114">
                  <c:v>2244</c:v>
                </c:pt>
                <c:pt idx="115">
                  <c:v>2244</c:v>
                </c:pt>
                <c:pt idx="116">
                  <c:v>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0-4511-A171-8FDC6AB8AF03}"/>
            </c:ext>
          </c:extLst>
        </c:ser>
        <c:ser>
          <c:idx val="1"/>
          <c:order val="1"/>
          <c:tx>
            <c:strRef>
              <c:f>'Versão 3 - Vel 100'!$C$1</c:f>
              <c:strCache>
                <c:ptCount val="1"/>
                <c:pt idx="0">
                  <c:v>pwmRight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100'!$A$2:$A$118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100'!$C$2:$C$118</c:f>
              <c:numCache>
                <c:formatCode>General</c:formatCode>
                <c:ptCount val="117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2559</c:v>
                </c:pt>
                <c:pt idx="6">
                  <c:v>2048</c:v>
                </c:pt>
                <c:pt idx="7">
                  <c:v>1458</c:v>
                </c:pt>
                <c:pt idx="8">
                  <c:v>995</c:v>
                </c:pt>
                <c:pt idx="9">
                  <c:v>1504</c:v>
                </c:pt>
                <c:pt idx="10">
                  <c:v>2048</c:v>
                </c:pt>
                <c:pt idx="11">
                  <c:v>2218</c:v>
                </c:pt>
                <c:pt idx="12">
                  <c:v>2439</c:v>
                </c:pt>
                <c:pt idx="13">
                  <c:v>2926</c:v>
                </c:pt>
                <c:pt idx="14">
                  <c:v>3511</c:v>
                </c:pt>
                <c:pt idx="15">
                  <c:v>3972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3441</c:v>
                </c:pt>
                <c:pt idx="20">
                  <c:v>3441</c:v>
                </c:pt>
                <c:pt idx="21">
                  <c:v>2752</c:v>
                </c:pt>
                <c:pt idx="22">
                  <c:v>2476</c:v>
                </c:pt>
                <c:pt idx="23">
                  <c:v>2228</c:v>
                </c:pt>
                <c:pt idx="24">
                  <c:v>2048</c:v>
                </c:pt>
                <c:pt idx="25">
                  <c:v>2048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2252</c:v>
                </c:pt>
                <c:pt idx="30">
                  <c:v>2815</c:v>
                </c:pt>
                <c:pt idx="31">
                  <c:v>2815</c:v>
                </c:pt>
                <c:pt idx="32">
                  <c:v>3133</c:v>
                </c:pt>
                <c:pt idx="33">
                  <c:v>3133</c:v>
                </c:pt>
                <c:pt idx="34">
                  <c:v>3133</c:v>
                </c:pt>
                <c:pt idx="35">
                  <c:v>3133</c:v>
                </c:pt>
                <c:pt idx="36">
                  <c:v>2819</c:v>
                </c:pt>
                <c:pt idx="37">
                  <c:v>2819</c:v>
                </c:pt>
                <c:pt idx="38">
                  <c:v>2819</c:v>
                </c:pt>
                <c:pt idx="39">
                  <c:v>2537</c:v>
                </c:pt>
                <c:pt idx="40">
                  <c:v>2537</c:v>
                </c:pt>
                <c:pt idx="41">
                  <c:v>2537</c:v>
                </c:pt>
                <c:pt idx="42">
                  <c:v>2537</c:v>
                </c:pt>
                <c:pt idx="43">
                  <c:v>2537</c:v>
                </c:pt>
                <c:pt idx="44">
                  <c:v>2537</c:v>
                </c:pt>
                <c:pt idx="45">
                  <c:v>2790</c:v>
                </c:pt>
                <c:pt idx="46">
                  <c:v>2790</c:v>
                </c:pt>
                <c:pt idx="47">
                  <c:v>2441</c:v>
                </c:pt>
                <c:pt idx="48">
                  <c:v>3219</c:v>
                </c:pt>
                <c:pt idx="49">
                  <c:v>2414</c:v>
                </c:pt>
                <c:pt idx="50">
                  <c:v>2715</c:v>
                </c:pt>
                <c:pt idx="51">
                  <c:v>2048</c:v>
                </c:pt>
                <c:pt idx="52">
                  <c:v>2252</c:v>
                </c:pt>
                <c:pt idx="53">
                  <c:v>2252</c:v>
                </c:pt>
                <c:pt idx="54">
                  <c:v>2533</c:v>
                </c:pt>
                <c:pt idx="55">
                  <c:v>2533</c:v>
                </c:pt>
                <c:pt idx="56">
                  <c:v>2533</c:v>
                </c:pt>
                <c:pt idx="57">
                  <c:v>2533</c:v>
                </c:pt>
                <c:pt idx="58">
                  <c:v>2533</c:v>
                </c:pt>
                <c:pt idx="59">
                  <c:v>2786</c:v>
                </c:pt>
                <c:pt idx="60">
                  <c:v>2786</c:v>
                </c:pt>
                <c:pt idx="61">
                  <c:v>2786</c:v>
                </c:pt>
                <c:pt idx="62">
                  <c:v>3286</c:v>
                </c:pt>
                <c:pt idx="63">
                  <c:v>3286</c:v>
                </c:pt>
                <c:pt idx="64">
                  <c:v>2875</c:v>
                </c:pt>
                <c:pt idx="65">
                  <c:v>2587</c:v>
                </c:pt>
                <c:pt idx="66">
                  <c:v>2587</c:v>
                </c:pt>
                <c:pt idx="67">
                  <c:v>2328</c:v>
                </c:pt>
                <c:pt idx="68">
                  <c:v>2328</c:v>
                </c:pt>
                <c:pt idx="69">
                  <c:v>2328</c:v>
                </c:pt>
                <c:pt idx="70">
                  <c:v>2328</c:v>
                </c:pt>
                <c:pt idx="71">
                  <c:v>2619</c:v>
                </c:pt>
                <c:pt idx="72">
                  <c:v>2880</c:v>
                </c:pt>
                <c:pt idx="73">
                  <c:v>2880</c:v>
                </c:pt>
                <c:pt idx="74">
                  <c:v>2880</c:v>
                </c:pt>
                <c:pt idx="75">
                  <c:v>2880</c:v>
                </c:pt>
                <c:pt idx="76">
                  <c:v>2880</c:v>
                </c:pt>
                <c:pt idx="77">
                  <c:v>2880</c:v>
                </c:pt>
                <c:pt idx="78">
                  <c:v>2880</c:v>
                </c:pt>
                <c:pt idx="79">
                  <c:v>2880</c:v>
                </c:pt>
                <c:pt idx="80">
                  <c:v>2880</c:v>
                </c:pt>
                <c:pt idx="81">
                  <c:v>3368</c:v>
                </c:pt>
                <c:pt idx="82">
                  <c:v>3031</c:v>
                </c:pt>
                <c:pt idx="83">
                  <c:v>2652</c:v>
                </c:pt>
                <c:pt idx="84">
                  <c:v>2917</c:v>
                </c:pt>
                <c:pt idx="85">
                  <c:v>2625</c:v>
                </c:pt>
                <c:pt idx="86">
                  <c:v>2625</c:v>
                </c:pt>
                <c:pt idx="87">
                  <c:v>2296</c:v>
                </c:pt>
                <c:pt idx="88">
                  <c:v>2870</c:v>
                </c:pt>
                <c:pt idx="89">
                  <c:v>2152</c:v>
                </c:pt>
                <c:pt idx="90">
                  <c:v>2421</c:v>
                </c:pt>
                <c:pt idx="91">
                  <c:v>2663</c:v>
                </c:pt>
                <c:pt idx="92">
                  <c:v>2663</c:v>
                </c:pt>
                <c:pt idx="93">
                  <c:v>2663</c:v>
                </c:pt>
                <c:pt idx="94">
                  <c:v>2663</c:v>
                </c:pt>
                <c:pt idx="95">
                  <c:v>2330</c:v>
                </c:pt>
                <c:pt idx="96">
                  <c:v>2330</c:v>
                </c:pt>
                <c:pt idx="97">
                  <c:v>2330</c:v>
                </c:pt>
                <c:pt idx="98">
                  <c:v>2097</c:v>
                </c:pt>
                <c:pt idx="99">
                  <c:v>2097</c:v>
                </c:pt>
                <c:pt idx="100">
                  <c:v>2359</c:v>
                </c:pt>
                <c:pt idx="101">
                  <c:v>2359</c:v>
                </c:pt>
                <c:pt idx="102">
                  <c:v>2734</c:v>
                </c:pt>
                <c:pt idx="103">
                  <c:v>2734</c:v>
                </c:pt>
                <c:pt idx="104">
                  <c:v>3331</c:v>
                </c:pt>
                <c:pt idx="105">
                  <c:v>2914</c:v>
                </c:pt>
                <c:pt idx="106">
                  <c:v>2914</c:v>
                </c:pt>
                <c:pt idx="107">
                  <c:v>2914</c:v>
                </c:pt>
                <c:pt idx="108">
                  <c:v>2914</c:v>
                </c:pt>
                <c:pt idx="109">
                  <c:v>2622</c:v>
                </c:pt>
                <c:pt idx="110">
                  <c:v>2884</c:v>
                </c:pt>
                <c:pt idx="111">
                  <c:v>2523</c:v>
                </c:pt>
                <c:pt idx="112">
                  <c:v>2523</c:v>
                </c:pt>
                <c:pt idx="113">
                  <c:v>2523</c:v>
                </c:pt>
                <c:pt idx="114">
                  <c:v>2838</c:v>
                </c:pt>
                <c:pt idx="115">
                  <c:v>2838</c:v>
                </c:pt>
                <c:pt idx="116">
                  <c:v>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511-A171-8FDC6AB8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100'!$F$1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100'!$F$2:$F$118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2</c:v>
                </c:pt>
                <c:pt idx="2">
                  <c:v>1.4</c:v>
                </c:pt>
                <c:pt idx="3">
                  <c:v>1.2</c:v>
                </c:pt>
                <c:pt idx="4">
                  <c:v>1.2</c:v>
                </c:pt>
                <c:pt idx="5">
                  <c:v>1.75</c:v>
                </c:pt>
                <c:pt idx="6">
                  <c:v>1.6</c:v>
                </c:pt>
                <c:pt idx="7">
                  <c:v>1.4</c:v>
                </c:pt>
                <c:pt idx="8">
                  <c:v>1.1666669999999999</c:v>
                </c:pt>
                <c:pt idx="9">
                  <c:v>1.2</c:v>
                </c:pt>
                <c:pt idx="10">
                  <c:v>1.2</c:v>
                </c:pt>
                <c:pt idx="11">
                  <c:v>1.1666669999999999</c:v>
                </c:pt>
                <c:pt idx="12">
                  <c:v>1.2</c:v>
                </c:pt>
                <c:pt idx="13">
                  <c:v>1.4</c:v>
                </c:pt>
                <c:pt idx="14">
                  <c:v>1.4</c:v>
                </c:pt>
                <c:pt idx="15">
                  <c:v>1.2</c:v>
                </c:pt>
                <c:pt idx="16">
                  <c:v>1.2</c:v>
                </c:pt>
                <c:pt idx="17">
                  <c:v>1</c:v>
                </c:pt>
                <c:pt idx="18">
                  <c:v>1</c:v>
                </c:pt>
                <c:pt idx="19">
                  <c:v>1.4</c:v>
                </c:pt>
                <c:pt idx="20">
                  <c:v>1</c:v>
                </c:pt>
                <c:pt idx="21">
                  <c:v>1.4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1.2</c:v>
                </c:pt>
                <c:pt idx="30">
                  <c:v>1.5</c:v>
                </c:pt>
                <c:pt idx="31">
                  <c:v>1</c:v>
                </c:pt>
                <c:pt idx="32">
                  <c:v>1.2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1.2</c:v>
                </c:pt>
                <c:pt idx="37">
                  <c:v>1</c:v>
                </c:pt>
                <c:pt idx="38">
                  <c:v>1</c:v>
                </c:pt>
                <c:pt idx="39">
                  <c:v>1.2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1.2</c:v>
                </c:pt>
                <c:pt idx="46">
                  <c:v>1</c:v>
                </c:pt>
                <c:pt idx="47">
                  <c:v>1.25</c:v>
                </c:pt>
                <c:pt idx="48">
                  <c:v>1.5</c:v>
                </c:pt>
                <c:pt idx="49">
                  <c:v>1.5</c:v>
                </c:pt>
                <c:pt idx="50">
                  <c:v>1.25</c:v>
                </c:pt>
                <c:pt idx="51">
                  <c:v>1.6</c:v>
                </c:pt>
                <c:pt idx="52">
                  <c:v>1.2</c:v>
                </c:pt>
                <c:pt idx="53">
                  <c:v>1</c:v>
                </c:pt>
                <c:pt idx="54">
                  <c:v>1.25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1.2</c:v>
                </c:pt>
                <c:pt idx="60">
                  <c:v>1</c:v>
                </c:pt>
                <c:pt idx="61">
                  <c:v>1</c:v>
                </c:pt>
                <c:pt idx="62">
                  <c:v>1.25</c:v>
                </c:pt>
                <c:pt idx="63">
                  <c:v>1</c:v>
                </c:pt>
                <c:pt idx="64">
                  <c:v>1.25</c:v>
                </c:pt>
                <c:pt idx="65">
                  <c:v>1.2</c:v>
                </c:pt>
                <c:pt idx="66">
                  <c:v>1</c:v>
                </c:pt>
                <c:pt idx="67">
                  <c:v>1.2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1.25</c:v>
                </c:pt>
                <c:pt idx="72">
                  <c:v>1.2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1.25</c:v>
                </c:pt>
                <c:pt idx="82">
                  <c:v>1.2</c:v>
                </c:pt>
                <c:pt idx="83">
                  <c:v>1.25</c:v>
                </c:pt>
                <c:pt idx="84">
                  <c:v>1.2</c:v>
                </c:pt>
                <c:pt idx="85">
                  <c:v>1.2</c:v>
                </c:pt>
                <c:pt idx="86">
                  <c:v>1</c:v>
                </c:pt>
                <c:pt idx="87">
                  <c:v>1.25</c:v>
                </c:pt>
                <c:pt idx="88">
                  <c:v>1.5</c:v>
                </c:pt>
                <c:pt idx="89">
                  <c:v>1.5</c:v>
                </c:pt>
                <c:pt idx="90">
                  <c:v>1.25</c:v>
                </c:pt>
                <c:pt idx="91">
                  <c:v>1.2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1.25</c:v>
                </c:pt>
                <c:pt idx="96">
                  <c:v>1</c:v>
                </c:pt>
                <c:pt idx="97">
                  <c:v>1</c:v>
                </c:pt>
                <c:pt idx="98">
                  <c:v>1.2</c:v>
                </c:pt>
                <c:pt idx="99">
                  <c:v>1</c:v>
                </c:pt>
                <c:pt idx="100">
                  <c:v>1.25</c:v>
                </c:pt>
                <c:pt idx="101">
                  <c:v>1</c:v>
                </c:pt>
                <c:pt idx="102">
                  <c:v>1.25</c:v>
                </c:pt>
                <c:pt idx="103">
                  <c:v>1</c:v>
                </c:pt>
                <c:pt idx="104">
                  <c:v>1.25</c:v>
                </c:pt>
                <c:pt idx="105">
                  <c:v>1.25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1.2</c:v>
                </c:pt>
                <c:pt idx="110">
                  <c:v>1.2</c:v>
                </c:pt>
                <c:pt idx="111">
                  <c:v>1.25</c:v>
                </c:pt>
                <c:pt idx="112">
                  <c:v>1</c:v>
                </c:pt>
                <c:pt idx="113">
                  <c:v>1</c:v>
                </c:pt>
                <c:pt idx="114">
                  <c:v>1.25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511-A171-8FDC6AB8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Sheet12!$E$3</c:f>
              <c:strCache>
                <c:ptCount val="1"/>
                <c:pt idx="0">
                  <c:v>PWM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Sheet12!$D$4:$D$9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Sheet12!$E$4:$E$9</c:f>
              <c:numCache>
                <c:formatCode>0%</c:formatCode>
                <c:ptCount val="6"/>
                <c:pt idx="0">
                  <c:v>1.0399305555555556</c:v>
                </c:pt>
                <c:pt idx="1">
                  <c:v>1.0648148148148149</c:v>
                </c:pt>
                <c:pt idx="2">
                  <c:v>1.2037037037037037</c:v>
                </c:pt>
                <c:pt idx="3">
                  <c:v>1.0977564102564104</c:v>
                </c:pt>
                <c:pt idx="4">
                  <c:v>1.0145631067961165</c:v>
                </c:pt>
                <c:pt idx="5">
                  <c:v>1.2647058823529411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196-810B-78954140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26479"/>
        <c:axId val="666325039"/>
      </c:scatterChart>
      <c:valAx>
        <c:axId val="666326479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325039"/>
        <c:crosses val="autoZero"/>
        <c:crossBetween val="midCat"/>
      </c:valAx>
      <c:valAx>
        <c:axId val="6663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32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dos ticks de cada roda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Versao1!$I$1</c:f>
              <c:strCache>
                <c:ptCount val="1"/>
                <c:pt idx="0">
                  <c:v>diff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Versao1!$A$2:$A$22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Versao1!$I$3:$I$22</c:f>
              <c:numCache>
                <c:formatCode>General</c:formatCode>
                <c:ptCount val="20"/>
                <c:pt idx="0">
                  <c:v>77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B-45C1-9A13-999291FE8901}"/>
            </c:ext>
          </c:extLst>
        </c:ser>
        <c:ser>
          <c:idx val="1"/>
          <c:order val="1"/>
          <c:tx>
            <c:strRef>
              <c:f>Versao1!$J$1</c:f>
              <c:strCache>
                <c:ptCount val="1"/>
                <c:pt idx="0">
                  <c:v>diff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Versao1!$A$2:$A$22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Versao1!$J$3:$J$22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B-45C1-9A13-999291FE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Versao1!$F$1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Versao1!$F$2:$F$22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1.04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1.038462</c:v>
                </c:pt>
                <c:pt idx="15">
                  <c:v>1</c:v>
                </c:pt>
                <c:pt idx="16">
                  <c:v>1</c:v>
                </c:pt>
                <c:pt idx="17">
                  <c:v>1.038462</c:v>
                </c:pt>
                <c:pt idx="18">
                  <c:v>1.038462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B-45C1-9A13-999291FE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 de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Versao1!$B$1</c:f>
              <c:strCache>
                <c:ptCount val="1"/>
                <c:pt idx="0">
                  <c:v>pwmLeft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Versao1!$A$2:$A$22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Versao1!$B$2:$B$23</c:f>
              <c:numCache>
                <c:formatCode>General</c:formatCode>
                <c:ptCount val="22"/>
                <c:pt idx="0">
                  <c:v>3110</c:v>
                </c:pt>
                <c:pt idx="1">
                  <c:v>2457</c:v>
                </c:pt>
                <c:pt idx="2">
                  <c:v>2457</c:v>
                </c:pt>
                <c:pt idx="3">
                  <c:v>2457</c:v>
                </c:pt>
                <c:pt idx="4">
                  <c:v>2457</c:v>
                </c:pt>
                <c:pt idx="5">
                  <c:v>2457</c:v>
                </c:pt>
                <c:pt idx="6">
                  <c:v>2457</c:v>
                </c:pt>
                <c:pt idx="7">
                  <c:v>2457</c:v>
                </c:pt>
                <c:pt idx="8">
                  <c:v>2457</c:v>
                </c:pt>
                <c:pt idx="9">
                  <c:v>2457</c:v>
                </c:pt>
                <c:pt idx="10">
                  <c:v>2457</c:v>
                </c:pt>
                <c:pt idx="11">
                  <c:v>2457</c:v>
                </c:pt>
                <c:pt idx="12">
                  <c:v>2457</c:v>
                </c:pt>
                <c:pt idx="13">
                  <c:v>2457</c:v>
                </c:pt>
                <c:pt idx="14">
                  <c:v>2551</c:v>
                </c:pt>
                <c:pt idx="15">
                  <c:v>2551</c:v>
                </c:pt>
                <c:pt idx="16">
                  <c:v>2551</c:v>
                </c:pt>
                <c:pt idx="17">
                  <c:v>2649</c:v>
                </c:pt>
                <c:pt idx="18">
                  <c:v>2649</c:v>
                </c:pt>
                <c:pt idx="19">
                  <c:v>2649</c:v>
                </c:pt>
                <c:pt idx="20">
                  <c:v>2649</c:v>
                </c:pt>
                <c:pt idx="21">
                  <c:v>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3-4B30-8A1E-85AD7914ADB1}"/>
            </c:ext>
          </c:extLst>
        </c:ser>
        <c:ser>
          <c:idx val="1"/>
          <c:order val="1"/>
          <c:tx>
            <c:strRef>
              <c:f>Versao1!$C$1</c:f>
              <c:strCache>
                <c:ptCount val="1"/>
                <c:pt idx="0">
                  <c:v>pwmRight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Versao1!$A$2:$A$22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Versao1!$C$2:$C$23</c:f>
              <c:numCache>
                <c:formatCode>General</c:formatCode>
                <c:ptCount val="22"/>
                <c:pt idx="0">
                  <c:v>3007</c:v>
                </c:pt>
                <c:pt idx="1">
                  <c:v>2457</c:v>
                </c:pt>
                <c:pt idx="2">
                  <c:v>2555</c:v>
                </c:pt>
                <c:pt idx="3">
                  <c:v>2555</c:v>
                </c:pt>
                <c:pt idx="4">
                  <c:v>2555</c:v>
                </c:pt>
                <c:pt idx="5">
                  <c:v>2555</c:v>
                </c:pt>
                <c:pt idx="6">
                  <c:v>2657</c:v>
                </c:pt>
                <c:pt idx="7">
                  <c:v>2657</c:v>
                </c:pt>
                <c:pt idx="8">
                  <c:v>2657</c:v>
                </c:pt>
                <c:pt idx="9">
                  <c:v>2657</c:v>
                </c:pt>
                <c:pt idx="10">
                  <c:v>2657</c:v>
                </c:pt>
                <c:pt idx="11">
                  <c:v>2657</c:v>
                </c:pt>
                <c:pt idx="12">
                  <c:v>2657</c:v>
                </c:pt>
                <c:pt idx="13">
                  <c:v>2657</c:v>
                </c:pt>
                <c:pt idx="14">
                  <c:v>2657</c:v>
                </c:pt>
                <c:pt idx="15">
                  <c:v>2657</c:v>
                </c:pt>
                <c:pt idx="16">
                  <c:v>2657</c:v>
                </c:pt>
                <c:pt idx="17">
                  <c:v>2657</c:v>
                </c:pt>
                <c:pt idx="18">
                  <c:v>2759</c:v>
                </c:pt>
                <c:pt idx="19">
                  <c:v>2759</c:v>
                </c:pt>
                <c:pt idx="20">
                  <c:v>2759</c:v>
                </c:pt>
                <c:pt idx="21">
                  <c:v>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3-4B30-8A1E-85AD7914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Versao1!$F$1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Versao1!$F$2:$F$22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1.04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1.038462</c:v>
                </c:pt>
                <c:pt idx="15">
                  <c:v>1</c:v>
                </c:pt>
                <c:pt idx="16">
                  <c:v>1</c:v>
                </c:pt>
                <c:pt idx="17">
                  <c:v>1.038462</c:v>
                </c:pt>
                <c:pt idx="18">
                  <c:v>1.038462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3-4B30-8A1E-85AD7914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dos ticks de cada roda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Versao2!$I$1</c:f>
              <c:strCache>
                <c:ptCount val="1"/>
                <c:pt idx="0">
                  <c:v>diff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Versao2!$A$2:$A$22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Versao2!$I$3:$I$22</c:f>
              <c:numCache>
                <c:formatCode>General</c:formatCode>
                <c:ptCount val="20"/>
                <c:pt idx="0">
                  <c:v>77</c:v>
                </c:pt>
                <c:pt idx="1">
                  <c:v>26</c:v>
                </c:pt>
                <c:pt idx="2">
                  <c:v>24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26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D-4D90-A7CB-9B60417925C0}"/>
            </c:ext>
          </c:extLst>
        </c:ser>
        <c:ser>
          <c:idx val="1"/>
          <c:order val="1"/>
          <c:tx>
            <c:strRef>
              <c:f>Versao2!$J$1</c:f>
              <c:strCache>
                <c:ptCount val="1"/>
                <c:pt idx="0">
                  <c:v>diff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Versao2!$A$2:$A$22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Versao2!$J$3:$J$22</c:f>
              <c:numCache>
                <c:formatCode>General</c:formatCode>
                <c:ptCount val="20"/>
                <c:pt idx="0">
                  <c:v>79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26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D-4D90-A7CB-9B604179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Versao2!$F$1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Versao2!$F$2:$F$22</c:f>
              <c:numCache>
                <c:formatCode>0.00</c:formatCode>
                <c:ptCount val="21"/>
                <c:pt idx="0">
                  <c:v>0</c:v>
                </c:pt>
                <c:pt idx="1">
                  <c:v>1.0259739999999999</c:v>
                </c:pt>
                <c:pt idx="2">
                  <c:v>1.0833330000000001</c:v>
                </c:pt>
                <c:pt idx="3">
                  <c:v>1.0416669999999999</c:v>
                </c:pt>
                <c:pt idx="4">
                  <c:v>1.04</c:v>
                </c:pt>
                <c:pt idx="5">
                  <c:v>1.0833330000000001</c:v>
                </c:pt>
                <c:pt idx="6">
                  <c:v>1.04</c:v>
                </c:pt>
                <c:pt idx="7">
                  <c:v>1.0833330000000001</c:v>
                </c:pt>
                <c:pt idx="8">
                  <c:v>1</c:v>
                </c:pt>
                <c:pt idx="9">
                  <c:v>1.0833330000000001</c:v>
                </c:pt>
                <c:pt idx="10">
                  <c:v>1.04</c:v>
                </c:pt>
                <c:pt idx="11">
                  <c:v>1.0416669999999999</c:v>
                </c:pt>
                <c:pt idx="12">
                  <c:v>1.04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1.0416669999999999</c:v>
                </c:pt>
                <c:pt idx="17">
                  <c:v>1</c:v>
                </c:pt>
                <c:pt idx="18">
                  <c:v>1.0416669999999999</c:v>
                </c:pt>
                <c:pt idx="19">
                  <c:v>1</c:v>
                </c:pt>
                <c:pt idx="20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D-4D90-A7CB-9B604179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de PWM - Intervalo 250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Versao2!$B$1</c:f>
              <c:strCache>
                <c:ptCount val="1"/>
                <c:pt idx="0">
                  <c:v>pwmLeft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Versao2!$A$2:$A$22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Versao2!$B$2:$B$23</c:f>
              <c:numCache>
                <c:formatCode>General</c:formatCode>
                <c:ptCount val="22"/>
                <c:pt idx="0">
                  <c:v>2374</c:v>
                </c:pt>
                <c:pt idx="1">
                  <c:v>2488</c:v>
                </c:pt>
                <c:pt idx="2">
                  <c:v>2384</c:v>
                </c:pt>
                <c:pt idx="3">
                  <c:v>2433</c:v>
                </c:pt>
                <c:pt idx="4">
                  <c:v>2384</c:v>
                </c:pt>
                <c:pt idx="5">
                  <c:v>2284</c:v>
                </c:pt>
                <c:pt idx="6">
                  <c:v>2329</c:v>
                </c:pt>
                <c:pt idx="7">
                  <c:v>2231</c:v>
                </c:pt>
                <c:pt idx="8">
                  <c:v>2231</c:v>
                </c:pt>
                <c:pt idx="9">
                  <c:v>2323</c:v>
                </c:pt>
                <c:pt idx="10">
                  <c:v>2276</c:v>
                </c:pt>
                <c:pt idx="11">
                  <c:v>2323</c:v>
                </c:pt>
                <c:pt idx="12">
                  <c:v>2369</c:v>
                </c:pt>
                <c:pt idx="13">
                  <c:v>2369</c:v>
                </c:pt>
                <c:pt idx="14">
                  <c:v>2369</c:v>
                </c:pt>
                <c:pt idx="15">
                  <c:v>2369</c:v>
                </c:pt>
                <c:pt idx="16">
                  <c:v>2418</c:v>
                </c:pt>
                <c:pt idx="17">
                  <c:v>2418</c:v>
                </c:pt>
                <c:pt idx="18">
                  <c:v>2367</c:v>
                </c:pt>
                <c:pt idx="19">
                  <c:v>2367</c:v>
                </c:pt>
                <c:pt idx="20">
                  <c:v>2319</c:v>
                </c:pt>
                <c:pt idx="21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7-407E-9D22-CDF60CCBEB38}"/>
            </c:ext>
          </c:extLst>
        </c:ser>
        <c:ser>
          <c:idx val="1"/>
          <c:order val="1"/>
          <c:tx>
            <c:strRef>
              <c:f>Versao2!$C$1</c:f>
              <c:strCache>
                <c:ptCount val="1"/>
                <c:pt idx="0">
                  <c:v>pwmRight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Versao2!$A$2:$A$22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Versao2!$C$2:$C$23</c:f>
              <c:numCache>
                <c:formatCode>General</c:formatCode>
                <c:ptCount val="22"/>
                <c:pt idx="0">
                  <c:v>2497</c:v>
                </c:pt>
                <c:pt idx="1">
                  <c:v>2425</c:v>
                </c:pt>
                <c:pt idx="2">
                  <c:v>2526</c:v>
                </c:pt>
                <c:pt idx="3">
                  <c:v>2473</c:v>
                </c:pt>
                <c:pt idx="4">
                  <c:v>2522</c:v>
                </c:pt>
                <c:pt idx="5">
                  <c:v>2627</c:v>
                </c:pt>
                <c:pt idx="6">
                  <c:v>2574</c:v>
                </c:pt>
                <c:pt idx="7">
                  <c:v>2681</c:v>
                </c:pt>
                <c:pt idx="8">
                  <c:v>2681</c:v>
                </c:pt>
                <c:pt idx="9">
                  <c:v>2569</c:v>
                </c:pt>
                <c:pt idx="10">
                  <c:v>2620</c:v>
                </c:pt>
                <c:pt idx="11">
                  <c:v>2565</c:v>
                </c:pt>
                <c:pt idx="12">
                  <c:v>2513</c:v>
                </c:pt>
                <c:pt idx="13">
                  <c:v>2513</c:v>
                </c:pt>
                <c:pt idx="14">
                  <c:v>2513</c:v>
                </c:pt>
                <c:pt idx="15">
                  <c:v>2513</c:v>
                </c:pt>
                <c:pt idx="16">
                  <c:v>2460</c:v>
                </c:pt>
                <c:pt idx="17">
                  <c:v>2460</c:v>
                </c:pt>
                <c:pt idx="18">
                  <c:v>2511</c:v>
                </c:pt>
                <c:pt idx="19">
                  <c:v>2511</c:v>
                </c:pt>
                <c:pt idx="20">
                  <c:v>2561</c:v>
                </c:pt>
                <c:pt idx="21">
                  <c:v>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7-407E-9D22-CDF60CCB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Versao2!$F$1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Versao2!$F$2:$F$22</c:f>
              <c:numCache>
                <c:formatCode>0.00</c:formatCode>
                <c:ptCount val="21"/>
                <c:pt idx="0">
                  <c:v>0</c:v>
                </c:pt>
                <c:pt idx="1">
                  <c:v>1.0259739999999999</c:v>
                </c:pt>
                <c:pt idx="2">
                  <c:v>1.0833330000000001</c:v>
                </c:pt>
                <c:pt idx="3">
                  <c:v>1.0416669999999999</c:v>
                </c:pt>
                <c:pt idx="4">
                  <c:v>1.04</c:v>
                </c:pt>
                <c:pt idx="5">
                  <c:v>1.0833330000000001</c:v>
                </c:pt>
                <c:pt idx="6">
                  <c:v>1.04</c:v>
                </c:pt>
                <c:pt idx="7">
                  <c:v>1.0833330000000001</c:v>
                </c:pt>
                <c:pt idx="8">
                  <c:v>1</c:v>
                </c:pt>
                <c:pt idx="9">
                  <c:v>1.0833330000000001</c:v>
                </c:pt>
                <c:pt idx="10">
                  <c:v>1.04</c:v>
                </c:pt>
                <c:pt idx="11">
                  <c:v>1.0416669999999999</c:v>
                </c:pt>
                <c:pt idx="12">
                  <c:v>1.04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1.0416669999999999</c:v>
                </c:pt>
                <c:pt idx="17">
                  <c:v>1</c:v>
                </c:pt>
                <c:pt idx="18">
                  <c:v>1.0416669999999999</c:v>
                </c:pt>
                <c:pt idx="19">
                  <c:v>1</c:v>
                </c:pt>
                <c:pt idx="20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7-407E-9D22-CDF60CCB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dos ticks de cada roda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Versao3!$I$1</c:f>
              <c:strCache>
                <c:ptCount val="1"/>
                <c:pt idx="0">
                  <c:v>diff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Versao3!$A$2:$A$45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Versao3!$I$3:$I$47</c:f>
              <c:numCache>
                <c:formatCode>General</c:formatCode>
                <c:ptCount val="45"/>
                <c:pt idx="0">
                  <c:v>31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1-40BF-8B2F-157E3E35E8B8}"/>
            </c:ext>
          </c:extLst>
        </c:ser>
        <c:ser>
          <c:idx val="1"/>
          <c:order val="1"/>
          <c:tx>
            <c:strRef>
              <c:f>Versao3!$J$1</c:f>
              <c:strCache>
                <c:ptCount val="1"/>
                <c:pt idx="0">
                  <c:v>diff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Versao3!$A$2:$A$45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Versao3!$J$3:$J$47</c:f>
              <c:numCache>
                <c:formatCode>General</c:formatCode>
                <c:ptCount val="45"/>
                <c:pt idx="0">
                  <c:v>29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11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1-40BF-8B2F-157E3E35E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Versao3!$F$1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Versao3!$F$2:$F$45</c:f>
              <c:numCache>
                <c:formatCode>0.00</c:formatCode>
                <c:ptCount val="44"/>
                <c:pt idx="0">
                  <c:v>0</c:v>
                </c:pt>
                <c:pt idx="1">
                  <c:v>1.0689660000000001</c:v>
                </c:pt>
                <c:pt idx="2">
                  <c:v>1</c:v>
                </c:pt>
                <c:pt idx="3">
                  <c:v>1.0909089999999999</c:v>
                </c:pt>
                <c:pt idx="4">
                  <c:v>1</c:v>
                </c:pt>
                <c:pt idx="5">
                  <c:v>1.0833330000000001</c:v>
                </c:pt>
                <c:pt idx="6">
                  <c:v>1.0909089999999999</c:v>
                </c:pt>
                <c:pt idx="7">
                  <c:v>1</c:v>
                </c:pt>
                <c:pt idx="8">
                  <c:v>1</c:v>
                </c:pt>
                <c:pt idx="9">
                  <c:v>1.0833330000000001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1.0833330000000001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1.0833330000000001</c:v>
                </c:pt>
                <c:pt idx="21">
                  <c:v>1.0833330000000001</c:v>
                </c:pt>
                <c:pt idx="22">
                  <c:v>1</c:v>
                </c:pt>
                <c:pt idx="23">
                  <c:v>1.0833330000000001</c:v>
                </c:pt>
                <c:pt idx="24">
                  <c:v>1</c:v>
                </c:pt>
                <c:pt idx="25">
                  <c:v>1.0833330000000001</c:v>
                </c:pt>
                <c:pt idx="26">
                  <c:v>1.181818</c:v>
                </c:pt>
                <c:pt idx="27">
                  <c:v>1</c:v>
                </c:pt>
                <c:pt idx="28">
                  <c:v>1.0833330000000001</c:v>
                </c:pt>
                <c:pt idx="29">
                  <c:v>1</c:v>
                </c:pt>
                <c:pt idx="30">
                  <c:v>1.0833330000000001</c:v>
                </c:pt>
                <c:pt idx="31">
                  <c:v>1.0833330000000001</c:v>
                </c:pt>
                <c:pt idx="32">
                  <c:v>1</c:v>
                </c:pt>
                <c:pt idx="33">
                  <c:v>1</c:v>
                </c:pt>
                <c:pt idx="34">
                  <c:v>1.0833330000000001</c:v>
                </c:pt>
                <c:pt idx="35">
                  <c:v>1</c:v>
                </c:pt>
                <c:pt idx="36">
                  <c:v>1.0833330000000001</c:v>
                </c:pt>
                <c:pt idx="37">
                  <c:v>1</c:v>
                </c:pt>
                <c:pt idx="38">
                  <c:v>1.0833330000000001</c:v>
                </c:pt>
                <c:pt idx="39">
                  <c:v>1.0909089999999999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1.0833330000000001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1-40BF-8B2F-157E3E35E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de PWM - Intervalo 125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Versao3!$B$1</c:f>
              <c:strCache>
                <c:ptCount val="1"/>
                <c:pt idx="0">
                  <c:v>pwmLeft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Versao3!$A$2:$A$45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Versao3!$B$2:$B$45</c:f>
              <c:numCache>
                <c:formatCode>General</c:formatCode>
                <c:ptCount val="44"/>
                <c:pt idx="0">
                  <c:v>0</c:v>
                </c:pt>
                <c:pt idx="1">
                  <c:v>2372</c:v>
                </c:pt>
                <c:pt idx="2">
                  <c:v>2372</c:v>
                </c:pt>
                <c:pt idx="3">
                  <c:v>2264</c:v>
                </c:pt>
                <c:pt idx="4">
                  <c:v>2264</c:v>
                </c:pt>
                <c:pt idx="5">
                  <c:v>2358</c:v>
                </c:pt>
                <c:pt idx="6">
                  <c:v>2250</c:v>
                </c:pt>
                <c:pt idx="7">
                  <c:v>2250</c:v>
                </c:pt>
                <c:pt idx="8">
                  <c:v>2250</c:v>
                </c:pt>
                <c:pt idx="9">
                  <c:v>2343</c:v>
                </c:pt>
                <c:pt idx="10">
                  <c:v>2343</c:v>
                </c:pt>
                <c:pt idx="11">
                  <c:v>2343</c:v>
                </c:pt>
                <c:pt idx="12">
                  <c:v>2343</c:v>
                </c:pt>
                <c:pt idx="13">
                  <c:v>2343</c:v>
                </c:pt>
                <c:pt idx="14">
                  <c:v>2343</c:v>
                </c:pt>
                <c:pt idx="15">
                  <c:v>2343</c:v>
                </c:pt>
                <c:pt idx="16">
                  <c:v>2440</c:v>
                </c:pt>
                <c:pt idx="17">
                  <c:v>2440</c:v>
                </c:pt>
                <c:pt idx="18">
                  <c:v>2440</c:v>
                </c:pt>
                <c:pt idx="19">
                  <c:v>2440</c:v>
                </c:pt>
                <c:pt idx="20">
                  <c:v>2338</c:v>
                </c:pt>
                <c:pt idx="21">
                  <c:v>2435</c:v>
                </c:pt>
                <c:pt idx="22">
                  <c:v>2435</c:v>
                </c:pt>
                <c:pt idx="23">
                  <c:v>2333</c:v>
                </c:pt>
                <c:pt idx="24">
                  <c:v>2333</c:v>
                </c:pt>
                <c:pt idx="25">
                  <c:v>2430</c:v>
                </c:pt>
                <c:pt idx="26">
                  <c:v>2209</c:v>
                </c:pt>
                <c:pt idx="27">
                  <c:v>2209</c:v>
                </c:pt>
                <c:pt idx="28">
                  <c:v>2301</c:v>
                </c:pt>
                <c:pt idx="29">
                  <c:v>2301</c:v>
                </c:pt>
                <c:pt idx="30">
                  <c:v>2205</c:v>
                </c:pt>
                <c:pt idx="31">
                  <c:v>2296</c:v>
                </c:pt>
                <c:pt idx="32">
                  <c:v>2296</c:v>
                </c:pt>
                <c:pt idx="33">
                  <c:v>2296</c:v>
                </c:pt>
                <c:pt idx="34">
                  <c:v>2391</c:v>
                </c:pt>
                <c:pt idx="35">
                  <c:v>2391</c:v>
                </c:pt>
                <c:pt idx="36">
                  <c:v>2291</c:v>
                </c:pt>
                <c:pt idx="37">
                  <c:v>2291</c:v>
                </c:pt>
                <c:pt idx="38">
                  <c:v>2386</c:v>
                </c:pt>
                <c:pt idx="39">
                  <c:v>2277</c:v>
                </c:pt>
                <c:pt idx="40">
                  <c:v>2277</c:v>
                </c:pt>
                <c:pt idx="41">
                  <c:v>2277</c:v>
                </c:pt>
                <c:pt idx="42">
                  <c:v>2277</c:v>
                </c:pt>
                <c:pt idx="43">
                  <c:v>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A-47D1-9494-0B1DA0269A30}"/>
            </c:ext>
          </c:extLst>
        </c:ser>
        <c:ser>
          <c:idx val="1"/>
          <c:order val="1"/>
          <c:tx>
            <c:strRef>
              <c:f>Versao3!$C$1</c:f>
              <c:strCache>
                <c:ptCount val="1"/>
                <c:pt idx="0">
                  <c:v>pwmRight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Versao3!$A$2:$A$45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Versao3!$C$2:$C$45</c:f>
              <c:numCache>
                <c:formatCode>General</c:formatCode>
                <c:ptCount val="44"/>
                <c:pt idx="0">
                  <c:v>0</c:v>
                </c:pt>
                <c:pt idx="1">
                  <c:v>2541</c:v>
                </c:pt>
                <c:pt idx="2">
                  <c:v>2541</c:v>
                </c:pt>
                <c:pt idx="3">
                  <c:v>2656</c:v>
                </c:pt>
                <c:pt idx="4">
                  <c:v>2656</c:v>
                </c:pt>
                <c:pt idx="5">
                  <c:v>2545</c:v>
                </c:pt>
                <c:pt idx="6">
                  <c:v>2660</c:v>
                </c:pt>
                <c:pt idx="7">
                  <c:v>2660</c:v>
                </c:pt>
                <c:pt idx="8">
                  <c:v>2660</c:v>
                </c:pt>
                <c:pt idx="9">
                  <c:v>2549</c:v>
                </c:pt>
                <c:pt idx="10">
                  <c:v>2549</c:v>
                </c:pt>
                <c:pt idx="11">
                  <c:v>2549</c:v>
                </c:pt>
                <c:pt idx="12">
                  <c:v>2549</c:v>
                </c:pt>
                <c:pt idx="13">
                  <c:v>2549</c:v>
                </c:pt>
                <c:pt idx="14">
                  <c:v>2549</c:v>
                </c:pt>
                <c:pt idx="15">
                  <c:v>2549</c:v>
                </c:pt>
                <c:pt idx="16">
                  <c:v>2442</c:v>
                </c:pt>
                <c:pt idx="17">
                  <c:v>2442</c:v>
                </c:pt>
                <c:pt idx="18">
                  <c:v>2442</c:v>
                </c:pt>
                <c:pt idx="19">
                  <c:v>2442</c:v>
                </c:pt>
                <c:pt idx="20">
                  <c:v>2543</c:v>
                </c:pt>
                <c:pt idx="21">
                  <c:v>2437</c:v>
                </c:pt>
                <c:pt idx="22">
                  <c:v>2437</c:v>
                </c:pt>
                <c:pt idx="23">
                  <c:v>2538</c:v>
                </c:pt>
                <c:pt idx="24">
                  <c:v>2538</c:v>
                </c:pt>
                <c:pt idx="25">
                  <c:v>2432</c:v>
                </c:pt>
                <c:pt idx="26">
                  <c:v>2653</c:v>
                </c:pt>
                <c:pt idx="27">
                  <c:v>2653</c:v>
                </c:pt>
                <c:pt idx="28">
                  <c:v>2542</c:v>
                </c:pt>
                <c:pt idx="29">
                  <c:v>2542</c:v>
                </c:pt>
                <c:pt idx="30">
                  <c:v>2647</c:v>
                </c:pt>
                <c:pt idx="31">
                  <c:v>2536</c:v>
                </c:pt>
                <c:pt idx="32">
                  <c:v>2536</c:v>
                </c:pt>
                <c:pt idx="33">
                  <c:v>2536</c:v>
                </c:pt>
                <c:pt idx="34">
                  <c:v>2430</c:v>
                </c:pt>
                <c:pt idx="35">
                  <c:v>2430</c:v>
                </c:pt>
                <c:pt idx="36">
                  <c:v>2531</c:v>
                </c:pt>
                <c:pt idx="37">
                  <c:v>2531</c:v>
                </c:pt>
                <c:pt idx="38">
                  <c:v>2425</c:v>
                </c:pt>
                <c:pt idx="39">
                  <c:v>2535</c:v>
                </c:pt>
                <c:pt idx="40">
                  <c:v>2535</c:v>
                </c:pt>
                <c:pt idx="41">
                  <c:v>2535</c:v>
                </c:pt>
                <c:pt idx="42">
                  <c:v>2535</c:v>
                </c:pt>
                <c:pt idx="43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A-47D1-9494-0B1DA0269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Versao3!$F$1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Versao3!$F$2:$F$45</c:f>
              <c:numCache>
                <c:formatCode>0.00</c:formatCode>
                <c:ptCount val="44"/>
                <c:pt idx="0">
                  <c:v>0</c:v>
                </c:pt>
                <c:pt idx="1">
                  <c:v>1.0689660000000001</c:v>
                </c:pt>
                <c:pt idx="2">
                  <c:v>1</c:v>
                </c:pt>
                <c:pt idx="3">
                  <c:v>1.0909089999999999</c:v>
                </c:pt>
                <c:pt idx="4">
                  <c:v>1</c:v>
                </c:pt>
                <c:pt idx="5">
                  <c:v>1.0833330000000001</c:v>
                </c:pt>
                <c:pt idx="6">
                  <c:v>1.0909089999999999</c:v>
                </c:pt>
                <c:pt idx="7">
                  <c:v>1</c:v>
                </c:pt>
                <c:pt idx="8">
                  <c:v>1</c:v>
                </c:pt>
                <c:pt idx="9">
                  <c:v>1.0833330000000001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1.0833330000000001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1.0833330000000001</c:v>
                </c:pt>
                <c:pt idx="21">
                  <c:v>1.0833330000000001</c:v>
                </c:pt>
                <c:pt idx="22">
                  <c:v>1</c:v>
                </c:pt>
                <c:pt idx="23">
                  <c:v>1.0833330000000001</c:v>
                </c:pt>
                <c:pt idx="24">
                  <c:v>1</c:v>
                </c:pt>
                <c:pt idx="25">
                  <c:v>1.0833330000000001</c:v>
                </c:pt>
                <c:pt idx="26">
                  <c:v>1.181818</c:v>
                </c:pt>
                <c:pt idx="27">
                  <c:v>1</c:v>
                </c:pt>
                <c:pt idx="28">
                  <c:v>1.0833330000000001</c:v>
                </c:pt>
                <c:pt idx="29">
                  <c:v>1</c:v>
                </c:pt>
                <c:pt idx="30">
                  <c:v>1.0833330000000001</c:v>
                </c:pt>
                <c:pt idx="31">
                  <c:v>1.0833330000000001</c:v>
                </c:pt>
                <c:pt idx="32">
                  <c:v>1</c:v>
                </c:pt>
                <c:pt idx="33">
                  <c:v>1</c:v>
                </c:pt>
                <c:pt idx="34">
                  <c:v>1.0833330000000001</c:v>
                </c:pt>
                <c:pt idx="35">
                  <c:v>1</c:v>
                </c:pt>
                <c:pt idx="36">
                  <c:v>1.0833330000000001</c:v>
                </c:pt>
                <c:pt idx="37">
                  <c:v>1</c:v>
                </c:pt>
                <c:pt idx="38">
                  <c:v>1.0833330000000001</c:v>
                </c:pt>
                <c:pt idx="39">
                  <c:v>1.0909089999999999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1.0833330000000001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A-47D1-9494-0B1DA0269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 de PWM - Velocidade</a:t>
            </a:r>
            <a:r>
              <a:rPr lang="pt-PT" baseline="0"/>
              <a:t> 50%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50'!$B$1</c:f>
              <c:strCache>
                <c:ptCount val="1"/>
                <c:pt idx="0">
                  <c:v>pwmLeft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50'!$A$2:$A$118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50'!$B$2:$B$118</c:f>
              <c:numCache>
                <c:formatCode>General</c:formatCode>
                <c:ptCount val="117"/>
                <c:pt idx="0">
                  <c:v>0</c:v>
                </c:pt>
                <c:pt idx="1">
                  <c:v>2048</c:v>
                </c:pt>
                <c:pt idx="2">
                  <c:v>2048</c:v>
                </c:pt>
                <c:pt idx="3">
                  <c:v>3072</c:v>
                </c:pt>
                <c:pt idx="4">
                  <c:v>2560</c:v>
                </c:pt>
                <c:pt idx="5">
                  <c:v>2560</c:v>
                </c:pt>
                <c:pt idx="6">
                  <c:v>2133</c:v>
                </c:pt>
                <c:pt idx="7">
                  <c:v>2488</c:v>
                </c:pt>
                <c:pt idx="8">
                  <c:v>2488</c:v>
                </c:pt>
                <c:pt idx="9">
                  <c:v>2488</c:v>
                </c:pt>
                <c:pt idx="10">
                  <c:v>2488</c:v>
                </c:pt>
                <c:pt idx="11">
                  <c:v>2177</c:v>
                </c:pt>
                <c:pt idx="12">
                  <c:v>2177</c:v>
                </c:pt>
                <c:pt idx="13">
                  <c:v>2048</c:v>
                </c:pt>
                <c:pt idx="14">
                  <c:v>2304</c:v>
                </c:pt>
                <c:pt idx="15">
                  <c:v>2304</c:v>
                </c:pt>
                <c:pt idx="16">
                  <c:v>2048</c:v>
                </c:pt>
                <c:pt idx="17">
                  <c:v>2304</c:v>
                </c:pt>
                <c:pt idx="18">
                  <c:v>2592</c:v>
                </c:pt>
                <c:pt idx="19">
                  <c:v>2268</c:v>
                </c:pt>
                <c:pt idx="20">
                  <c:v>2268</c:v>
                </c:pt>
                <c:pt idx="21">
                  <c:v>2551</c:v>
                </c:pt>
                <c:pt idx="22">
                  <c:v>2232</c:v>
                </c:pt>
                <c:pt idx="23">
                  <c:v>2232</c:v>
                </c:pt>
                <c:pt idx="24">
                  <c:v>2048</c:v>
                </c:pt>
                <c:pt idx="25">
                  <c:v>2304</c:v>
                </c:pt>
                <c:pt idx="26">
                  <c:v>2304</c:v>
                </c:pt>
                <c:pt idx="27">
                  <c:v>2304</c:v>
                </c:pt>
                <c:pt idx="28">
                  <c:v>2304</c:v>
                </c:pt>
                <c:pt idx="29">
                  <c:v>2304</c:v>
                </c:pt>
                <c:pt idx="30">
                  <c:v>2304</c:v>
                </c:pt>
                <c:pt idx="31">
                  <c:v>2048</c:v>
                </c:pt>
                <c:pt idx="32">
                  <c:v>2304</c:v>
                </c:pt>
                <c:pt idx="33">
                  <c:v>2304</c:v>
                </c:pt>
                <c:pt idx="34">
                  <c:v>2304</c:v>
                </c:pt>
                <c:pt idx="35">
                  <c:v>2304</c:v>
                </c:pt>
                <c:pt idx="36">
                  <c:v>2304</c:v>
                </c:pt>
                <c:pt idx="37">
                  <c:v>2592</c:v>
                </c:pt>
                <c:pt idx="38">
                  <c:v>2592</c:v>
                </c:pt>
                <c:pt idx="39">
                  <c:v>2268</c:v>
                </c:pt>
                <c:pt idx="40">
                  <c:v>2268</c:v>
                </c:pt>
                <c:pt idx="41">
                  <c:v>2268</c:v>
                </c:pt>
                <c:pt idx="42">
                  <c:v>2268</c:v>
                </c:pt>
                <c:pt idx="43">
                  <c:v>2268</c:v>
                </c:pt>
                <c:pt idx="44">
                  <c:v>2551</c:v>
                </c:pt>
                <c:pt idx="45">
                  <c:v>2232</c:v>
                </c:pt>
                <c:pt idx="46">
                  <c:v>2232</c:v>
                </c:pt>
                <c:pt idx="47">
                  <c:v>2232</c:v>
                </c:pt>
                <c:pt idx="48">
                  <c:v>2511</c:v>
                </c:pt>
                <c:pt idx="49">
                  <c:v>2197</c:v>
                </c:pt>
                <c:pt idx="50">
                  <c:v>2197</c:v>
                </c:pt>
                <c:pt idx="51">
                  <c:v>2197</c:v>
                </c:pt>
                <c:pt idx="52">
                  <c:v>2048</c:v>
                </c:pt>
                <c:pt idx="53">
                  <c:v>2304</c:v>
                </c:pt>
                <c:pt idx="54">
                  <c:v>2304</c:v>
                </c:pt>
                <c:pt idx="55">
                  <c:v>2304</c:v>
                </c:pt>
                <c:pt idx="56">
                  <c:v>2304</c:v>
                </c:pt>
                <c:pt idx="57">
                  <c:v>2304</c:v>
                </c:pt>
                <c:pt idx="58">
                  <c:v>2304</c:v>
                </c:pt>
                <c:pt idx="59">
                  <c:v>2304</c:v>
                </c:pt>
                <c:pt idx="60">
                  <c:v>2304</c:v>
                </c:pt>
                <c:pt idx="61">
                  <c:v>2304</c:v>
                </c:pt>
                <c:pt idx="62">
                  <c:v>2304</c:v>
                </c:pt>
                <c:pt idx="63">
                  <c:v>2304</c:v>
                </c:pt>
                <c:pt idx="64">
                  <c:v>2048</c:v>
                </c:pt>
                <c:pt idx="65">
                  <c:v>2304</c:v>
                </c:pt>
                <c:pt idx="66">
                  <c:v>2304</c:v>
                </c:pt>
                <c:pt idx="67">
                  <c:v>2304</c:v>
                </c:pt>
                <c:pt idx="68">
                  <c:v>2048</c:v>
                </c:pt>
                <c:pt idx="69">
                  <c:v>2304</c:v>
                </c:pt>
                <c:pt idx="70">
                  <c:v>2048</c:v>
                </c:pt>
                <c:pt idx="71">
                  <c:v>2304</c:v>
                </c:pt>
                <c:pt idx="72">
                  <c:v>2304</c:v>
                </c:pt>
                <c:pt idx="73">
                  <c:v>2304</c:v>
                </c:pt>
                <c:pt idx="74">
                  <c:v>2304</c:v>
                </c:pt>
                <c:pt idx="75">
                  <c:v>2304</c:v>
                </c:pt>
                <c:pt idx="76">
                  <c:v>2304</c:v>
                </c:pt>
                <c:pt idx="77">
                  <c:v>2048</c:v>
                </c:pt>
                <c:pt idx="78">
                  <c:v>2304</c:v>
                </c:pt>
                <c:pt idx="79">
                  <c:v>2048</c:v>
                </c:pt>
                <c:pt idx="80">
                  <c:v>2304</c:v>
                </c:pt>
                <c:pt idx="81">
                  <c:v>2304</c:v>
                </c:pt>
                <c:pt idx="82">
                  <c:v>2304</c:v>
                </c:pt>
                <c:pt idx="83">
                  <c:v>2592</c:v>
                </c:pt>
                <c:pt idx="84">
                  <c:v>2268</c:v>
                </c:pt>
                <c:pt idx="85">
                  <c:v>2268</c:v>
                </c:pt>
                <c:pt idx="86">
                  <c:v>2268</c:v>
                </c:pt>
                <c:pt idx="87">
                  <c:v>2268</c:v>
                </c:pt>
                <c:pt idx="88">
                  <c:v>2268</c:v>
                </c:pt>
                <c:pt idx="89">
                  <c:v>2268</c:v>
                </c:pt>
                <c:pt idx="90">
                  <c:v>2268</c:v>
                </c:pt>
                <c:pt idx="91">
                  <c:v>2048</c:v>
                </c:pt>
                <c:pt idx="92">
                  <c:v>2304</c:v>
                </c:pt>
                <c:pt idx="93">
                  <c:v>2048</c:v>
                </c:pt>
                <c:pt idx="94">
                  <c:v>2304</c:v>
                </c:pt>
                <c:pt idx="95">
                  <c:v>2048</c:v>
                </c:pt>
                <c:pt idx="96">
                  <c:v>2304</c:v>
                </c:pt>
                <c:pt idx="97">
                  <c:v>2304</c:v>
                </c:pt>
                <c:pt idx="98">
                  <c:v>2304</c:v>
                </c:pt>
                <c:pt idx="99">
                  <c:v>2304</c:v>
                </c:pt>
                <c:pt idx="100">
                  <c:v>2048</c:v>
                </c:pt>
                <c:pt idx="101">
                  <c:v>2304</c:v>
                </c:pt>
                <c:pt idx="102">
                  <c:v>2048</c:v>
                </c:pt>
                <c:pt idx="103">
                  <c:v>2304</c:v>
                </c:pt>
                <c:pt idx="104">
                  <c:v>2592</c:v>
                </c:pt>
                <c:pt idx="105">
                  <c:v>2268</c:v>
                </c:pt>
                <c:pt idx="106">
                  <c:v>2048</c:v>
                </c:pt>
                <c:pt idx="107">
                  <c:v>2304</c:v>
                </c:pt>
                <c:pt idx="108">
                  <c:v>2304</c:v>
                </c:pt>
                <c:pt idx="109">
                  <c:v>2048</c:v>
                </c:pt>
                <c:pt idx="110">
                  <c:v>2304</c:v>
                </c:pt>
                <c:pt idx="111">
                  <c:v>2304</c:v>
                </c:pt>
                <c:pt idx="112">
                  <c:v>2304</c:v>
                </c:pt>
                <c:pt idx="113">
                  <c:v>2048</c:v>
                </c:pt>
                <c:pt idx="114">
                  <c:v>2304</c:v>
                </c:pt>
                <c:pt idx="115">
                  <c:v>2304</c:v>
                </c:pt>
                <c:pt idx="116">
                  <c:v>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E-4E90-AB05-63E86C8B6F0E}"/>
            </c:ext>
          </c:extLst>
        </c:ser>
        <c:ser>
          <c:idx val="1"/>
          <c:order val="1"/>
          <c:tx>
            <c:strRef>
              <c:f>'Versão 3 - Vel 50'!$C$1</c:f>
              <c:strCache>
                <c:ptCount val="1"/>
                <c:pt idx="0">
                  <c:v>pwmRight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50'!$A$2:$A$118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50'!$C$2:$C$118</c:f>
              <c:numCache>
                <c:formatCode>General</c:formatCode>
                <c:ptCount val="117"/>
                <c:pt idx="0">
                  <c:v>0</c:v>
                </c:pt>
                <c:pt idx="1">
                  <c:v>2048</c:v>
                </c:pt>
                <c:pt idx="2">
                  <c:v>2048</c:v>
                </c:pt>
                <c:pt idx="3">
                  <c:v>2048</c:v>
                </c:pt>
                <c:pt idx="4">
                  <c:v>2389</c:v>
                </c:pt>
                <c:pt idx="5">
                  <c:v>2389</c:v>
                </c:pt>
                <c:pt idx="6">
                  <c:v>2787</c:v>
                </c:pt>
                <c:pt idx="7">
                  <c:v>2322</c:v>
                </c:pt>
                <c:pt idx="8">
                  <c:v>2322</c:v>
                </c:pt>
                <c:pt idx="9">
                  <c:v>2322</c:v>
                </c:pt>
                <c:pt idx="10">
                  <c:v>2322</c:v>
                </c:pt>
                <c:pt idx="11">
                  <c:v>2612</c:v>
                </c:pt>
                <c:pt idx="12">
                  <c:v>2612</c:v>
                </c:pt>
                <c:pt idx="13">
                  <c:v>3081</c:v>
                </c:pt>
                <c:pt idx="14">
                  <c:v>2695</c:v>
                </c:pt>
                <c:pt idx="15">
                  <c:v>2695</c:v>
                </c:pt>
                <c:pt idx="16">
                  <c:v>3063</c:v>
                </c:pt>
                <c:pt idx="17">
                  <c:v>2680</c:v>
                </c:pt>
                <c:pt idx="18">
                  <c:v>2345</c:v>
                </c:pt>
                <c:pt idx="19">
                  <c:v>2638</c:v>
                </c:pt>
                <c:pt idx="20">
                  <c:v>2638</c:v>
                </c:pt>
                <c:pt idx="21">
                  <c:v>2308</c:v>
                </c:pt>
                <c:pt idx="22">
                  <c:v>2596</c:v>
                </c:pt>
                <c:pt idx="23">
                  <c:v>2596</c:v>
                </c:pt>
                <c:pt idx="24">
                  <c:v>3015</c:v>
                </c:pt>
                <c:pt idx="25">
                  <c:v>2638</c:v>
                </c:pt>
                <c:pt idx="26">
                  <c:v>2638</c:v>
                </c:pt>
                <c:pt idx="27">
                  <c:v>2638</c:v>
                </c:pt>
                <c:pt idx="28">
                  <c:v>2638</c:v>
                </c:pt>
                <c:pt idx="29">
                  <c:v>2638</c:v>
                </c:pt>
                <c:pt idx="30">
                  <c:v>2638</c:v>
                </c:pt>
                <c:pt idx="31">
                  <c:v>2999</c:v>
                </c:pt>
                <c:pt idx="32">
                  <c:v>2624</c:v>
                </c:pt>
                <c:pt idx="33">
                  <c:v>2624</c:v>
                </c:pt>
                <c:pt idx="34">
                  <c:v>2624</c:v>
                </c:pt>
                <c:pt idx="35">
                  <c:v>2624</c:v>
                </c:pt>
                <c:pt idx="36">
                  <c:v>2624</c:v>
                </c:pt>
                <c:pt idx="37">
                  <c:v>2296</c:v>
                </c:pt>
                <c:pt idx="38">
                  <c:v>2296</c:v>
                </c:pt>
                <c:pt idx="39">
                  <c:v>2583</c:v>
                </c:pt>
                <c:pt idx="40">
                  <c:v>2583</c:v>
                </c:pt>
                <c:pt idx="41">
                  <c:v>2583</c:v>
                </c:pt>
                <c:pt idx="42">
                  <c:v>2583</c:v>
                </c:pt>
                <c:pt idx="43">
                  <c:v>2583</c:v>
                </c:pt>
                <c:pt idx="44">
                  <c:v>2260</c:v>
                </c:pt>
                <c:pt idx="45">
                  <c:v>2542</c:v>
                </c:pt>
                <c:pt idx="46">
                  <c:v>2542</c:v>
                </c:pt>
                <c:pt idx="47">
                  <c:v>2542</c:v>
                </c:pt>
                <c:pt idx="48">
                  <c:v>2224</c:v>
                </c:pt>
                <c:pt idx="49">
                  <c:v>2502</c:v>
                </c:pt>
                <c:pt idx="50">
                  <c:v>2502</c:v>
                </c:pt>
                <c:pt idx="51">
                  <c:v>2502</c:v>
                </c:pt>
                <c:pt idx="52">
                  <c:v>2940</c:v>
                </c:pt>
                <c:pt idx="53">
                  <c:v>2572</c:v>
                </c:pt>
                <c:pt idx="54">
                  <c:v>2572</c:v>
                </c:pt>
                <c:pt idx="55">
                  <c:v>2572</c:v>
                </c:pt>
                <c:pt idx="56">
                  <c:v>2572</c:v>
                </c:pt>
                <c:pt idx="57">
                  <c:v>2572</c:v>
                </c:pt>
                <c:pt idx="58">
                  <c:v>2572</c:v>
                </c:pt>
                <c:pt idx="59">
                  <c:v>2572</c:v>
                </c:pt>
                <c:pt idx="60">
                  <c:v>2572</c:v>
                </c:pt>
                <c:pt idx="61">
                  <c:v>2572</c:v>
                </c:pt>
                <c:pt idx="62">
                  <c:v>2572</c:v>
                </c:pt>
                <c:pt idx="63">
                  <c:v>2572</c:v>
                </c:pt>
                <c:pt idx="64">
                  <c:v>2925</c:v>
                </c:pt>
                <c:pt idx="65">
                  <c:v>2559</c:v>
                </c:pt>
                <c:pt idx="66">
                  <c:v>2559</c:v>
                </c:pt>
                <c:pt idx="67">
                  <c:v>2559</c:v>
                </c:pt>
                <c:pt idx="68">
                  <c:v>2910</c:v>
                </c:pt>
                <c:pt idx="69">
                  <c:v>2546</c:v>
                </c:pt>
                <c:pt idx="70">
                  <c:v>2896</c:v>
                </c:pt>
                <c:pt idx="71">
                  <c:v>2534</c:v>
                </c:pt>
                <c:pt idx="72">
                  <c:v>2534</c:v>
                </c:pt>
                <c:pt idx="73">
                  <c:v>2534</c:v>
                </c:pt>
                <c:pt idx="74">
                  <c:v>2534</c:v>
                </c:pt>
                <c:pt idx="75">
                  <c:v>2534</c:v>
                </c:pt>
                <c:pt idx="76">
                  <c:v>2534</c:v>
                </c:pt>
                <c:pt idx="77">
                  <c:v>2882</c:v>
                </c:pt>
                <c:pt idx="78">
                  <c:v>2521</c:v>
                </c:pt>
                <c:pt idx="79">
                  <c:v>2868</c:v>
                </c:pt>
                <c:pt idx="80">
                  <c:v>2509</c:v>
                </c:pt>
                <c:pt idx="81">
                  <c:v>2509</c:v>
                </c:pt>
                <c:pt idx="82">
                  <c:v>2509</c:v>
                </c:pt>
                <c:pt idx="83">
                  <c:v>2195</c:v>
                </c:pt>
                <c:pt idx="84">
                  <c:v>2469</c:v>
                </c:pt>
                <c:pt idx="85">
                  <c:v>2469</c:v>
                </c:pt>
                <c:pt idx="86">
                  <c:v>2469</c:v>
                </c:pt>
                <c:pt idx="87">
                  <c:v>2469</c:v>
                </c:pt>
                <c:pt idx="88">
                  <c:v>2469</c:v>
                </c:pt>
                <c:pt idx="89">
                  <c:v>2469</c:v>
                </c:pt>
                <c:pt idx="90">
                  <c:v>2469</c:v>
                </c:pt>
                <c:pt idx="91">
                  <c:v>2841</c:v>
                </c:pt>
                <c:pt idx="92">
                  <c:v>2485</c:v>
                </c:pt>
                <c:pt idx="93">
                  <c:v>2827</c:v>
                </c:pt>
                <c:pt idx="94">
                  <c:v>2473</c:v>
                </c:pt>
                <c:pt idx="95">
                  <c:v>2814</c:v>
                </c:pt>
                <c:pt idx="96">
                  <c:v>2462</c:v>
                </c:pt>
                <c:pt idx="97">
                  <c:v>2462</c:v>
                </c:pt>
                <c:pt idx="98">
                  <c:v>2462</c:v>
                </c:pt>
                <c:pt idx="99">
                  <c:v>2462</c:v>
                </c:pt>
                <c:pt idx="100">
                  <c:v>2801</c:v>
                </c:pt>
                <c:pt idx="101">
                  <c:v>2450</c:v>
                </c:pt>
                <c:pt idx="102">
                  <c:v>2788</c:v>
                </c:pt>
                <c:pt idx="103">
                  <c:v>2439</c:v>
                </c:pt>
                <c:pt idx="104">
                  <c:v>2134</c:v>
                </c:pt>
                <c:pt idx="105">
                  <c:v>2400</c:v>
                </c:pt>
                <c:pt idx="106">
                  <c:v>2763</c:v>
                </c:pt>
                <c:pt idx="107">
                  <c:v>2417</c:v>
                </c:pt>
                <c:pt idx="108">
                  <c:v>2417</c:v>
                </c:pt>
                <c:pt idx="109">
                  <c:v>2751</c:v>
                </c:pt>
                <c:pt idx="110">
                  <c:v>2407</c:v>
                </c:pt>
                <c:pt idx="111">
                  <c:v>2407</c:v>
                </c:pt>
                <c:pt idx="112">
                  <c:v>2407</c:v>
                </c:pt>
                <c:pt idx="113">
                  <c:v>2739</c:v>
                </c:pt>
                <c:pt idx="114">
                  <c:v>2396</c:v>
                </c:pt>
                <c:pt idx="115">
                  <c:v>2396</c:v>
                </c:pt>
                <c:pt idx="116">
                  <c:v>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E-4E90-AB05-63E86C8B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50'!$F$1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50'!$F$2:$F$118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1.3333330000000001</c:v>
                </c:pt>
                <c:pt idx="5">
                  <c:v>1</c:v>
                </c:pt>
                <c:pt idx="6">
                  <c:v>1.3333330000000001</c:v>
                </c:pt>
                <c:pt idx="7">
                  <c:v>1.3333330000000001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1.25</c:v>
                </c:pt>
                <c:pt idx="12">
                  <c:v>1</c:v>
                </c:pt>
                <c:pt idx="13">
                  <c:v>1.25</c:v>
                </c:pt>
                <c:pt idx="14">
                  <c:v>1.25</c:v>
                </c:pt>
                <c:pt idx="15">
                  <c:v>1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</c:v>
                </c:pt>
                <c:pt idx="21">
                  <c:v>1.25</c:v>
                </c:pt>
                <c:pt idx="22">
                  <c:v>1.25</c:v>
                </c:pt>
                <c:pt idx="23">
                  <c:v>1</c:v>
                </c:pt>
                <c:pt idx="24">
                  <c:v>1.25</c:v>
                </c:pt>
                <c:pt idx="25">
                  <c:v>1.25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1.25</c:v>
                </c:pt>
                <c:pt idx="32">
                  <c:v>1.25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1.25</c:v>
                </c:pt>
                <c:pt idx="38">
                  <c:v>1</c:v>
                </c:pt>
                <c:pt idx="39">
                  <c:v>1.25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1.25</c:v>
                </c:pt>
                <c:pt idx="45">
                  <c:v>1.25</c:v>
                </c:pt>
                <c:pt idx="46">
                  <c:v>1</c:v>
                </c:pt>
                <c:pt idx="47">
                  <c:v>1</c:v>
                </c:pt>
                <c:pt idx="48">
                  <c:v>1.25</c:v>
                </c:pt>
                <c:pt idx="49">
                  <c:v>1.25</c:v>
                </c:pt>
                <c:pt idx="50">
                  <c:v>1</c:v>
                </c:pt>
                <c:pt idx="51">
                  <c:v>1</c:v>
                </c:pt>
                <c:pt idx="52">
                  <c:v>1.25</c:v>
                </c:pt>
                <c:pt idx="53">
                  <c:v>1.25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1.25</c:v>
                </c:pt>
                <c:pt idx="65">
                  <c:v>1.25</c:v>
                </c:pt>
                <c:pt idx="66">
                  <c:v>1</c:v>
                </c:pt>
                <c:pt idx="67">
                  <c:v>1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</c:v>
                </c:pt>
                <c:pt idx="82">
                  <c:v>1</c:v>
                </c:pt>
                <c:pt idx="83">
                  <c:v>1.25</c:v>
                </c:pt>
                <c:pt idx="84">
                  <c:v>1.25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</c:v>
                </c:pt>
                <c:pt idx="109">
                  <c:v>1.25</c:v>
                </c:pt>
                <c:pt idx="110">
                  <c:v>1.25</c:v>
                </c:pt>
                <c:pt idx="111">
                  <c:v>1</c:v>
                </c:pt>
                <c:pt idx="112">
                  <c:v>1</c:v>
                </c:pt>
                <c:pt idx="113">
                  <c:v>1.25</c:v>
                </c:pt>
                <c:pt idx="114">
                  <c:v>1.25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E-4E90-AB05-63E86C8B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dos ticks de cada roda  - Velocidade 60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60'!$I$1</c:f>
              <c:strCache>
                <c:ptCount val="1"/>
                <c:pt idx="0">
                  <c:v>diff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60'!$A$2:$A$118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60'!$I$3:$I$118</c:f>
              <c:numCache>
                <c:formatCode>General</c:formatCode>
                <c:ptCount val="11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5A4-9BED-CBF31C4AC6D2}"/>
            </c:ext>
          </c:extLst>
        </c:ser>
        <c:ser>
          <c:idx val="1"/>
          <c:order val="1"/>
          <c:tx>
            <c:strRef>
              <c:f>'Versão 3 - Vel 60'!$J$1</c:f>
              <c:strCache>
                <c:ptCount val="1"/>
                <c:pt idx="0">
                  <c:v>diff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60'!$A$2:$A$118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60'!$J$3:$J$118</c:f>
              <c:numCache>
                <c:formatCode>General</c:formatCode>
                <c:ptCount val="11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5-45A4-9BED-CBF31C4A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60'!$F$1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60'!$F$2:$F$118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1.2</c:v>
                </c:pt>
                <c:pt idx="2">
                  <c:v>1</c:v>
                </c:pt>
                <c:pt idx="3">
                  <c:v>1.3333330000000001</c:v>
                </c:pt>
                <c:pt idx="4">
                  <c:v>1.3333330000000001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</c:v>
                </c:pt>
                <c:pt idx="12">
                  <c:v>1.25</c:v>
                </c:pt>
                <c:pt idx="13">
                  <c:v>1</c:v>
                </c:pt>
                <c:pt idx="14">
                  <c:v>1</c:v>
                </c:pt>
                <c:pt idx="15">
                  <c:v>1.25</c:v>
                </c:pt>
                <c:pt idx="16">
                  <c:v>1.25</c:v>
                </c:pt>
                <c:pt idx="17">
                  <c:v>1</c:v>
                </c:pt>
                <c:pt idx="18">
                  <c:v>1.25</c:v>
                </c:pt>
                <c:pt idx="19">
                  <c:v>1</c:v>
                </c:pt>
                <c:pt idx="20">
                  <c:v>1.25</c:v>
                </c:pt>
                <c:pt idx="21">
                  <c:v>1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</c:v>
                </c:pt>
                <c:pt idx="26">
                  <c:v>1</c:v>
                </c:pt>
                <c:pt idx="27">
                  <c:v>1.25</c:v>
                </c:pt>
                <c:pt idx="28">
                  <c:v>1.25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1.25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</c:v>
                </c:pt>
                <c:pt idx="46">
                  <c:v>1.25</c:v>
                </c:pt>
                <c:pt idx="47">
                  <c:v>1.25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1.25</c:v>
                </c:pt>
                <c:pt idx="52">
                  <c:v>1.25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1.25</c:v>
                </c:pt>
                <c:pt idx="57">
                  <c:v>1.25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1.25</c:v>
                </c:pt>
                <c:pt idx="67">
                  <c:v>1.25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1.25</c:v>
                </c:pt>
                <c:pt idx="72">
                  <c:v>1.25</c:v>
                </c:pt>
                <c:pt idx="73">
                  <c:v>1</c:v>
                </c:pt>
                <c:pt idx="74">
                  <c:v>1.25</c:v>
                </c:pt>
                <c:pt idx="75">
                  <c:v>1.25</c:v>
                </c:pt>
                <c:pt idx="76">
                  <c:v>1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1.25</c:v>
                </c:pt>
                <c:pt idx="86">
                  <c:v>1.25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1.25</c:v>
                </c:pt>
                <c:pt idx="91">
                  <c:v>1.25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</c:v>
                </c:pt>
                <c:pt idx="101">
                  <c:v>1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</c:v>
                </c:pt>
                <c:pt idx="109">
                  <c:v>1.25</c:v>
                </c:pt>
                <c:pt idx="110">
                  <c:v>1.25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1.25</c:v>
                </c:pt>
                <c:pt idx="115">
                  <c:v>1.25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5-45A4-9BED-CBF31C4A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 de PWM - Velocidade</a:t>
            </a:r>
            <a:r>
              <a:rPr lang="pt-PT" baseline="0"/>
              <a:t> 60%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60'!$B$1</c:f>
              <c:strCache>
                <c:ptCount val="1"/>
                <c:pt idx="0">
                  <c:v>pwmLeft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60'!$A$2:$A$118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60'!$B$2:$B$118</c:f>
              <c:numCache>
                <c:formatCode>General</c:formatCode>
                <c:ptCount val="117"/>
                <c:pt idx="0">
                  <c:v>2304</c:v>
                </c:pt>
                <c:pt idx="1">
                  <c:v>2702</c:v>
                </c:pt>
                <c:pt idx="2">
                  <c:v>2702</c:v>
                </c:pt>
                <c:pt idx="3">
                  <c:v>2251</c:v>
                </c:pt>
                <c:pt idx="4">
                  <c:v>2048</c:v>
                </c:pt>
                <c:pt idx="5">
                  <c:v>2048</c:v>
                </c:pt>
                <c:pt idx="6">
                  <c:v>2048</c:v>
                </c:pt>
                <c:pt idx="7">
                  <c:v>2048</c:v>
                </c:pt>
                <c:pt idx="8">
                  <c:v>2304</c:v>
                </c:pt>
                <c:pt idx="9">
                  <c:v>2048</c:v>
                </c:pt>
                <c:pt idx="10">
                  <c:v>2304</c:v>
                </c:pt>
                <c:pt idx="11">
                  <c:v>2304</c:v>
                </c:pt>
                <c:pt idx="12">
                  <c:v>2592</c:v>
                </c:pt>
                <c:pt idx="13">
                  <c:v>2592</c:v>
                </c:pt>
                <c:pt idx="14">
                  <c:v>2592</c:v>
                </c:pt>
                <c:pt idx="15">
                  <c:v>2268</c:v>
                </c:pt>
                <c:pt idx="16">
                  <c:v>2551</c:v>
                </c:pt>
                <c:pt idx="17">
                  <c:v>2551</c:v>
                </c:pt>
                <c:pt idx="18">
                  <c:v>2232</c:v>
                </c:pt>
                <c:pt idx="19">
                  <c:v>2232</c:v>
                </c:pt>
                <c:pt idx="20">
                  <c:v>2511</c:v>
                </c:pt>
                <c:pt idx="21">
                  <c:v>2511</c:v>
                </c:pt>
                <c:pt idx="22">
                  <c:v>2197</c:v>
                </c:pt>
                <c:pt idx="23">
                  <c:v>2471</c:v>
                </c:pt>
                <c:pt idx="24">
                  <c:v>2162</c:v>
                </c:pt>
                <c:pt idx="25">
                  <c:v>2162</c:v>
                </c:pt>
                <c:pt idx="26">
                  <c:v>2162</c:v>
                </c:pt>
                <c:pt idx="27">
                  <c:v>2432</c:v>
                </c:pt>
                <c:pt idx="28">
                  <c:v>2128</c:v>
                </c:pt>
                <c:pt idx="29">
                  <c:v>2128</c:v>
                </c:pt>
                <c:pt idx="30">
                  <c:v>2128</c:v>
                </c:pt>
                <c:pt idx="31">
                  <c:v>2128</c:v>
                </c:pt>
                <c:pt idx="32">
                  <c:v>2128</c:v>
                </c:pt>
                <c:pt idx="33">
                  <c:v>2394</c:v>
                </c:pt>
                <c:pt idx="34">
                  <c:v>2394</c:v>
                </c:pt>
                <c:pt idx="35">
                  <c:v>2394</c:v>
                </c:pt>
                <c:pt idx="36">
                  <c:v>2394</c:v>
                </c:pt>
                <c:pt idx="37">
                  <c:v>2094</c:v>
                </c:pt>
                <c:pt idx="38">
                  <c:v>2094</c:v>
                </c:pt>
                <c:pt idx="39">
                  <c:v>2094</c:v>
                </c:pt>
                <c:pt idx="40">
                  <c:v>2094</c:v>
                </c:pt>
                <c:pt idx="41">
                  <c:v>2094</c:v>
                </c:pt>
                <c:pt idx="42">
                  <c:v>2094</c:v>
                </c:pt>
                <c:pt idx="43">
                  <c:v>2355</c:v>
                </c:pt>
                <c:pt idx="44">
                  <c:v>2060</c:v>
                </c:pt>
                <c:pt idx="45">
                  <c:v>2060</c:v>
                </c:pt>
                <c:pt idx="46">
                  <c:v>2048</c:v>
                </c:pt>
                <c:pt idx="47">
                  <c:v>2304</c:v>
                </c:pt>
                <c:pt idx="48">
                  <c:v>2304</c:v>
                </c:pt>
                <c:pt idx="49">
                  <c:v>2304</c:v>
                </c:pt>
                <c:pt idx="50">
                  <c:v>2304</c:v>
                </c:pt>
                <c:pt idx="51">
                  <c:v>2592</c:v>
                </c:pt>
                <c:pt idx="52">
                  <c:v>2268</c:v>
                </c:pt>
                <c:pt idx="53">
                  <c:v>2268</c:v>
                </c:pt>
                <c:pt idx="54">
                  <c:v>2268</c:v>
                </c:pt>
                <c:pt idx="55">
                  <c:v>2268</c:v>
                </c:pt>
                <c:pt idx="56">
                  <c:v>2048</c:v>
                </c:pt>
                <c:pt idx="57">
                  <c:v>2304</c:v>
                </c:pt>
                <c:pt idx="58">
                  <c:v>2304</c:v>
                </c:pt>
                <c:pt idx="59">
                  <c:v>2304</c:v>
                </c:pt>
                <c:pt idx="60">
                  <c:v>2304</c:v>
                </c:pt>
                <c:pt idx="61">
                  <c:v>2304</c:v>
                </c:pt>
                <c:pt idx="62">
                  <c:v>2304</c:v>
                </c:pt>
                <c:pt idx="63">
                  <c:v>2304</c:v>
                </c:pt>
                <c:pt idx="64">
                  <c:v>2304</c:v>
                </c:pt>
                <c:pt idx="65">
                  <c:v>2304</c:v>
                </c:pt>
                <c:pt idx="66">
                  <c:v>2592</c:v>
                </c:pt>
                <c:pt idx="67">
                  <c:v>2268</c:v>
                </c:pt>
                <c:pt idx="68">
                  <c:v>2268</c:v>
                </c:pt>
                <c:pt idx="69">
                  <c:v>2268</c:v>
                </c:pt>
                <c:pt idx="70">
                  <c:v>2268</c:v>
                </c:pt>
                <c:pt idx="71">
                  <c:v>2048</c:v>
                </c:pt>
                <c:pt idx="72">
                  <c:v>2304</c:v>
                </c:pt>
                <c:pt idx="73">
                  <c:v>2304</c:v>
                </c:pt>
                <c:pt idx="74">
                  <c:v>2592</c:v>
                </c:pt>
                <c:pt idx="75">
                  <c:v>2268</c:v>
                </c:pt>
                <c:pt idx="76">
                  <c:v>2268</c:v>
                </c:pt>
                <c:pt idx="77">
                  <c:v>2048</c:v>
                </c:pt>
                <c:pt idx="78">
                  <c:v>2304</c:v>
                </c:pt>
                <c:pt idx="79">
                  <c:v>2592</c:v>
                </c:pt>
                <c:pt idx="80">
                  <c:v>2268</c:v>
                </c:pt>
                <c:pt idx="81">
                  <c:v>2268</c:v>
                </c:pt>
                <c:pt idx="82">
                  <c:v>2268</c:v>
                </c:pt>
                <c:pt idx="83">
                  <c:v>2268</c:v>
                </c:pt>
                <c:pt idx="84">
                  <c:v>2268</c:v>
                </c:pt>
                <c:pt idx="85">
                  <c:v>2048</c:v>
                </c:pt>
                <c:pt idx="86">
                  <c:v>2304</c:v>
                </c:pt>
                <c:pt idx="87">
                  <c:v>2304</c:v>
                </c:pt>
                <c:pt idx="88">
                  <c:v>2304</c:v>
                </c:pt>
                <c:pt idx="89">
                  <c:v>2304</c:v>
                </c:pt>
                <c:pt idx="90">
                  <c:v>2048</c:v>
                </c:pt>
                <c:pt idx="91">
                  <c:v>2304</c:v>
                </c:pt>
                <c:pt idx="92">
                  <c:v>2304</c:v>
                </c:pt>
                <c:pt idx="93">
                  <c:v>2304</c:v>
                </c:pt>
                <c:pt idx="94">
                  <c:v>2304</c:v>
                </c:pt>
                <c:pt idx="95">
                  <c:v>2304</c:v>
                </c:pt>
                <c:pt idx="96">
                  <c:v>2048</c:v>
                </c:pt>
                <c:pt idx="97">
                  <c:v>2304</c:v>
                </c:pt>
                <c:pt idx="98">
                  <c:v>2592</c:v>
                </c:pt>
                <c:pt idx="99">
                  <c:v>2268</c:v>
                </c:pt>
                <c:pt idx="100">
                  <c:v>2268</c:v>
                </c:pt>
                <c:pt idx="101">
                  <c:v>2268</c:v>
                </c:pt>
                <c:pt idx="102">
                  <c:v>2048</c:v>
                </c:pt>
                <c:pt idx="103">
                  <c:v>2304</c:v>
                </c:pt>
                <c:pt idx="104">
                  <c:v>2592</c:v>
                </c:pt>
                <c:pt idx="105">
                  <c:v>2268</c:v>
                </c:pt>
                <c:pt idx="106">
                  <c:v>2048</c:v>
                </c:pt>
                <c:pt idx="107">
                  <c:v>2304</c:v>
                </c:pt>
                <c:pt idx="108">
                  <c:v>2304</c:v>
                </c:pt>
                <c:pt idx="109">
                  <c:v>2048</c:v>
                </c:pt>
                <c:pt idx="110">
                  <c:v>2304</c:v>
                </c:pt>
                <c:pt idx="111">
                  <c:v>2304</c:v>
                </c:pt>
                <c:pt idx="112">
                  <c:v>2304</c:v>
                </c:pt>
                <c:pt idx="113">
                  <c:v>2304</c:v>
                </c:pt>
                <c:pt idx="114">
                  <c:v>2592</c:v>
                </c:pt>
                <c:pt idx="115">
                  <c:v>2268</c:v>
                </c:pt>
                <c:pt idx="116">
                  <c:v>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A-4588-8E08-ED4255DC04EB}"/>
            </c:ext>
          </c:extLst>
        </c:ser>
        <c:ser>
          <c:idx val="1"/>
          <c:order val="1"/>
          <c:tx>
            <c:strRef>
              <c:f>'Versão 3 - Vel 60'!$C$1</c:f>
              <c:strCache>
                <c:ptCount val="1"/>
                <c:pt idx="0">
                  <c:v>pwmRight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60'!$A$2:$A$118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60'!$C$2:$C$118</c:f>
              <c:numCache>
                <c:formatCode>General</c:formatCode>
                <c:ptCount val="117"/>
                <c:pt idx="0">
                  <c:v>2396</c:v>
                </c:pt>
                <c:pt idx="1">
                  <c:v>2211</c:v>
                </c:pt>
                <c:pt idx="2">
                  <c:v>2211</c:v>
                </c:pt>
                <c:pt idx="3">
                  <c:v>2579</c:v>
                </c:pt>
                <c:pt idx="4">
                  <c:v>3181</c:v>
                </c:pt>
                <c:pt idx="5">
                  <c:v>3181</c:v>
                </c:pt>
                <c:pt idx="6">
                  <c:v>3181</c:v>
                </c:pt>
                <c:pt idx="7">
                  <c:v>3181</c:v>
                </c:pt>
                <c:pt idx="8">
                  <c:v>2783</c:v>
                </c:pt>
                <c:pt idx="9">
                  <c:v>3162</c:v>
                </c:pt>
                <c:pt idx="10">
                  <c:v>2766</c:v>
                </c:pt>
                <c:pt idx="11">
                  <c:v>2766</c:v>
                </c:pt>
                <c:pt idx="12">
                  <c:v>2420</c:v>
                </c:pt>
                <c:pt idx="13">
                  <c:v>2420</c:v>
                </c:pt>
                <c:pt idx="14">
                  <c:v>2420</c:v>
                </c:pt>
                <c:pt idx="15">
                  <c:v>2722</c:v>
                </c:pt>
                <c:pt idx="16">
                  <c:v>2381</c:v>
                </c:pt>
                <c:pt idx="17">
                  <c:v>2381</c:v>
                </c:pt>
                <c:pt idx="18">
                  <c:v>2678</c:v>
                </c:pt>
                <c:pt idx="19">
                  <c:v>2678</c:v>
                </c:pt>
                <c:pt idx="20">
                  <c:v>2343</c:v>
                </c:pt>
                <c:pt idx="21">
                  <c:v>2343</c:v>
                </c:pt>
                <c:pt idx="22">
                  <c:v>2635</c:v>
                </c:pt>
                <c:pt idx="23">
                  <c:v>2305</c:v>
                </c:pt>
                <c:pt idx="24">
                  <c:v>2593</c:v>
                </c:pt>
                <c:pt idx="25">
                  <c:v>2593</c:v>
                </c:pt>
                <c:pt idx="26">
                  <c:v>2593</c:v>
                </c:pt>
                <c:pt idx="27">
                  <c:v>2268</c:v>
                </c:pt>
                <c:pt idx="28">
                  <c:v>2551</c:v>
                </c:pt>
                <c:pt idx="29">
                  <c:v>2551</c:v>
                </c:pt>
                <c:pt idx="30">
                  <c:v>2551</c:v>
                </c:pt>
                <c:pt idx="31">
                  <c:v>2551</c:v>
                </c:pt>
                <c:pt idx="32">
                  <c:v>2551</c:v>
                </c:pt>
                <c:pt idx="33">
                  <c:v>2232</c:v>
                </c:pt>
                <c:pt idx="34">
                  <c:v>2232</c:v>
                </c:pt>
                <c:pt idx="35">
                  <c:v>2232</c:v>
                </c:pt>
                <c:pt idx="36">
                  <c:v>2232</c:v>
                </c:pt>
                <c:pt idx="37">
                  <c:v>2511</c:v>
                </c:pt>
                <c:pt idx="38">
                  <c:v>2511</c:v>
                </c:pt>
                <c:pt idx="39">
                  <c:v>2511</c:v>
                </c:pt>
                <c:pt idx="40">
                  <c:v>2511</c:v>
                </c:pt>
                <c:pt idx="41">
                  <c:v>2511</c:v>
                </c:pt>
                <c:pt idx="42">
                  <c:v>2511</c:v>
                </c:pt>
                <c:pt idx="43">
                  <c:v>2197</c:v>
                </c:pt>
                <c:pt idx="44">
                  <c:v>2471</c:v>
                </c:pt>
                <c:pt idx="45">
                  <c:v>2471</c:v>
                </c:pt>
                <c:pt idx="46">
                  <c:v>3025</c:v>
                </c:pt>
                <c:pt idx="47">
                  <c:v>2646</c:v>
                </c:pt>
                <c:pt idx="48">
                  <c:v>2646</c:v>
                </c:pt>
                <c:pt idx="49">
                  <c:v>2646</c:v>
                </c:pt>
                <c:pt idx="50">
                  <c:v>2646</c:v>
                </c:pt>
                <c:pt idx="51">
                  <c:v>2315</c:v>
                </c:pt>
                <c:pt idx="52">
                  <c:v>2604</c:v>
                </c:pt>
                <c:pt idx="53">
                  <c:v>2604</c:v>
                </c:pt>
                <c:pt idx="54">
                  <c:v>2604</c:v>
                </c:pt>
                <c:pt idx="55">
                  <c:v>2604</c:v>
                </c:pt>
                <c:pt idx="56">
                  <c:v>2993</c:v>
                </c:pt>
                <c:pt idx="57">
                  <c:v>2618</c:v>
                </c:pt>
                <c:pt idx="58">
                  <c:v>2618</c:v>
                </c:pt>
                <c:pt idx="59">
                  <c:v>2618</c:v>
                </c:pt>
                <c:pt idx="60">
                  <c:v>2618</c:v>
                </c:pt>
                <c:pt idx="61">
                  <c:v>2618</c:v>
                </c:pt>
                <c:pt idx="62">
                  <c:v>2618</c:v>
                </c:pt>
                <c:pt idx="63">
                  <c:v>2618</c:v>
                </c:pt>
                <c:pt idx="64">
                  <c:v>2618</c:v>
                </c:pt>
                <c:pt idx="65">
                  <c:v>2618</c:v>
                </c:pt>
                <c:pt idx="66">
                  <c:v>2290</c:v>
                </c:pt>
                <c:pt idx="67">
                  <c:v>2576</c:v>
                </c:pt>
                <c:pt idx="68">
                  <c:v>2576</c:v>
                </c:pt>
                <c:pt idx="69">
                  <c:v>2576</c:v>
                </c:pt>
                <c:pt idx="70">
                  <c:v>2576</c:v>
                </c:pt>
                <c:pt idx="71">
                  <c:v>2961</c:v>
                </c:pt>
                <c:pt idx="72">
                  <c:v>2590</c:v>
                </c:pt>
                <c:pt idx="73">
                  <c:v>2590</c:v>
                </c:pt>
                <c:pt idx="74">
                  <c:v>2266</c:v>
                </c:pt>
                <c:pt idx="75">
                  <c:v>2549</c:v>
                </c:pt>
                <c:pt idx="76">
                  <c:v>2549</c:v>
                </c:pt>
                <c:pt idx="77">
                  <c:v>2931</c:v>
                </c:pt>
                <c:pt idx="78">
                  <c:v>2564</c:v>
                </c:pt>
                <c:pt idx="79">
                  <c:v>2243</c:v>
                </c:pt>
                <c:pt idx="80">
                  <c:v>2523</c:v>
                </c:pt>
                <c:pt idx="81">
                  <c:v>2523</c:v>
                </c:pt>
                <c:pt idx="82">
                  <c:v>2523</c:v>
                </c:pt>
                <c:pt idx="83">
                  <c:v>2523</c:v>
                </c:pt>
                <c:pt idx="84">
                  <c:v>2523</c:v>
                </c:pt>
                <c:pt idx="85">
                  <c:v>2901</c:v>
                </c:pt>
                <c:pt idx="86">
                  <c:v>2538</c:v>
                </c:pt>
                <c:pt idx="87">
                  <c:v>2538</c:v>
                </c:pt>
                <c:pt idx="88">
                  <c:v>2538</c:v>
                </c:pt>
                <c:pt idx="89">
                  <c:v>2538</c:v>
                </c:pt>
                <c:pt idx="90">
                  <c:v>2887</c:v>
                </c:pt>
                <c:pt idx="91">
                  <c:v>2526</c:v>
                </c:pt>
                <c:pt idx="92">
                  <c:v>2526</c:v>
                </c:pt>
                <c:pt idx="93">
                  <c:v>2526</c:v>
                </c:pt>
                <c:pt idx="94">
                  <c:v>2526</c:v>
                </c:pt>
                <c:pt idx="95">
                  <c:v>2526</c:v>
                </c:pt>
                <c:pt idx="96">
                  <c:v>2873</c:v>
                </c:pt>
                <c:pt idx="97">
                  <c:v>2513</c:v>
                </c:pt>
                <c:pt idx="98">
                  <c:v>2198</c:v>
                </c:pt>
                <c:pt idx="99">
                  <c:v>2472</c:v>
                </c:pt>
                <c:pt idx="100">
                  <c:v>2472</c:v>
                </c:pt>
                <c:pt idx="101">
                  <c:v>2472</c:v>
                </c:pt>
                <c:pt idx="102">
                  <c:v>2844</c:v>
                </c:pt>
                <c:pt idx="103">
                  <c:v>2488</c:v>
                </c:pt>
                <c:pt idx="104">
                  <c:v>2177</c:v>
                </c:pt>
                <c:pt idx="105">
                  <c:v>2449</c:v>
                </c:pt>
                <c:pt idx="106">
                  <c:v>2818</c:v>
                </c:pt>
                <c:pt idx="107">
                  <c:v>2465</c:v>
                </c:pt>
                <c:pt idx="108">
                  <c:v>2465</c:v>
                </c:pt>
                <c:pt idx="109">
                  <c:v>2805</c:v>
                </c:pt>
                <c:pt idx="110">
                  <c:v>2454</c:v>
                </c:pt>
                <c:pt idx="111">
                  <c:v>2454</c:v>
                </c:pt>
                <c:pt idx="112">
                  <c:v>2454</c:v>
                </c:pt>
                <c:pt idx="113">
                  <c:v>2454</c:v>
                </c:pt>
                <c:pt idx="114">
                  <c:v>2147</c:v>
                </c:pt>
                <c:pt idx="115">
                  <c:v>2415</c:v>
                </c:pt>
                <c:pt idx="116">
                  <c:v>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A-4588-8E08-ED4255DC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60'!$F$1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60'!$F$2:$F$118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1.2</c:v>
                </c:pt>
                <c:pt idx="2">
                  <c:v>1</c:v>
                </c:pt>
                <c:pt idx="3">
                  <c:v>1.3333330000000001</c:v>
                </c:pt>
                <c:pt idx="4">
                  <c:v>1.3333330000000001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</c:v>
                </c:pt>
                <c:pt idx="12">
                  <c:v>1.25</c:v>
                </c:pt>
                <c:pt idx="13">
                  <c:v>1</c:v>
                </c:pt>
                <c:pt idx="14">
                  <c:v>1</c:v>
                </c:pt>
                <c:pt idx="15">
                  <c:v>1.25</c:v>
                </c:pt>
                <c:pt idx="16">
                  <c:v>1.25</c:v>
                </c:pt>
                <c:pt idx="17">
                  <c:v>1</c:v>
                </c:pt>
                <c:pt idx="18">
                  <c:v>1.25</c:v>
                </c:pt>
                <c:pt idx="19">
                  <c:v>1</c:v>
                </c:pt>
                <c:pt idx="20">
                  <c:v>1.25</c:v>
                </c:pt>
                <c:pt idx="21">
                  <c:v>1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</c:v>
                </c:pt>
                <c:pt idx="26">
                  <c:v>1</c:v>
                </c:pt>
                <c:pt idx="27">
                  <c:v>1.25</c:v>
                </c:pt>
                <c:pt idx="28">
                  <c:v>1.25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1.25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1.25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</c:v>
                </c:pt>
                <c:pt idx="46">
                  <c:v>1.25</c:v>
                </c:pt>
                <c:pt idx="47">
                  <c:v>1.25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1.25</c:v>
                </c:pt>
                <c:pt idx="52">
                  <c:v>1.25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1.25</c:v>
                </c:pt>
                <c:pt idx="57">
                  <c:v>1.25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1.25</c:v>
                </c:pt>
                <c:pt idx="67">
                  <c:v>1.25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1.25</c:v>
                </c:pt>
                <c:pt idx="72">
                  <c:v>1.25</c:v>
                </c:pt>
                <c:pt idx="73">
                  <c:v>1</c:v>
                </c:pt>
                <c:pt idx="74">
                  <c:v>1.25</c:v>
                </c:pt>
                <c:pt idx="75">
                  <c:v>1.25</c:v>
                </c:pt>
                <c:pt idx="76">
                  <c:v>1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1.25</c:v>
                </c:pt>
                <c:pt idx="86">
                  <c:v>1.25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1.25</c:v>
                </c:pt>
                <c:pt idx="91">
                  <c:v>1.25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</c:v>
                </c:pt>
                <c:pt idx="101">
                  <c:v>1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</c:v>
                </c:pt>
                <c:pt idx="109">
                  <c:v>1.25</c:v>
                </c:pt>
                <c:pt idx="110">
                  <c:v>1.25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1.25</c:v>
                </c:pt>
                <c:pt idx="115">
                  <c:v>1.25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A-4588-8E08-ED4255DC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dos ticks de cada roda  - Velocidade 70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70'!$I$1</c:f>
              <c:strCache>
                <c:ptCount val="1"/>
                <c:pt idx="0">
                  <c:v>diff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'Versão 3 - Vel 70'!$A$2:$A$118</c:f>
              <c:strCach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~66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strCache>
            </c:strRef>
          </c:cat>
          <c:val>
            <c:numRef>
              <c:f>'Versão 3 - Vel 70'!$I$3:$I$118</c:f>
              <c:numCache>
                <c:formatCode>General</c:formatCode>
                <c:ptCount val="116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0-4A98-BCCB-3123D6E4AB31}"/>
            </c:ext>
          </c:extLst>
        </c:ser>
        <c:ser>
          <c:idx val="1"/>
          <c:order val="1"/>
          <c:tx>
            <c:strRef>
              <c:f>'Versão 3 - Vel 70'!$J$1</c:f>
              <c:strCache>
                <c:ptCount val="1"/>
                <c:pt idx="0">
                  <c:v>diff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'Versão 3 - Vel 70'!$A$2:$A$118</c:f>
              <c:strCach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~66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strCache>
            </c:strRef>
          </c:cat>
          <c:val>
            <c:numRef>
              <c:f>'Versão 3 - Vel 70'!$J$3:$J$118</c:f>
              <c:numCache>
                <c:formatCode>General</c:formatCode>
                <c:ptCount val="116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0-4A98-BCCB-3123D6E4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70'!$F$1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70'!$F$2:$F$118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1.125</c:v>
                </c:pt>
                <c:pt idx="2">
                  <c:v>1.3333330000000001</c:v>
                </c:pt>
                <c:pt idx="3">
                  <c:v>1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</c:v>
                </c:pt>
                <c:pt idx="11">
                  <c:v>1.25</c:v>
                </c:pt>
                <c:pt idx="12">
                  <c:v>1.2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1.2</c:v>
                </c:pt>
                <c:pt idx="21">
                  <c:v>1</c:v>
                </c:pt>
                <c:pt idx="22">
                  <c:v>1</c:v>
                </c:pt>
                <c:pt idx="23">
                  <c:v>1.2</c:v>
                </c:pt>
                <c:pt idx="24">
                  <c:v>1.25</c:v>
                </c:pt>
                <c:pt idx="25">
                  <c:v>1.2</c:v>
                </c:pt>
                <c:pt idx="26">
                  <c:v>1.25</c:v>
                </c:pt>
                <c:pt idx="27">
                  <c:v>1.2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1.25</c:v>
                </c:pt>
                <c:pt idx="50">
                  <c:v>1.2</c:v>
                </c:pt>
                <c:pt idx="51">
                  <c:v>1.25</c:v>
                </c:pt>
                <c:pt idx="52">
                  <c:v>1.2</c:v>
                </c:pt>
                <c:pt idx="53">
                  <c:v>1</c:v>
                </c:pt>
                <c:pt idx="54">
                  <c:v>1.25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1.25</c:v>
                </c:pt>
                <c:pt idx="59">
                  <c:v>1</c:v>
                </c:pt>
                <c:pt idx="60">
                  <c:v>1.25</c:v>
                </c:pt>
                <c:pt idx="61">
                  <c:v>1</c:v>
                </c:pt>
                <c:pt idx="62">
                  <c:v>1.25</c:v>
                </c:pt>
                <c:pt idx="63">
                  <c:v>1</c:v>
                </c:pt>
                <c:pt idx="64">
                  <c:v>1.25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1.25</c:v>
                </c:pt>
                <c:pt idx="72">
                  <c:v>1</c:v>
                </c:pt>
                <c:pt idx="73">
                  <c:v>1</c:v>
                </c:pt>
                <c:pt idx="74">
                  <c:v>1.25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1.25</c:v>
                </c:pt>
                <c:pt idx="81">
                  <c:v>1</c:v>
                </c:pt>
                <c:pt idx="82">
                  <c:v>1</c:v>
                </c:pt>
                <c:pt idx="83">
                  <c:v>1.25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1.25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1.25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1.25</c:v>
                </c:pt>
                <c:pt idx="98">
                  <c:v>1.25</c:v>
                </c:pt>
                <c:pt idx="99">
                  <c:v>1</c:v>
                </c:pt>
                <c:pt idx="100">
                  <c:v>1.25</c:v>
                </c:pt>
                <c:pt idx="101">
                  <c:v>1.25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</c:v>
                </c:pt>
                <c:pt idx="110">
                  <c:v>1.25</c:v>
                </c:pt>
                <c:pt idx="111">
                  <c:v>1.25</c:v>
                </c:pt>
                <c:pt idx="112">
                  <c:v>1</c:v>
                </c:pt>
                <c:pt idx="113">
                  <c:v>1.25</c:v>
                </c:pt>
                <c:pt idx="114">
                  <c:v>1</c:v>
                </c:pt>
                <c:pt idx="115">
                  <c:v>1</c:v>
                </c:pt>
                <c:pt idx="11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0-4A98-BCCB-3123D6E4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 de PWM - Velocidade</a:t>
            </a:r>
            <a:r>
              <a:rPr lang="pt-PT" baseline="0"/>
              <a:t> 70%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70'!$B$1</c:f>
              <c:strCache>
                <c:ptCount val="1"/>
                <c:pt idx="0">
                  <c:v>pwmLeft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'Versão 3 - Vel 70'!$A$2:$A$118</c:f>
              <c:strCach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~66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strCache>
            </c:strRef>
          </c:cat>
          <c:val>
            <c:numRef>
              <c:f>'Versão 3 - Vel 70'!$B$2:$B$118</c:f>
              <c:numCache>
                <c:formatCode>General</c:formatCode>
                <c:ptCount val="117"/>
                <c:pt idx="0">
                  <c:v>2268</c:v>
                </c:pt>
                <c:pt idx="1">
                  <c:v>2686</c:v>
                </c:pt>
                <c:pt idx="2">
                  <c:v>3133</c:v>
                </c:pt>
                <c:pt idx="3">
                  <c:v>3133</c:v>
                </c:pt>
                <c:pt idx="4">
                  <c:v>2741</c:v>
                </c:pt>
                <c:pt idx="5">
                  <c:v>3083</c:v>
                </c:pt>
                <c:pt idx="6">
                  <c:v>2697</c:v>
                </c:pt>
                <c:pt idx="7">
                  <c:v>2697</c:v>
                </c:pt>
                <c:pt idx="8">
                  <c:v>2697</c:v>
                </c:pt>
                <c:pt idx="9">
                  <c:v>3034</c:v>
                </c:pt>
                <c:pt idx="10">
                  <c:v>3034</c:v>
                </c:pt>
                <c:pt idx="11">
                  <c:v>2654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2626</c:v>
                </c:pt>
                <c:pt idx="21">
                  <c:v>2626</c:v>
                </c:pt>
                <c:pt idx="22">
                  <c:v>2626</c:v>
                </c:pt>
                <c:pt idx="23">
                  <c:v>2363</c:v>
                </c:pt>
                <c:pt idx="24">
                  <c:v>2658</c:v>
                </c:pt>
                <c:pt idx="25">
                  <c:v>2392</c:v>
                </c:pt>
                <c:pt idx="26">
                  <c:v>2691</c:v>
                </c:pt>
                <c:pt idx="27">
                  <c:v>2421</c:v>
                </c:pt>
                <c:pt idx="28">
                  <c:v>2421</c:v>
                </c:pt>
                <c:pt idx="29">
                  <c:v>2421</c:v>
                </c:pt>
                <c:pt idx="30">
                  <c:v>2421</c:v>
                </c:pt>
                <c:pt idx="31">
                  <c:v>2421</c:v>
                </c:pt>
                <c:pt idx="32">
                  <c:v>2421</c:v>
                </c:pt>
                <c:pt idx="33">
                  <c:v>2421</c:v>
                </c:pt>
                <c:pt idx="34">
                  <c:v>2421</c:v>
                </c:pt>
                <c:pt idx="35">
                  <c:v>2421</c:v>
                </c:pt>
                <c:pt idx="36">
                  <c:v>2421</c:v>
                </c:pt>
                <c:pt idx="37">
                  <c:v>2421</c:v>
                </c:pt>
                <c:pt idx="38">
                  <c:v>2421</c:v>
                </c:pt>
                <c:pt idx="39">
                  <c:v>2421</c:v>
                </c:pt>
                <c:pt idx="40">
                  <c:v>2421</c:v>
                </c:pt>
                <c:pt idx="41">
                  <c:v>2421</c:v>
                </c:pt>
                <c:pt idx="42">
                  <c:v>2421</c:v>
                </c:pt>
                <c:pt idx="43">
                  <c:v>2421</c:v>
                </c:pt>
                <c:pt idx="44">
                  <c:v>2421</c:v>
                </c:pt>
                <c:pt idx="45">
                  <c:v>2421</c:v>
                </c:pt>
                <c:pt idx="46">
                  <c:v>2421</c:v>
                </c:pt>
                <c:pt idx="47">
                  <c:v>2421</c:v>
                </c:pt>
                <c:pt idx="48">
                  <c:v>2421</c:v>
                </c:pt>
                <c:pt idx="49">
                  <c:v>2723</c:v>
                </c:pt>
                <c:pt idx="50">
                  <c:v>2450</c:v>
                </c:pt>
                <c:pt idx="51">
                  <c:v>2756</c:v>
                </c:pt>
                <c:pt idx="52">
                  <c:v>2480</c:v>
                </c:pt>
                <c:pt idx="53">
                  <c:v>2480</c:v>
                </c:pt>
                <c:pt idx="54">
                  <c:v>2170</c:v>
                </c:pt>
                <c:pt idx="55">
                  <c:v>2712</c:v>
                </c:pt>
                <c:pt idx="56">
                  <c:v>2712</c:v>
                </c:pt>
                <c:pt idx="57">
                  <c:v>2712</c:v>
                </c:pt>
                <c:pt idx="58">
                  <c:v>2373</c:v>
                </c:pt>
                <c:pt idx="59">
                  <c:v>2373</c:v>
                </c:pt>
                <c:pt idx="60">
                  <c:v>2076</c:v>
                </c:pt>
                <c:pt idx="61">
                  <c:v>2076</c:v>
                </c:pt>
                <c:pt idx="62">
                  <c:v>2048</c:v>
                </c:pt>
                <c:pt idx="63">
                  <c:v>2048</c:v>
                </c:pt>
                <c:pt idx="64">
                  <c:v>2304</c:v>
                </c:pt>
                <c:pt idx="65">
                  <c:v>2304</c:v>
                </c:pt>
                <c:pt idx="66">
                  <c:v>2304</c:v>
                </c:pt>
                <c:pt idx="67">
                  <c:v>2304</c:v>
                </c:pt>
                <c:pt idx="68">
                  <c:v>2304</c:v>
                </c:pt>
                <c:pt idx="69">
                  <c:v>2304</c:v>
                </c:pt>
                <c:pt idx="70">
                  <c:v>2304</c:v>
                </c:pt>
                <c:pt idx="71">
                  <c:v>2592</c:v>
                </c:pt>
                <c:pt idx="72">
                  <c:v>2592</c:v>
                </c:pt>
                <c:pt idx="73">
                  <c:v>2592</c:v>
                </c:pt>
                <c:pt idx="74">
                  <c:v>2268</c:v>
                </c:pt>
                <c:pt idx="75">
                  <c:v>2268</c:v>
                </c:pt>
                <c:pt idx="76">
                  <c:v>2268</c:v>
                </c:pt>
                <c:pt idx="77">
                  <c:v>2268</c:v>
                </c:pt>
                <c:pt idx="78">
                  <c:v>2268</c:v>
                </c:pt>
                <c:pt idx="79">
                  <c:v>2268</c:v>
                </c:pt>
                <c:pt idx="80">
                  <c:v>2551</c:v>
                </c:pt>
                <c:pt idx="81">
                  <c:v>2551</c:v>
                </c:pt>
                <c:pt idx="82">
                  <c:v>2551</c:v>
                </c:pt>
                <c:pt idx="83">
                  <c:v>2232</c:v>
                </c:pt>
                <c:pt idx="84">
                  <c:v>2232</c:v>
                </c:pt>
                <c:pt idx="85">
                  <c:v>2232</c:v>
                </c:pt>
                <c:pt idx="86">
                  <c:v>2232</c:v>
                </c:pt>
                <c:pt idx="87">
                  <c:v>2511</c:v>
                </c:pt>
                <c:pt idx="88">
                  <c:v>2511</c:v>
                </c:pt>
                <c:pt idx="89">
                  <c:v>2511</c:v>
                </c:pt>
                <c:pt idx="90">
                  <c:v>2511</c:v>
                </c:pt>
                <c:pt idx="91">
                  <c:v>2511</c:v>
                </c:pt>
                <c:pt idx="92">
                  <c:v>2511</c:v>
                </c:pt>
                <c:pt idx="93">
                  <c:v>2197</c:v>
                </c:pt>
                <c:pt idx="94">
                  <c:v>2197</c:v>
                </c:pt>
                <c:pt idx="95">
                  <c:v>2197</c:v>
                </c:pt>
                <c:pt idx="96">
                  <c:v>2197</c:v>
                </c:pt>
                <c:pt idx="97">
                  <c:v>2471</c:v>
                </c:pt>
                <c:pt idx="98">
                  <c:v>2162</c:v>
                </c:pt>
                <c:pt idx="99">
                  <c:v>2162</c:v>
                </c:pt>
                <c:pt idx="100">
                  <c:v>2432</c:v>
                </c:pt>
                <c:pt idx="101">
                  <c:v>2128</c:v>
                </c:pt>
                <c:pt idx="102">
                  <c:v>2128</c:v>
                </c:pt>
                <c:pt idx="103">
                  <c:v>2128</c:v>
                </c:pt>
                <c:pt idx="104">
                  <c:v>2128</c:v>
                </c:pt>
                <c:pt idx="105">
                  <c:v>2394</c:v>
                </c:pt>
                <c:pt idx="106">
                  <c:v>2094</c:v>
                </c:pt>
                <c:pt idx="107">
                  <c:v>2355</c:v>
                </c:pt>
                <c:pt idx="108">
                  <c:v>2060</c:v>
                </c:pt>
                <c:pt idx="109">
                  <c:v>2060</c:v>
                </c:pt>
                <c:pt idx="110">
                  <c:v>2048</c:v>
                </c:pt>
                <c:pt idx="111">
                  <c:v>2304</c:v>
                </c:pt>
                <c:pt idx="112">
                  <c:v>2304</c:v>
                </c:pt>
                <c:pt idx="113">
                  <c:v>2592</c:v>
                </c:pt>
                <c:pt idx="114">
                  <c:v>2592</c:v>
                </c:pt>
                <c:pt idx="115">
                  <c:v>2592</c:v>
                </c:pt>
                <c:pt idx="116">
                  <c:v>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0-4FCC-9B78-9C7304FA3D89}"/>
            </c:ext>
          </c:extLst>
        </c:ser>
        <c:ser>
          <c:idx val="1"/>
          <c:order val="1"/>
          <c:tx>
            <c:strRef>
              <c:f>'Versão 3 - Vel 70'!$C$1</c:f>
              <c:strCache>
                <c:ptCount val="1"/>
                <c:pt idx="0">
                  <c:v>pwmRight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'Versão 3 - Vel 70'!$A$2:$A$118</c:f>
              <c:strCach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~66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strCache>
            </c:strRef>
          </c:cat>
          <c:val>
            <c:numRef>
              <c:f>'Versão 3 - Vel 70'!$C$2:$C$118</c:f>
              <c:numCache>
                <c:formatCode>General</c:formatCode>
                <c:ptCount val="117"/>
                <c:pt idx="0">
                  <c:v>2415</c:v>
                </c:pt>
                <c:pt idx="1">
                  <c:v>3045</c:v>
                </c:pt>
                <c:pt idx="2">
                  <c:v>2537</c:v>
                </c:pt>
                <c:pt idx="3">
                  <c:v>2537</c:v>
                </c:pt>
                <c:pt idx="4">
                  <c:v>2854</c:v>
                </c:pt>
                <c:pt idx="5">
                  <c:v>2497</c:v>
                </c:pt>
                <c:pt idx="6">
                  <c:v>2809</c:v>
                </c:pt>
                <c:pt idx="7">
                  <c:v>2809</c:v>
                </c:pt>
                <c:pt idx="8">
                  <c:v>2809</c:v>
                </c:pt>
                <c:pt idx="9">
                  <c:v>2457</c:v>
                </c:pt>
                <c:pt idx="10">
                  <c:v>2457</c:v>
                </c:pt>
                <c:pt idx="11">
                  <c:v>2764</c:v>
                </c:pt>
                <c:pt idx="12">
                  <c:v>3040</c:v>
                </c:pt>
                <c:pt idx="13">
                  <c:v>3040</c:v>
                </c:pt>
                <c:pt idx="14">
                  <c:v>3040</c:v>
                </c:pt>
                <c:pt idx="15">
                  <c:v>3040</c:v>
                </c:pt>
                <c:pt idx="16">
                  <c:v>3040</c:v>
                </c:pt>
                <c:pt idx="17">
                  <c:v>3040</c:v>
                </c:pt>
                <c:pt idx="18">
                  <c:v>3040</c:v>
                </c:pt>
                <c:pt idx="19">
                  <c:v>3040</c:v>
                </c:pt>
                <c:pt idx="20">
                  <c:v>2736</c:v>
                </c:pt>
                <c:pt idx="21">
                  <c:v>2736</c:v>
                </c:pt>
                <c:pt idx="22">
                  <c:v>2736</c:v>
                </c:pt>
                <c:pt idx="23">
                  <c:v>3009</c:v>
                </c:pt>
                <c:pt idx="24">
                  <c:v>2632</c:v>
                </c:pt>
                <c:pt idx="25">
                  <c:v>2895</c:v>
                </c:pt>
                <c:pt idx="26">
                  <c:v>2533</c:v>
                </c:pt>
                <c:pt idx="27">
                  <c:v>2786</c:v>
                </c:pt>
                <c:pt idx="28">
                  <c:v>2786</c:v>
                </c:pt>
                <c:pt idx="29">
                  <c:v>2786</c:v>
                </c:pt>
                <c:pt idx="30">
                  <c:v>2786</c:v>
                </c:pt>
                <c:pt idx="31">
                  <c:v>2786</c:v>
                </c:pt>
                <c:pt idx="32">
                  <c:v>2786</c:v>
                </c:pt>
                <c:pt idx="33">
                  <c:v>2786</c:v>
                </c:pt>
                <c:pt idx="34">
                  <c:v>2786</c:v>
                </c:pt>
                <c:pt idx="35">
                  <c:v>2786</c:v>
                </c:pt>
                <c:pt idx="36">
                  <c:v>2786</c:v>
                </c:pt>
                <c:pt idx="37">
                  <c:v>2786</c:v>
                </c:pt>
                <c:pt idx="38">
                  <c:v>2786</c:v>
                </c:pt>
                <c:pt idx="39">
                  <c:v>2786</c:v>
                </c:pt>
                <c:pt idx="40">
                  <c:v>2786</c:v>
                </c:pt>
                <c:pt idx="41">
                  <c:v>2786</c:v>
                </c:pt>
                <c:pt idx="42">
                  <c:v>2786</c:v>
                </c:pt>
                <c:pt idx="43">
                  <c:v>2786</c:v>
                </c:pt>
                <c:pt idx="44">
                  <c:v>2786</c:v>
                </c:pt>
                <c:pt idx="45">
                  <c:v>2786</c:v>
                </c:pt>
                <c:pt idx="46">
                  <c:v>2786</c:v>
                </c:pt>
                <c:pt idx="47">
                  <c:v>2786</c:v>
                </c:pt>
                <c:pt idx="48">
                  <c:v>2786</c:v>
                </c:pt>
                <c:pt idx="49">
                  <c:v>2437</c:v>
                </c:pt>
                <c:pt idx="50">
                  <c:v>2680</c:v>
                </c:pt>
                <c:pt idx="51">
                  <c:v>2345</c:v>
                </c:pt>
                <c:pt idx="52">
                  <c:v>2579</c:v>
                </c:pt>
                <c:pt idx="53">
                  <c:v>2579</c:v>
                </c:pt>
                <c:pt idx="54">
                  <c:v>2901</c:v>
                </c:pt>
                <c:pt idx="55">
                  <c:v>2175</c:v>
                </c:pt>
                <c:pt idx="56">
                  <c:v>2175</c:v>
                </c:pt>
                <c:pt idx="57">
                  <c:v>2175</c:v>
                </c:pt>
                <c:pt idx="58">
                  <c:v>2446</c:v>
                </c:pt>
                <c:pt idx="59">
                  <c:v>2446</c:v>
                </c:pt>
                <c:pt idx="60">
                  <c:v>2751</c:v>
                </c:pt>
                <c:pt idx="61">
                  <c:v>2751</c:v>
                </c:pt>
                <c:pt idx="62">
                  <c:v>3326</c:v>
                </c:pt>
                <c:pt idx="63">
                  <c:v>3326</c:v>
                </c:pt>
                <c:pt idx="64">
                  <c:v>2910</c:v>
                </c:pt>
                <c:pt idx="65">
                  <c:v>2910</c:v>
                </c:pt>
                <c:pt idx="66">
                  <c:v>2910</c:v>
                </c:pt>
                <c:pt idx="67">
                  <c:v>2910</c:v>
                </c:pt>
                <c:pt idx="68">
                  <c:v>2910</c:v>
                </c:pt>
                <c:pt idx="69">
                  <c:v>2910</c:v>
                </c:pt>
                <c:pt idx="70">
                  <c:v>2910</c:v>
                </c:pt>
                <c:pt idx="71">
                  <c:v>2546</c:v>
                </c:pt>
                <c:pt idx="72">
                  <c:v>2546</c:v>
                </c:pt>
                <c:pt idx="73">
                  <c:v>2546</c:v>
                </c:pt>
                <c:pt idx="74">
                  <c:v>2864</c:v>
                </c:pt>
                <c:pt idx="75">
                  <c:v>2864</c:v>
                </c:pt>
                <c:pt idx="76">
                  <c:v>2864</c:v>
                </c:pt>
                <c:pt idx="77">
                  <c:v>2864</c:v>
                </c:pt>
                <c:pt idx="78">
                  <c:v>2864</c:v>
                </c:pt>
                <c:pt idx="79">
                  <c:v>2864</c:v>
                </c:pt>
                <c:pt idx="80">
                  <c:v>2506</c:v>
                </c:pt>
                <c:pt idx="81">
                  <c:v>2506</c:v>
                </c:pt>
                <c:pt idx="82">
                  <c:v>2506</c:v>
                </c:pt>
                <c:pt idx="83">
                  <c:v>2819</c:v>
                </c:pt>
                <c:pt idx="84">
                  <c:v>2819</c:v>
                </c:pt>
                <c:pt idx="85">
                  <c:v>2819</c:v>
                </c:pt>
                <c:pt idx="86">
                  <c:v>2819</c:v>
                </c:pt>
                <c:pt idx="87">
                  <c:v>2466</c:v>
                </c:pt>
                <c:pt idx="88">
                  <c:v>2466</c:v>
                </c:pt>
                <c:pt idx="89">
                  <c:v>2466</c:v>
                </c:pt>
                <c:pt idx="90">
                  <c:v>2466</c:v>
                </c:pt>
                <c:pt idx="91">
                  <c:v>2466</c:v>
                </c:pt>
                <c:pt idx="92">
                  <c:v>2466</c:v>
                </c:pt>
                <c:pt idx="93">
                  <c:v>2774</c:v>
                </c:pt>
                <c:pt idx="94">
                  <c:v>2774</c:v>
                </c:pt>
                <c:pt idx="95">
                  <c:v>2774</c:v>
                </c:pt>
                <c:pt idx="96">
                  <c:v>2774</c:v>
                </c:pt>
                <c:pt idx="97">
                  <c:v>2427</c:v>
                </c:pt>
                <c:pt idx="98">
                  <c:v>2730</c:v>
                </c:pt>
                <c:pt idx="99">
                  <c:v>2730</c:v>
                </c:pt>
                <c:pt idx="100">
                  <c:v>2388</c:v>
                </c:pt>
                <c:pt idx="101">
                  <c:v>2686</c:v>
                </c:pt>
                <c:pt idx="102">
                  <c:v>2686</c:v>
                </c:pt>
                <c:pt idx="103">
                  <c:v>2686</c:v>
                </c:pt>
                <c:pt idx="104">
                  <c:v>2686</c:v>
                </c:pt>
                <c:pt idx="105">
                  <c:v>2350</c:v>
                </c:pt>
                <c:pt idx="106">
                  <c:v>2643</c:v>
                </c:pt>
                <c:pt idx="107">
                  <c:v>2312</c:v>
                </c:pt>
                <c:pt idx="108">
                  <c:v>2601</c:v>
                </c:pt>
                <c:pt idx="109">
                  <c:v>2601</c:v>
                </c:pt>
                <c:pt idx="110">
                  <c:v>3171</c:v>
                </c:pt>
                <c:pt idx="111">
                  <c:v>2774</c:v>
                </c:pt>
                <c:pt idx="112">
                  <c:v>2774</c:v>
                </c:pt>
                <c:pt idx="113">
                  <c:v>2427</c:v>
                </c:pt>
                <c:pt idx="114">
                  <c:v>2427</c:v>
                </c:pt>
                <c:pt idx="115">
                  <c:v>2427</c:v>
                </c:pt>
                <c:pt idx="116">
                  <c:v>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0-4FCC-9B78-9C7304FA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70'!$F$1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70'!$F$2:$F$118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1.125</c:v>
                </c:pt>
                <c:pt idx="2">
                  <c:v>1.3333330000000001</c:v>
                </c:pt>
                <c:pt idx="3">
                  <c:v>1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</c:v>
                </c:pt>
                <c:pt idx="11">
                  <c:v>1.25</c:v>
                </c:pt>
                <c:pt idx="12">
                  <c:v>1.2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1.2</c:v>
                </c:pt>
                <c:pt idx="21">
                  <c:v>1</c:v>
                </c:pt>
                <c:pt idx="22">
                  <c:v>1</c:v>
                </c:pt>
                <c:pt idx="23">
                  <c:v>1.2</c:v>
                </c:pt>
                <c:pt idx="24">
                  <c:v>1.25</c:v>
                </c:pt>
                <c:pt idx="25">
                  <c:v>1.2</c:v>
                </c:pt>
                <c:pt idx="26">
                  <c:v>1.25</c:v>
                </c:pt>
                <c:pt idx="27">
                  <c:v>1.2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1.25</c:v>
                </c:pt>
                <c:pt idx="50">
                  <c:v>1.2</c:v>
                </c:pt>
                <c:pt idx="51">
                  <c:v>1.25</c:v>
                </c:pt>
                <c:pt idx="52">
                  <c:v>1.2</c:v>
                </c:pt>
                <c:pt idx="53">
                  <c:v>1</c:v>
                </c:pt>
                <c:pt idx="54">
                  <c:v>1.25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1.25</c:v>
                </c:pt>
                <c:pt idx="59">
                  <c:v>1</c:v>
                </c:pt>
                <c:pt idx="60">
                  <c:v>1.25</c:v>
                </c:pt>
                <c:pt idx="61">
                  <c:v>1</c:v>
                </c:pt>
                <c:pt idx="62">
                  <c:v>1.25</c:v>
                </c:pt>
                <c:pt idx="63">
                  <c:v>1</c:v>
                </c:pt>
                <c:pt idx="64">
                  <c:v>1.25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1.25</c:v>
                </c:pt>
                <c:pt idx="72">
                  <c:v>1</c:v>
                </c:pt>
                <c:pt idx="73">
                  <c:v>1</c:v>
                </c:pt>
                <c:pt idx="74">
                  <c:v>1.25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1.25</c:v>
                </c:pt>
                <c:pt idx="81">
                  <c:v>1</c:v>
                </c:pt>
                <c:pt idx="82">
                  <c:v>1</c:v>
                </c:pt>
                <c:pt idx="83">
                  <c:v>1.25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1.25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1.25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1.25</c:v>
                </c:pt>
                <c:pt idx="98">
                  <c:v>1.25</c:v>
                </c:pt>
                <c:pt idx="99">
                  <c:v>1</c:v>
                </c:pt>
                <c:pt idx="100">
                  <c:v>1.25</c:v>
                </c:pt>
                <c:pt idx="101">
                  <c:v>1.25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</c:v>
                </c:pt>
                <c:pt idx="110">
                  <c:v>1.25</c:v>
                </c:pt>
                <c:pt idx="111">
                  <c:v>1.25</c:v>
                </c:pt>
                <c:pt idx="112">
                  <c:v>1</c:v>
                </c:pt>
                <c:pt idx="113">
                  <c:v>1.25</c:v>
                </c:pt>
                <c:pt idx="114">
                  <c:v>1</c:v>
                </c:pt>
                <c:pt idx="115">
                  <c:v>1</c:v>
                </c:pt>
                <c:pt idx="11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0-4FCC-9B78-9C7304FA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dos ticks de cada roda  - Velocidade 80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80'!$I$1</c:f>
              <c:strCache>
                <c:ptCount val="1"/>
                <c:pt idx="0">
                  <c:v>diff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80'!$A$2:$A$118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80'!$I$3:$I$118</c:f>
              <c:numCache>
                <c:formatCode>General</c:formatCode>
                <c:ptCount val="116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4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D-45FE-9CFE-EBCC498B9A0A}"/>
            </c:ext>
          </c:extLst>
        </c:ser>
        <c:ser>
          <c:idx val="1"/>
          <c:order val="1"/>
          <c:tx>
            <c:strRef>
              <c:f>'Versão 3 - Vel 80'!$J$1</c:f>
              <c:strCache>
                <c:ptCount val="1"/>
                <c:pt idx="0">
                  <c:v>diff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80'!$A$2:$A$118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80'!$J$3:$J$118</c:f>
              <c:numCache>
                <c:formatCode>General</c:formatCode>
                <c:ptCount val="116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D-45FE-9CFE-EBCC498B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80'!$F$1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80'!$F$2:$F$118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1.111111</c:v>
                </c:pt>
                <c:pt idx="2">
                  <c:v>1.25</c:v>
                </c:pt>
                <c:pt idx="3">
                  <c:v>1.25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1.2</c:v>
                </c:pt>
                <c:pt idx="20">
                  <c:v>1.2</c:v>
                </c:pt>
                <c:pt idx="21">
                  <c:v>1.1666669999999999</c:v>
                </c:pt>
                <c:pt idx="22">
                  <c:v>1.2</c:v>
                </c:pt>
                <c:pt idx="23">
                  <c:v>1.2</c:v>
                </c:pt>
                <c:pt idx="24">
                  <c:v>1</c:v>
                </c:pt>
                <c:pt idx="25">
                  <c:v>1.2</c:v>
                </c:pt>
                <c:pt idx="26">
                  <c:v>1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</c:v>
                </c:pt>
                <c:pt idx="53">
                  <c:v>1.2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1.2</c:v>
                </c:pt>
                <c:pt idx="59">
                  <c:v>1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1.2</c:v>
                </c:pt>
                <c:pt idx="68">
                  <c:v>1</c:v>
                </c:pt>
                <c:pt idx="69">
                  <c:v>1.2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1.2</c:v>
                </c:pt>
                <c:pt idx="85">
                  <c:v>1.2</c:v>
                </c:pt>
                <c:pt idx="86">
                  <c:v>1</c:v>
                </c:pt>
                <c:pt idx="87">
                  <c:v>1.2</c:v>
                </c:pt>
                <c:pt idx="88">
                  <c:v>1</c:v>
                </c:pt>
                <c:pt idx="89">
                  <c:v>1</c:v>
                </c:pt>
                <c:pt idx="90">
                  <c:v>1.2</c:v>
                </c:pt>
                <c:pt idx="91">
                  <c:v>1</c:v>
                </c:pt>
                <c:pt idx="92">
                  <c:v>1.2</c:v>
                </c:pt>
                <c:pt idx="93">
                  <c:v>1</c:v>
                </c:pt>
                <c:pt idx="94">
                  <c:v>1</c:v>
                </c:pt>
                <c:pt idx="95">
                  <c:v>1.2</c:v>
                </c:pt>
                <c:pt idx="96">
                  <c:v>1.2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1.2</c:v>
                </c:pt>
                <c:pt idx="110">
                  <c:v>1</c:v>
                </c:pt>
                <c:pt idx="111">
                  <c:v>1.2</c:v>
                </c:pt>
                <c:pt idx="112">
                  <c:v>1.25</c:v>
                </c:pt>
                <c:pt idx="113">
                  <c:v>1.2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D-45FE-9CFE-EBCC498B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Valor de PWM - Velocidade</a:t>
            </a:r>
            <a:r>
              <a:rPr lang="pt-PT" baseline="0"/>
              <a:t> 80%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80'!$B$1</c:f>
              <c:strCache>
                <c:ptCount val="1"/>
                <c:pt idx="0">
                  <c:v>pwmLeft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80'!$A$2:$A$118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80'!$B$2:$B$118</c:f>
              <c:numCache>
                <c:formatCode>General</c:formatCode>
                <c:ptCount val="117"/>
                <c:pt idx="0">
                  <c:v>2268</c:v>
                </c:pt>
                <c:pt idx="1">
                  <c:v>3094</c:v>
                </c:pt>
                <c:pt idx="2">
                  <c:v>3480</c:v>
                </c:pt>
                <c:pt idx="3">
                  <c:v>3045</c:v>
                </c:pt>
                <c:pt idx="4">
                  <c:v>3045</c:v>
                </c:pt>
                <c:pt idx="5">
                  <c:v>3045</c:v>
                </c:pt>
                <c:pt idx="6">
                  <c:v>3045</c:v>
                </c:pt>
                <c:pt idx="7">
                  <c:v>2740</c:v>
                </c:pt>
                <c:pt idx="8">
                  <c:v>2740</c:v>
                </c:pt>
                <c:pt idx="9">
                  <c:v>2740</c:v>
                </c:pt>
                <c:pt idx="10">
                  <c:v>2740</c:v>
                </c:pt>
                <c:pt idx="11">
                  <c:v>2740</c:v>
                </c:pt>
                <c:pt idx="12">
                  <c:v>2740</c:v>
                </c:pt>
                <c:pt idx="13">
                  <c:v>2740</c:v>
                </c:pt>
                <c:pt idx="14">
                  <c:v>3014</c:v>
                </c:pt>
                <c:pt idx="15">
                  <c:v>3014</c:v>
                </c:pt>
                <c:pt idx="16">
                  <c:v>3014</c:v>
                </c:pt>
                <c:pt idx="17">
                  <c:v>3014</c:v>
                </c:pt>
                <c:pt idx="18">
                  <c:v>3014</c:v>
                </c:pt>
                <c:pt idx="19">
                  <c:v>2712</c:v>
                </c:pt>
                <c:pt idx="20">
                  <c:v>2983</c:v>
                </c:pt>
                <c:pt idx="21">
                  <c:v>3231</c:v>
                </c:pt>
                <c:pt idx="22">
                  <c:v>3554</c:v>
                </c:pt>
                <c:pt idx="23">
                  <c:v>3198</c:v>
                </c:pt>
                <c:pt idx="24">
                  <c:v>3198</c:v>
                </c:pt>
                <c:pt idx="25">
                  <c:v>2878</c:v>
                </c:pt>
                <c:pt idx="26">
                  <c:v>2878</c:v>
                </c:pt>
                <c:pt idx="27">
                  <c:v>2590</c:v>
                </c:pt>
                <c:pt idx="28">
                  <c:v>2849</c:v>
                </c:pt>
                <c:pt idx="29">
                  <c:v>3133</c:v>
                </c:pt>
                <c:pt idx="30">
                  <c:v>2819</c:v>
                </c:pt>
                <c:pt idx="31">
                  <c:v>2819</c:v>
                </c:pt>
                <c:pt idx="32">
                  <c:v>2537</c:v>
                </c:pt>
                <c:pt idx="33">
                  <c:v>2790</c:v>
                </c:pt>
                <c:pt idx="34">
                  <c:v>2511</c:v>
                </c:pt>
                <c:pt idx="35">
                  <c:v>2762</c:v>
                </c:pt>
                <c:pt idx="36">
                  <c:v>2762</c:v>
                </c:pt>
                <c:pt idx="37">
                  <c:v>2762</c:v>
                </c:pt>
                <c:pt idx="38">
                  <c:v>2762</c:v>
                </c:pt>
                <c:pt idx="39">
                  <c:v>2762</c:v>
                </c:pt>
                <c:pt idx="40">
                  <c:v>2762</c:v>
                </c:pt>
                <c:pt idx="41">
                  <c:v>2762</c:v>
                </c:pt>
                <c:pt idx="42">
                  <c:v>3038</c:v>
                </c:pt>
                <c:pt idx="43">
                  <c:v>2734</c:v>
                </c:pt>
                <c:pt idx="44">
                  <c:v>2734</c:v>
                </c:pt>
                <c:pt idx="45">
                  <c:v>2734</c:v>
                </c:pt>
                <c:pt idx="46">
                  <c:v>2734</c:v>
                </c:pt>
                <c:pt idx="47">
                  <c:v>2734</c:v>
                </c:pt>
                <c:pt idx="48">
                  <c:v>2734</c:v>
                </c:pt>
                <c:pt idx="49">
                  <c:v>3007</c:v>
                </c:pt>
                <c:pt idx="50">
                  <c:v>2706</c:v>
                </c:pt>
                <c:pt idx="51">
                  <c:v>2976</c:v>
                </c:pt>
                <c:pt idx="52">
                  <c:v>2976</c:v>
                </c:pt>
                <c:pt idx="53">
                  <c:v>2678</c:v>
                </c:pt>
                <c:pt idx="54">
                  <c:v>2678</c:v>
                </c:pt>
                <c:pt idx="55">
                  <c:v>2678</c:v>
                </c:pt>
                <c:pt idx="56">
                  <c:v>2678</c:v>
                </c:pt>
                <c:pt idx="57">
                  <c:v>2678</c:v>
                </c:pt>
                <c:pt idx="58">
                  <c:v>2945</c:v>
                </c:pt>
                <c:pt idx="59">
                  <c:v>2945</c:v>
                </c:pt>
                <c:pt idx="60">
                  <c:v>2650</c:v>
                </c:pt>
                <c:pt idx="61">
                  <c:v>2385</c:v>
                </c:pt>
                <c:pt idx="62">
                  <c:v>2623</c:v>
                </c:pt>
                <c:pt idx="63">
                  <c:v>2623</c:v>
                </c:pt>
                <c:pt idx="64">
                  <c:v>2623</c:v>
                </c:pt>
                <c:pt idx="65">
                  <c:v>2623</c:v>
                </c:pt>
                <c:pt idx="66">
                  <c:v>2623</c:v>
                </c:pt>
                <c:pt idx="67">
                  <c:v>2885</c:v>
                </c:pt>
                <c:pt idx="68">
                  <c:v>2885</c:v>
                </c:pt>
                <c:pt idx="69">
                  <c:v>2596</c:v>
                </c:pt>
                <c:pt idx="70">
                  <c:v>2596</c:v>
                </c:pt>
                <c:pt idx="71">
                  <c:v>2596</c:v>
                </c:pt>
                <c:pt idx="72">
                  <c:v>2596</c:v>
                </c:pt>
                <c:pt idx="73">
                  <c:v>2596</c:v>
                </c:pt>
                <c:pt idx="74">
                  <c:v>2596</c:v>
                </c:pt>
                <c:pt idx="75">
                  <c:v>2596</c:v>
                </c:pt>
                <c:pt idx="76">
                  <c:v>2596</c:v>
                </c:pt>
                <c:pt idx="77">
                  <c:v>2596</c:v>
                </c:pt>
                <c:pt idx="78">
                  <c:v>2596</c:v>
                </c:pt>
                <c:pt idx="79">
                  <c:v>2596</c:v>
                </c:pt>
                <c:pt idx="80">
                  <c:v>2855</c:v>
                </c:pt>
                <c:pt idx="81">
                  <c:v>2855</c:v>
                </c:pt>
                <c:pt idx="82">
                  <c:v>2855</c:v>
                </c:pt>
                <c:pt idx="83">
                  <c:v>2855</c:v>
                </c:pt>
                <c:pt idx="84">
                  <c:v>2569</c:v>
                </c:pt>
                <c:pt idx="85">
                  <c:v>2312</c:v>
                </c:pt>
                <c:pt idx="86">
                  <c:v>2312</c:v>
                </c:pt>
                <c:pt idx="87">
                  <c:v>2543</c:v>
                </c:pt>
                <c:pt idx="88">
                  <c:v>2543</c:v>
                </c:pt>
                <c:pt idx="89">
                  <c:v>2543</c:v>
                </c:pt>
                <c:pt idx="90">
                  <c:v>2797</c:v>
                </c:pt>
                <c:pt idx="91">
                  <c:v>2797</c:v>
                </c:pt>
                <c:pt idx="92">
                  <c:v>2517</c:v>
                </c:pt>
                <c:pt idx="93">
                  <c:v>2517</c:v>
                </c:pt>
                <c:pt idx="94">
                  <c:v>2517</c:v>
                </c:pt>
                <c:pt idx="95">
                  <c:v>2265</c:v>
                </c:pt>
                <c:pt idx="96">
                  <c:v>2491</c:v>
                </c:pt>
                <c:pt idx="97">
                  <c:v>2491</c:v>
                </c:pt>
                <c:pt idx="98">
                  <c:v>2491</c:v>
                </c:pt>
                <c:pt idx="99">
                  <c:v>2491</c:v>
                </c:pt>
                <c:pt idx="100">
                  <c:v>2491</c:v>
                </c:pt>
                <c:pt idx="101">
                  <c:v>2491</c:v>
                </c:pt>
                <c:pt idx="102">
                  <c:v>2491</c:v>
                </c:pt>
                <c:pt idx="103">
                  <c:v>2491</c:v>
                </c:pt>
                <c:pt idx="104">
                  <c:v>2491</c:v>
                </c:pt>
                <c:pt idx="105">
                  <c:v>2491</c:v>
                </c:pt>
                <c:pt idx="106">
                  <c:v>2491</c:v>
                </c:pt>
                <c:pt idx="107">
                  <c:v>2491</c:v>
                </c:pt>
                <c:pt idx="108">
                  <c:v>2491</c:v>
                </c:pt>
                <c:pt idx="109">
                  <c:v>2740</c:v>
                </c:pt>
                <c:pt idx="110">
                  <c:v>2740</c:v>
                </c:pt>
                <c:pt idx="111">
                  <c:v>2466</c:v>
                </c:pt>
                <c:pt idx="112">
                  <c:v>2774</c:v>
                </c:pt>
                <c:pt idx="113">
                  <c:v>2496</c:v>
                </c:pt>
                <c:pt idx="114">
                  <c:v>2496</c:v>
                </c:pt>
                <c:pt idx="115">
                  <c:v>2496</c:v>
                </c:pt>
                <c:pt idx="116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4-4530-A713-A57DDCF02DBA}"/>
            </c:ext>
          </c:extLst>
        </c:ser>
        <c:ser>
          <c:idx val="1"/>
          <c:order val="1"/>
          <c:tx>
            <c:strRef>
              <c:f>'Versão 3 - Vel 80'!$C$1</c:f>
              <c:strCache>
                <c:ptCount val="1"/>
                <c:pt idx="0">
                  <c:v>pwmRight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80'!$A$2:$A$118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80'!$C$2:$C$118</c:f>
              <c:numCache>
                <c:formatCode>General</c:formatCode>
                <c:ptCount val="117"/>
                <c:pt idx="0">
                  <c:v>2730</c:v>
                </c:pt>
                <c:pt idx="1">
                  <c:v>3458</c:v>
                </c:pt>
                <c:pt idx="2">
                  <c:v>3025</c:v>
                </c:pt>
                <c:pt idx="3">
                  <c:v>3403</c:v>
                </c:pt>
                <c:pt idx="4">
                  <c:v>3403</c:v>
                </c:pt>
                <c:pt idx="5">
                  <c:v>3403</c:v>
                </c:pt>
                <c:pt idx="6">
                  <c:v>3403</c:v>
                </c:pt>
                <c:pt idx="7">
                  <c:v>3743</c:v>
                </c:pt>
                <c:pt idx="8">
                  <c:v>3743</c:v>
                </c:pt>
                <c:pt idx="9">
                  <c:v>3743</c:v>
                </c:pt>
                <c:pt idx="10">
                  <c:v>3743</c:v>
                </c:pt>
                <c:pt idx="11">
                  <c:v>3743</c:v>
                </c:pt>
                <c:pt idx="12">
                  <c:v>3743</c:v>
                </c:pt>
                <c:pt idx="13">
                  <c:v>3743</c:v>
                </c:pt>
                <c:pt idx="14">
                  <c:v>3368</c:v>
                </c:pt>
                <c:pt idx="15">
                  <c:v>3368</c:v>
                </c:pt>
                <c:pt idx="16">
                  <c:v>3368</c:v>
                </c:pt>
                <c:pt idx="17">
                  <c:v>3368</c:v>
                </c:pt>
                <c:pt idx="18">
                  <c:v>3368</c:v>
                </c:pt>
                <c:pt idx="19">
                  <c:v>3704</c:v>
                </c:pt>
                <c:pt idx="20">
                  <c:v>3333</c:v>
                </c:pt>
                <c:pt idx="21">
                  <c:v>3055</c:v>
                </c:pt>
                <c:pt idx="22">
                  <c:v>2749</c:v>
                </c:pt>
                <c:pt idx="23">
                  <c:v>3023</c:v>
                </c:pt>
                <c:pt idx="24">
                  <c:v>3023</c:v>
                </c:pt>
                <c:pt idx="25">
                  <c:v>3325</c:v>
                </c:pt>
                <c:pt idx="26">
                  <c:v>3325</c:v>
                </c:pt>
                <c:pt idx="27">
                  <c:v>3657</c:v>
                </c:pt>
                <c:pt idx="28">
                  <c:v>3291</c:v>
                </c:pt>
                <c:pt idx="29">
                  <c:v>2961</c:v>
                </c:pt>
                <c:pt idx="30">
                  <c:v>3257</c:v>
                </c:pt>
                <c:pt idx="31">
                  <c:v>3257</c:v>
                </c:pt>
                <c:pt idx="32">
                  <c:v>3582</c:v>
                </c:pt>
                <c:pt idx="33">
                  <c:v>3223</c:v>
                </c:pt>
                <c:pt idx="34">
                  <c:v>3545</c:v>
                </c:pt>
                <c:pt idx="35">
                  <c:v>3190</c:v>
                </c:pt>
                <c:pt idx="36">
                  <c:v>3190</c:v>
                </c:pt>
                <c:pt idx="37">
                  <c:v>3190</c:v>
                </c:pt>
                <c:pt idx="38">
                  <c:v>3190</c:v>
                </c:pt>
                <c:pt idx="39">
                  <c:v>3190</c:v>
                </c:pt>
                <c:pt idx="40">
                  <c:v>3190</c:v>
                </c:pt>
                <c:pt idx="41">
                  <c:v>3190</c:v>
                </c:pt>
                <c:pt idx="42">
                  <c:v>2871</c:v>
                </c:pt>
                <c:pt idx="43">
                  <c:v>3158</c:v>
                </c:pt>
                <c:pt idx="44">
                  <c:v>3158</c:v>
                </c:pt>
                <c:pt idx="45">
                  <c:v>3158</c:v>
                </c:pt>
                <c:pt idx="46">
                  <c:v>3158</c:v>
                </c:pt>
                <c:pt idx="47">
                  <c:v>3158</c:v>
                </c:pt>
                <c:pt idx="48">
                  <c:v>3158</c:v>
                </c:pt>
                <c:pt idx="49">
                  <c:v>2842</c:v>
                </c:pt>
                <c:pt idx="50">
                  <c:v>3126</c:v>
                </c:pt>
                <c:pt idx="51">
                  <c:v>2813</c:v>
                </c:pt>
                <c:pt idx="52">
                  <c:v>2813</c:v>
                </c:pt>
                <c:pt idx="53">
                  <c:v>3094</c:v>
                </c:pt>
                <c:pt idx="54">
                  <c:v>3094</c:v>
                </c:pt>
                <c:pt idx="55">
                  <c:v>3094</c:v>
                </c:pt>
                <c:pt idx="56">
                  <c:v>3094</c:v>
                </c:pt>
                <c:pt idx="57">
                  <c:v>3094</c:v>
                </c:pt>
                <c:pt idx="58">
                  <c:v>2784</c:v>
                </c:pt>
                <c:pt idx="59">
                  <c:v>2784</c:v>
                </c:pt>
                <c:pt idx="60">
                  <c:v>3062</c:v>
                </c:pt>
                <c:pt idx="61">
                  <c:v>3368</c:v>
                </c:pt>
                <c:pt idx="62">
                  <c:v>3031</c:v>
                </c:pt>
                <c:pt idx="63">
                  <c:v>3031</c:v>
                </c:pt>
                <c:pt idx="64">
                  <c:v>3031</c:v>
                </c:pt>
                <c:pt idx="65">
                  <c:v>3031</c:v>
                </c:pt>
                <c:pt idx="66">
                  <c:v>3031</c:v>
                </c:pt>
                <c:pt idx="67">
                  <c:v>2727</c:v>
                </c:pt>
                <c:pt idx="68">
                  <c:v>2727</c:v>
                </c:pt>
                <c:pt idx="69">
                  <c:v>2999</c:v>
                </c:pt>
                <c:pt idx="70">
                  <c:v>2999</c:v>
                </c:pt>
                <c:pt idx="71">
                  <c:v>2999</c:v>
                </c:pt>
                <c:pt idx="72">
                  <c:v>2999</c:v>
                </c:pt>
                <c:pt idx="73">
                  <c:v>2999</c:v>
                </c:pt>
                <c:pt idx="74">
                  <c:v>2999</c:v>
                </c:pt>
                <c:pt idx="75">
                  <c:v>2999</c:v>
                </c:pt>
                <c:pt idx="76">
                  <c:v>2999</c:v>
                </c:pt>
                <c:pt idx="77">
                  <c:v>2999</c:v>
                </c:pt>
                <c:pt idx="78">
                  <c:v>2999</c:v>
                </c:pt>
                <c:pt idx="79">
                  <c:v>2999</c:v>
                </c:pt>
                <c:pt idx="80">
                  <c:v>2699</c:v>
                </c:pt>
                <c:pt idx="81">
                  <c:v>2699</c:v>
                </c:pt>
                <c:pt idx="82">
                  <c:v>2699</c:v>
                </c:pt>
                <c:pt idx="83">
                  <c:v>2699</c:v>
                </c:pt>
                <c:pt idx="84">
                  <c:v>2968</c:v>
                </c:pt>
                <c:pt idx="85">
                  <c:v>3264</c:v>
                </c:pt>
                <c:pt idx="86">
                  <c:v>3264</c:v>
                </c:pt>
                <c:pt idx="87">
                  <c:v>2937</c:v>
                </c:pt>
                <c:pt idx="88">
                  <c:v>2937</c:v>
                </c:pt>
                <c:pt idx="89">
                  <c:v>2937</c:v>
                </c:pt>
                <c:pt idx="90">
                  <c:v>2643</c:v>
                </c:pt>
                <c:pt idx="91">
                  <c:v>2643</c:v>
                </c:pt>
                <c:pt idx="92">
                  <c:v>2907</c:v>
                </c:pt>
                <c:pt idx="93">
                  <c:v>2907</c:v>
                </c:pt>
                <c:pt idx="94">
                  <c:v>2907</c:v>
                </c:pt>
                <c:pt idx="95">
                  <c:v>3197</c:v>
                </c:pt>
                <c:pt idx="96">
                  <c:v>2877</c:v>
                </c:pt>
                <c:pt idx="97">
                  <c:v>2877</c:v>
                </c:pt>
                <c:pt idx="98">
                  <c:v>2877</c:v>
                </c:pt>
                <c:pt idx="99">
                  <c:v>2877</c:v>
                </c:pt>
                <c:pt idx="100">
                  <c:v>2877</c:v>
                </c:pt>
                <c:pt idx="101">
                  <c:v>2877</c:v>
                </c:pt>
                <c:pt idx="102">
                  <c:v>2877</c:v>
                </c:pt>
                <c:pt idx="103">
                  <c:v>2877</c:v>
                </c:pt>
                <c:pt idx="104">
                  <c:v>2877</c:v>
                </c:pt>
                <c:pt idx="105">
                  <c:v>2877</c:v>
                </c:pt>
                <c:pt idx="106">
                  <c:v>2877</c:v>
                </c:pt>
                <c:pt idx="107">
                  <c:v>2877</c:v>
                </c:pt>
                <c:pt idx="108">
                  <c:v>2877</c:v>
                </c:pt>
                <c:pt idx="109">
                  <c:v>2589</c:v>
                </c:pt>
                <c:pt idx="110">
                  <c:v>2589</c:v>
                </c:pt>
                <c:pt idx="111">
                  <c:v>2847</c:v>
                </c:pt>
                <c:pt idx="112">
                  <c:v>2491</c:v>
                </c:pt>
                <c:pt idx="113">
                  <c:v>2740</c:v>
                </c:pt>
                <c:pt idx="114">
                  <c:v>2740</c:v>
                </c:pt>
                <c:pt idx="115">
                  <c:v>2740</c:v>
                </c:pt>
                <c:pt idx="116">
                  <c:v>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4-4530-A713-A57DDCF0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80'!$F$1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80'!$F$2:$F$118</c:f>
              <c:numCache>
                <c:formatCode>General</c:formatCode>
                <c:ptCount val="117"/>
                <c:pt idx="0">
                  <c:v>0</c:v>
                </c:pt>
                <c:pt idx="1">
                  <c:v>1.111111</c:v>
                </c:pt>
                <c:pt idx="2">
                  <c:v>1.25</c:v>
                </c:pt>
                <c:pt idx="3">
                  <c:v>1.25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1.2</c:v>
                </c:pt>
                <c:pt idx="20">
                  <c:v>1.2</c:v>
                </c:pt>
                <c:pt idx="21">
                  <c:v>1.1666669999999999</c:v>
                </c:pt>
                <c:pt idx="22">
                  <c:v>1.2</c:v>
                </c:pt>
                <c:pt idx="23">
                  <c:v>1.2</c:v>
                </c:pt>
                <c:pt idx="24">
                  <c:v>1</c:v>
                </c:pt>
                <c:pt idx="25">
                  <c:v>1.2</c:v>
                </c:pt>
                <c:pt idx="26">
                  <c:v>1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</c:v>
                </c:pt>
                <c:pt idx="53">
                  <c:v>1.2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1.2</c:v>
                </c:pt>
                <c:pt idx="59">
                  <c:v>1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1.2</c:v>
                </c:pt>
                <c:pt idx="68">
                  <c:v>1</c:v>
                </c:pt>
                <c:pt idx="69">
                  <c:v>1.2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1.2</c:v>
                </c:pt>
                <c:pt idx="85">
                  <c:v>1.2</c:v>
                </c:pt>
                <c:pt idx="86">
                  <c:v>1</c:v>
                </c:pt>
                <c:pt idx="87">
                  <c:v>1.2</c:v>
                </c:pt>
                <c:pt idx="88">
                  <c:v>1</c:v>
                </c:pt>
                <c:pt idx="89">
                  <c:v>1</c:v>
                </c:pt>
                <c:pt idx="90">
                  <c:v>1.2</c:v>
                </c:pt>
                <c:pt idx="91">
                  <c:v>1</c:v>
                </c:pt>
                <c:pt idx="92">
                  <c:v>1.2</c:v>
                </c:pt>
                <c:pt idx="93">
                  <c:v>1</c:v>
                </c:pt>
                <c:pt idx="94">
                  <c:v>1</c:v>
                </c:pt>
                <c:pt idx="95">
                  <c:v>1.2</c:v>
                </c:pt>
                <c:pt idx="96">
                  <c:v>1.2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1.2</c:v>
                </c:pt>
                <c:pt idx="110">
                  <c:v>1</c:v>
                </c:pt>
                <c:pt idx="111">
                  <c:v>1.2</c:v>
                </c:pt>
                <c:pt idx="112">
                  <c:v>1.25</c:v>
                </c:pt>
                <c:pt idx="113">
                  <c:v>1.2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4-4530-A713-A57DDCF0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dos ticks de cada roda  - Velocidade 90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'Versão 3 - Vel 90'!$I$1</c:f>
              <c:strCache>
                <c:ptCount val="1"/>
                <c:pt idx="0">
                  <c:v>diff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90'!$A$2:$A$118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90'!$I$3:$I$118</c:f>
              <c:numCache>
                <c:formatCode>General</c:formatCode>
                <c:ptCount val="116"/>
                <c:pt idx="0">
                  <c:v>14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00A-954B-5E5A6EC057F3}"/>
            </c:ext>
          </c:extLst>
        </c:ser>
        <c:ser>
          <c:idx val="1"/>
          <c:order val="1"/>
          <c:tx>
            <c:strRef>
              <c:f>'Versão 3 - Vel 90'!$J$1</c:f>
              <c:strCache>
                <c:ptCount val="1"/>
                <c:pt idx="0">
                  <c:v>diff 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'Versão 3 - Vel 90'!$A$2:$A$118</c:f>
              <c:numCache>
                <c:formatCode>General</c:formatCode>
                <c:ptCount val="1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cat>
          <c:val>
            <c:numRef>
              <c:f>'Versão 3 - Vel 90'!$J$3:$J$118</c:f>
              <c:numCache>
                <c:formatCode>General</c:formatCode>
                <c:ptCount val="116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A-400A-954B-5E5A6EC0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768"/>
        <c:axId val="1369249728"/>
      </c:lineChart>
      <c:lineChart>
        <c:grouping val="standard"/>
        <c:varyColors val="0"/>
        <c:ser>
          <c:idx val="2"/>
          <c:order val="2"/>
          <c:tx>
            <c:strRef>
              <c:f>'Versão 3 - Vel 90'!$F$1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'Versão 3 - Vel 90'!$F$2:$F$118</c:f>
              <c:numCache>
                <c:formatCode>0.00</c:formatCode>
                <c:ptCount val="117"/>
                <c:pt idx="0">
                  <c:v>0</c:v>
                </c:pt>
                <c:pt idx="1">
                  <c:v>1.0769230000000001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</c:v>
                </c:pt>
                <c:pt idx="6">
                  <c:v>1.2</c:v>
                </c:pt>
                <c:pt idx="7">
                  <c:v>1.1666669999999999</c:v>
                </c:pt>
                <c:pt idx="8">
                  <c:v>1.1666669999999999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1.1666669999999999</c:v>
                </c:pt>
                <c:pt idx="13">
                  <c:v>1.1666669999999999</c:v>
                </c:pt>
                <c:pt idx="14">
                  <c:v>1</c:v>
                </c:pt>
                <c:pt idx="15">
                  <c:v>1.1666669999999999</c:v>
                </c:pt>
                <c:pt idx="16">
                  <c:v>1.1666669999999999</c:v>
                </c:pt>
                <c:pt idx="17">
                  <c:v>1</c:v>
                </c:pt>
                <c:pt idx="18">
                  <c:v>1</c:v>
                </c:pt>
                <c:pt idx="19">
                  <c:v>1.1666669999999999</c:v>
                </c:pt>
                <c:pt idx="20">
                  <c:v>1</c:v>
                </c:pt>
                <c:pt idx="21">
                  <c:v>1.1666669999999999</c:v>
                </c:pt>
                <c:pt idx="22">
                  <c:v>1</c:v>
                </c:pt>
                <c:pt idx="23">
                  <c:v>1</c:v>
                </c:pt>
                <c:pt idx="24">
                  <c:v>1.1666669999999999</c:v>
                </c:pt>
                <c:pt idx="25">
                  <c:v>1</c:v>
                </c:pt>
                <c:pt idx="26">
                  <c:v>1.1666669999999999</c:v>
                </c:pt>
                <c:pt idx="27">
                  <c:v>1</c:v>
                </c:pt>
                <c:pt idx="28">
                  <c:v>1</c:v>
                </c:pt>
                <c:pt idx="29">
                  <c:v>1.1666669999999999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1.1666669999999999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1.1666669999999999</c:v>
                </c:pt>
                <c:pt idx="39">
                  <c:v>1.1666669999999999</c:v>
                </c:pt>
                <c:pt idx="40">
                  <c:v>1</c:v>
                </c:pt>
                <c:pt idx="41">
                  <c:v>1</c:v>
                </c:pt>
                <c:pt idx="42">
                  <c:v>1.4</c:v>
                </c:pt>
                <c:pt idx="43">
                  <c:v>1.4</c:v>
                </c:pt>
                <c:pt idx="44">
                  <c:v>1</c:v>
                </c:pt>
                <c:pt idx="45">
                  <c:v>1</c:v>
                </c:pt>
                <c:pt idx="46">
                  <c:v>1.1666669999999999</c:v>
                </c:pt>
                <c:pt idx="47">
                  <c:v>1.2</c:v>
                </c:pt>
                <c:pt idx="48">
                  <c:v>1</c:v>
                </c:pt>
                <c:pt idx="49">
                  <c:v>1.2</c:v>
                </c:pt>
                <c:pt idx="50">
                  <c:v>1</c:v>
                </c:pt>
                <c:pt idx="51">
                  <c:v>1.1666669999999999</c:v>
                </c:pt>
                <c:pt idx="52">
                  <c:v>1</c:v>
                </c:pt>
                <c:pt idx="53">
                  <c:v>1.2</c:v>
                </c:pt>
                <c:pt idx="54">
                  <c:v>1</c:v>
                </c:pt>
                <c:pt idx="55">
                  <c:v>1.2</c:v>
                </c:pt>
                <c:pt idx="56">
                  <c:v>1</c:v>
                </c:pt>
                <c:pt idx="57">
                  <c:v>1.2</c:v>
                </c:pt>
                <c:pt idx="58">
                  <c:v>1.2</c:v>
                </c:pt>
                <c:pt idx="59">
                  <c:v>1</c:v>
                </c:pt>
                <c:pt idx="60">
                  <c:v>1</c:v>
                </c:pt>
                <c:pt idx="61">
                  <c:v>1.2</c:v>
                </c:pt>
                <c:pt idx="62">
                  <c:v>1.2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1.2</c:v>
                </c:pt>
                <c:pt idx="68">
                  <c:v>1.2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1.2</c:v>
                </c:pt>
                <c:pt idx="73">
                  <c:v>1.2</c:v>
                </c:pt>
                <c:pt idx="74">
                  <c:v>1</c:v>
                </c:pt>
                <c:pt idx="75">
                  <c:v>1.2</c:v>
                </c:pt>
                <c:pt idx="76">
                  <c:v>1.2</c:v>
                </c:pt>
                <c:pt idx="77">
                  <c:v>1</c:v>
                </c:pt>
                <c:pt idx="78">
                  <c:v>1.2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1.2</c:v>
                </c:pt>
                <c:pt idx="83">
                  <c:v>1</c:v>
                </c:pt>
                <c:pt idx="84">
                  <c:v>1.4</c:v>
                </c:pt>
                <c:pt idx="85">
                  <c:v>1.2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</c:v>
                </c:pt>
                <c:pt idx="93">
                  <c:v>1.2</c:v>
                </c:pt>
                <c:pt idx="94">
                  <c:v>1.2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1.2</c:v>
                </c:pt>
                <c:pt idx="100">
                  <c:v>1.5</c:v>
                </c:pt>
                <c:pt idx="101">
                  <c:v>1.2</c:v>
                </c:pt>
                <c:pt idx="102">
                  <c:v>1</c:v>
                </c:pt>
                <c:pt idx="103">
                  <c:v>1.2</c:v>
                </c:pt>
                <c:pt idx="104">
                  <c:v>1.2</c:v>
                </c:pt>
                <c:pt idx="105">
                  <c:v>1</c:v>
                </c:pt>
                <c:pt idx="106">
                  <c:v>1</c:v>
                </c:pt>
                <c:pt idx="107">
                  <c:v>1.2</c:v>
                </c:pt>
                <c:pt idx="108">
                  <c:v>1.25</c:v>
                </c:pt>
                <c:pt idx="109">
                  <c:v>1.2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1.2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A-400A-954B-5E5A6EC0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89024"/>
        <c:axId val="1381991424"/>
      </c:lineChart>
      <c:catAx>
        <c:axId val="1369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9728"/>
        <c:crosses val="autoZero"/>
        <c:auto val="1"/>
        <c:lblAlgn val="ctr"/>
        <c:lblOffset val="100"/>
        <c:noMultiLvlLbl val="0"/>
      </c:catAx>
      <c:valAx>
        <c:axId val="1369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248768"/>
        <c:crosses val="autoZero"/>
        <c:crossBetween val="between"/>
      </c:valAx>
      <c:valAx>
        <c:axId val="1381991424"/>
        <c:scaling>
          <c:orientation val="minMax"/>
          <c:min val="0.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989024"/>
        <c:crosses val="max"/>
        <c:crossBetween val="between"/>
      </c:valAx>
      <c:catAx>
        <c:axId val="13819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9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19050</xdr:rowOff>
    </xdr:from>
    <xdr:to>
      <xdr:col>27</xdr:col>
      <xdr:colOff>589643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65B0E-FC27-4CE6-9782-598EB6BA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27</xdr:col>
      <xdr:colOff>598715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A0877-6BD5-423D-A958-52FFFBBD0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19050</xdr:rowOff>
    </xdr:from>
    <xdr:to>
      <xdr:col>26</xdr:col>
      <xdr:colOff>50800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949D4-1380-46D9-A4FF-2AF9061C4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26</xdr:col>
      <xdr:colOff>50800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894C5-C5B4-4AF3-B31A-956B0A958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19050</xdr:rowOff>
    </xdr:from>
    <xdr:to>
      <xdr:col>27</xdr:col>
      <xdr:colOff>589643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BC6DC-AA73-4043-8AAC-DCB2AF1A4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27</xdr:col>
      <xdr:colOff>598715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2BD8A-C108-4B1E-86DB-C41310BC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19050</xdr:rowOff>
    </xdr:from>
    <xdr:to>
      <xdr:col>27</xdr:col>
      <xdr:colOff>589643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5596-4E7A-4DE1-9955-FE2FFF93E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27</xdr:col>
      <xdr:colOff>598715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D3B5-C1B3-49F9-BE00-F33EAFE5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19050</xdr:rowOff>
    </xdr:from>
    <xdr:to>
      <xdr:col>27</xdr:col>
      <xdr:colOff>589643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A633B-F9D5-462A-8DB1-932230E8B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27</xdr:col>
      <xdr:colOff>598715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C0523-C7EB-424E-978D-8A0D8D220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19050</xdr:rowOff>
    </xdr:from>
    <xdr:to>
      <xdr:col>27</xdr:col>
      <xdr:colOff>589643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721B9-54CD-4650-AE3B-D2352044E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27</xdr:col>
      <xdr:colOff>598715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98BC7-9779-4EF9-A855-B3B6EC439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19050</xdr:rowOff>
    </xdr:from>
    <xdr:to>
      <xdr:col>27</xdr:col>
      <xdr:colOff>589643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FC9EB-EF4D-4DD8-BD58-FEA6BA218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27</xdr:col>
      <xdr:colOff>598715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4EFF3-B8C0-46B1-948F-1E95022A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606424</xdr:colOff>
      <xdr:row>3</xdr:row>
      <xdr:rowOff>31750</xdr:rowOff>
    </xdr:from>
    <xdr:to>
      <xdr:col>23</xdr:col>
      <xdr:colOff>19050</xdr:colOff>
      <xdr:row>31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C421D-8DE9-D3E2-EE8A-3798D1C7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19050</xdr:rowOff>
    </xdr:from>
    <xdr:to>
      <xdr:col>26</xdr:col>
      <xdr:colOff>50800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1FA38-ABE0-6C19-E9AF-A3B452E8A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26</xdr:col>
      <xdr:colOff>50800</xdr:colOff>
      <xdr:row>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8D988-ABA9-4FDE-B5EF-FF3AB9974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19050</xdr:rowOff>
    </xdr:from>
    <xdr:to>
      <xdr:col>26</xdr:col>
      <xdr:colOff>50800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2F6D1-1ED1-4524-B35A-0328F5D08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26</xdr:col>
      <xdr:colOff>50800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06519-A0E5-4E65-81C4-94CB31674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5B9782EB-FB1C-4BC7-9DA0-DAF04199BC7A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135DB318-F939-45EC-B4A7-9097DBCBEB08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448498B-F134-44AB-B666-537990E34D06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2B49067-D076-4AC5-BFF6-E6D01AD1491C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3B701E32-07C7-412D-995B-C00A7DFD0029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0B1D3EB5-DAD1-4347-ACB6-B9BBC21A4F6E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7A5EBD56-32CE-440F-B17B-F5BA6DAAEFDB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059537F2-57FF-40FC-A178-608D7D3D1DFA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4CE8F3A7-80A9-40DF-A3C0-8EFEC21AF01A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A087DC11-558D-462F-A7AC-C7081FD08BF9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C86D62F-9ED3-4683-BD92-CF029BE06537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32E5D01-2EAD-48DB-BBB9-EA8B810D0371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001F863C-3F18-4A9D-918D-D4A87DE22388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03F82280-0662-4172-AC5C-66D60C0DC2CC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6CDA1DA2-69AA-4068-BC78-BECA52DB89FD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pwmLeft" tableColumnId="2"/>
      <queryTableField id="3" name="pwmRight" tableColumnId="3"/>
      <queryTableField id="4" name="ticksLeft" tableColumnId="4"/>
      <queryTableField id="5" name="ticksRight" tableColumnId="5"/>
      <queryTableField id="6" name="rati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98A0AAC-21A0-4068-B6EF-C837CAE1A617}" name="Table_50__2" displayName="Table_50__2" ref="A1:F118" tableType="queryTable" totalsRowShown="0">
  <autoFilter ref="A1:F118" xr:uid="{C98A0AAC-21A0-4068-B6EF-C837CAE1A617}"/>
  <tableColumns count="6">
    <tableColumn id="1" xr3:uid="{DC0248A8-F6F3-4C26-82A0-7D899B854242}" uniqueName="1" name="index" queryTableFieldId="1"/>
    <tableColumn id="2" xr3:uid="{EDD3BEE6-E243-4CE8-849B-E43C49A29416}" uniqueName="2" name="pwmLeft" queryTableFieldId="2"/>
    <tableColumn id="3" xr3:uid="{90450B5C-20A9-4D85-8755-CB803D1AF915}" uniqueName="3" name="pwmRight" queryTableFieldId="3"/>
    <tableColumn id="4" xr3:uid="{D72CD167-5FB6-434E-ACEC-CDBE0DC00F97}" uniqueName="4" name="ticksLeft" queryTableFieldId="4"/>
    <tableColumn id="5" xr3:uid="{D340E881-9426-4025-A3E4-BA994378E51A}" uniqueName="5" name="ticksRight" queryTableFieldId="5"/>
    <tableColumn id="6" xr3:uid="{E4744697-5DBD-4151-B12B-06CD6315BDC8}" uniqueName="6" name="ratio" queryTableFieldId="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37B15F-CA00-4379-B5B0-6C29D043442A}" name="Table_Dados__25620" displayName="Table_Dados__25620" ref="A1:F118" tableType="queryTable" totalsRowShown="0">
  <autoFilter ref="A1:F118" xr:uid="{426B03A2-750B-4922-8428-0964DC659E15}"/>
  <tableColumns count="6">
    <tableColumn id="1" xr3:uid="{FA1187D8-4842-4150-B5CA-0BF6C9A65FE0}" uniqueName="1" name="index" queryTableFieldId="1"/>
    <tableColumn id="2" xr3:uid="{9EAEE48A-5E2C-4EB5-81C4-72047FC5BE3B}" uniqueName="2" name="pwmLeft" queryTableFieldId="2"/>
    <tableColumn id="3" xr3:uid="{9ADA705D-F9AD-48DB-8521-803450447B03}" uniqueName="3" name="pwmRight" queryTableFieldId="3"/>
    <tableColumn id="4" xr3:uid="{C6117B5F-C00F-4941-9B40-5884B9EFA263}" uniqueName="4" name="ticksLeft" queryTableFieldId="4"/>
    <tableColumn id="5" xr3:uid="{5FB76281-E04D-45AA-BED1-B9A6EA4C7593}" uniqueName="5" name="ticksRight" queryTableFieldId="5"/>
    <tableColumn id="6" xr3:uid="{EA40B228-DCDB-416A-A508-DEEC20E51CB2}" uniqueName="6" name="ratio" queryTableFieldId="6" dataDxfId="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9F494D-9130-4641-8DD1-DF899E692E94}" name="Table_Dados__256" displayName="Table_Dados__256" ref="A1:F118" tableType="queryTable" totalsRowShown="0">
  <autoFilter ref="A1:F118" xr:uid="{426B03A2-750B-4922-8428-0964DC659E15}"/>
  <tableColumns count="6">
    <tableColumn id="1" xr3:uid="{9C916A3A-3FF0-4754-8E5E-223B2FA02F31}" uniqueName="1" name="index" queryTableFieldId="1"/>
    <tableColumn id="2" xr3:uid="{12D0A6B7-2F8C-49C0-920F-5565A426CDE0}" uniqueName="2" name="pwmLeft" queryTableFieldId="2"/>
    <tableColumn id="3" xr3:uid="{D86BBAB8-6AEB-4B73-A6E6-B0C9BC38208D}" uniqueName="3" name="pwmRight" queryTableFieldId="3"/>
    <tableColumn id="4" xr3:uid="{5353BA67-A127-4C69-8C5D-7E63FF54A9E3}" uniqueName="4" name="ticksLeft" queryTableFieldId="4"/>
    <tableColumn id="5" xr3:uid="{DFEC5307-A1E5-4265-A692-398D5D341DDE}" uniqueName="5" name="ticksRight" queryTableFieldId="5"/>
    <tableColumn id="6" xr3:uid="{C4B10378-B47C-4B44-88FF-D7DB45DC4111}" uniqueName="6" name="ratio" queryTableFieldId="6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F7C351-58B2-4F23-8CFA-B77006CE3623}" name="Table_Dados__25615" displayName="Table_Dados__25615" ref="A1:F118" tableType="queryTable" totalsRowShown="0">
  <autoFilter ref="A1:F118" xr:uid="{426B03A2-750B-4922-8428-0964DC659E15}"/>
  <tableColumns count="6">
    <tableColumn id="1" xr3:uid="{4C213862-3262-4B0F-9085-88FB92D85351}" uniqueName="1" name="index" queryTableFieldId="1"/>
    <tableColumn id="2" xr3:uid="{FA618546-86E0-4775-8360-5076681FA3BC}" uniqueName="2" name="pwmLeft" queryTableFieldId="2"/>
    <tableColumn id="3" xr3:uid="{3331F22A-C845-4116-814E-E5A01FD108DA}" uniqueName="3" name="pwmRight" queryTableFieldId="3"/>
    <tableColumn id="4" xr3:uid="{2454578E-E711-4802-9D85-A925751AB7DA}" uniqueName="4" name="ticksLeft" queryTableFieldId="4"/>
    <tableColumn id="5" xr3:uid="{D3CF2569-8BAB-4F4A-AC38-E7C2836164D6}" uniqueName="5" name="ticksRight" queryTableFieldId="5"/>
    <tableColumn id="6" xr3:uid="{C16AD7D0-1343-448B-BE6E-9DE8DA0978F7}" uniqueName="6" name="ratio" queryTableFieldId="6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B03A2-750B-4922-8428-0964DC659E15}" name="Table_Dados__2" displayName="Table_Dados__2" ref="A1:F25" tableType="queryTable" totalsRowShown="0">
  <autoFilter ref="A1:F25" xr:uid="{426B03A2-750B-4922-8428-0964DC659E15}"/>
  <tableColumns count="6">
    <tableColumn id="1" xr3:uid="{E278FF90-F021-42E9-8461-9FC1A4394A3C}" uniqueName="1" name="index" queryTableFieldId="1"/>
    <tableColumn id="2" xr3:uid="{897EFE02-10CD-4B4E-9799-22516B49118E}" uniqueName="2" name="pwmLeft" queryTableFieldId="2"/>
    <tableColumn id="3" xr3:uid="{39DF458A-2336-4DED-8A66-CF0959F06E6F}" uniqueName="3" name="pwmRight" queryTableFieldId="3"/>
    <tableColumn id="4" xr3:uid="{9C325F92-D0C1-47ED-9A38-6080300DD678}" uniqueName="4" name="ticksLeft" queryTableFieldId="4"/>
    <tableColumn id="5" xr3:uid="{E84EB519-ABD9-401A-ABB5-33FF12C90CF0}" uniqueName="5" name="ticksRight" queryTableFieldId="5"/>
    <tableColumn id="6" xr3:uid="{1B78FD75-5D6C-45C0-838C-E3242E5E6F1E}" uniqueName="6" name="ratio" queryTableFieldId="6" dataDxfId="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95BD54-6AA4-45CD-BB6E-E08AC037CB5B}" name="Table_Dados__28" displayName="Table_Dados__28" ref="A1:F25" tableType="queryTable" totalsRowShown="0">
  <autoFilter ref="A1:F25" xr:uid="{426B03A2-750B-4922-8428-0964DC659E15}"/>
  <tableColumns count="6">
    <tableColumn id="1" xr3:uid="{E8FB3BCC-0F24-4F70-8A32-410749B9E885}" uniqueName="1" name="index" queryTableFieldId="1"/>
    <tableColumn id="2" xr3:uid="{5B736C09-32AB-4F53-A131-D2D0BC57B542}" uniqueName="2" name="pwmLeft" queryTableFieldId="2"/>
    <tableColumn id="3" xr3:uid="{1A0F1700-90F7-4704-AB2A-04C50FE8684C}" uniqueName="3" name="pwmRight" queryTableFieldId="3"/>
    <tableColumn id="4" xr3:uid="{3128E85B-BA05-40D4-B260-72E3BA0BD55F}" uniqueName="4" name="ticksLeft" queryTableFieldId="4"/>
    <tableColumn id="5" xr3:uid="{B4218479-3B9D-4CFB-B8C0-01A91CB33402}" uniqueName="5" name="ticksRight" queryTableFieldId="5"/>
    <tableColumn id="6" xr3:uid="{6A7AA85E-F756-4C15-B93F-533AD611D38A}" uniqueName="6" name="ratio" queryTableFieldId="6" dataDxfId="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6E49D1-A6F0-4E02-8895-AC53D970EE91}" name="Table_Dados__289" displayName="Table_Dados__289" ref="A1:F50" tableType="queryTable" totalsRowShown="0">
  <autoFilter ref="A1:F50" xr:uid="{426B03A2-750B-4922-8428-0964DC659E15}"/>
  <tableColumns count="6">
    <tableColumn id="1" xr3:uid="{59B61A69-3BD5-47B6-BBF4-91FBCEDE068F}" uniqueName="1" name="index" queryTableFieldId="1" dataDxfId="11"/>
    <tableColumn id="2" xr3:uid="{8110C8F3-7C4E-4879-8254-D332AC9CF147}" uniqueName="2" name="pwmLeft" queryTableFieldId="2"/>
    <tableColumn id="3" xr3:uid="{BC68F6D8-57A6-450E-A703-AF329B1159BF}" uniqueName="3" name="pwmRight" queryTableFieldId="3"/>
    <tableColumn id="4" xr3:uid="{594A1712-26BB-414A-A738-32CDE20A7E51}" uniqueName="4" name="ticksLeft" queryTableFieldId="4"/>
    <tableColumn id="5" xr3:uid="{02FFF72B-6055-47C8-B7E0-C168A780BE2B}" uniqueName="5" name="ticksRight" queryTableFieldId="5"/>
    <tableColumn id="6" xr3:uid="{1B3D1B3A-1457-4BE1-988A-40501F87D49C}" uniqueName="6" name="ratio" queryTableFieldId="6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8F8395-92C9-4838-953A-D7914DE9AFA2}" name="Table_60" displayName="Table_60" ref="A1:F118" tableType="queryTable" totalsRowShown="0">
  <autoFilter ref="A1:F118" xr:uid="{DA8F8395-92C9-4838-953A-D7914DE9AFA2}"/>
  <tableColumns count="6">
    <tableColumn id="1" xr3:uid="{F5851A9A-9EE9-49F5-B2E7-BDEBA5E7144C}" uniqueName="1" name="index" queryTableFieldId="1"/>
    <tableColumn id="2" xr3:uid="{9743358D-0971-4AF8-BD40-E2653141DA47}" uniqueName="2" name="pwmLeft" queryTableFieldId="2"/>
    <tableColumn id="3" xr3:uid="{46E8D0D3-DC8C-4A49-8B79-AC10288384A8}" uniqueName="3" name="pwmRight" queryTableFieldId="3"/>
    <tableColumn id="4" xr3:uid="{60DE8FC5-3999-4078-B1C0-D6AB4DB987F6}" uniqueName="4" name="ticksLeft" queryTableFieldId="4"/>
    <tableColumn id="5" xr3:uid="{19B4B593-4E5F-4825-AA59-9060D4747BD3}" uniqueName="5" name="ticksRight" queryTableFieldId="5"/>
    <tableColumn id="6" xr3:uid="{39E448A4-F7D3-4734-BD43-DDC7D4605A8F}" uniqueName="6" name="ratio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73DBA6-EC72-4B5C-824A-D0E1240275C8}" name="Table_70" displayName="Table_70" ref="A1:F118" tableType="queryTable" totalsRowShown="0">
  <autoFilter ref="A1:F118" xr:uid="{5173DBA6-EC72-4B5C-824A-D0E1240275C8}"/>
  <tableColumns count="6">
    <tableColumn id="1" xr3:uid="{58A2793E-44C5-440E-9282-D56FC55C72DA}" uniqueName="1" name="index" queryTableFieldId="1" dataDxfId="7"/>
    <tableColumn id="2" xr3:uid="{0EDE807C-A96C-4AF0-8D17-DEA20530DBB9}" uniqueName="2" name="pwmLeft" queryTableFieldId="2"/>
    <tableColumn id="3" xr3:uid="{B3B59BCD-9828-4AD8-842D-DC6169BD4740}" uniqueName="3" name="pwmRight" queryTableFieldId="3"/>
    <tableColumn id="4" xr3:uid="{3686BFE1-6917-4986-9B03-D8EDC2D7CD5F}" uniqueName="4" name="ticksLeft" queryTableFieldId="4"/>
    <tableColumn id="5" xr3:uid="{85E6B994-BA97-4DEC-8B2E-4DED28E9E999}" uniqueName="5" name="ticksRight" queryTableFieldId="5"/>
    <tableColumn id="6" xr3:uid="{C93EBBD3-8420-40EC-AFE8-A0CA1A96B93C}" uniqueName="6" name="ratio" queryTableField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A848714-DE36-40EC-8DDE-CE5D925723CF}" name="Table_80" displayName="Table_80" ref="A1:F118" tableType="queryTable" totalsRowShown="0">
  <autoFilter ref="A1:F118" xr:uid="{7A848714-DE36-40EC-8DDE-CE5D925723CF}"/>
  <tableColumns count="6">
    <tableColumn id="1" xr3:uid="{70D1F2EF-C92D-4558-844B-47E31C0D15E4}" uniqueName="1" name="index" queryTableFieldId="1"/>
    <tableColumn id="2" xr3:uid="{291B7924-C7C4-4F00-9C17-B5E5051D1CF9}" uniqueName="2" name="pwmLeft" queryTableFieldId="2"/>
    <tableColumn id="3" xr3:uid="{69AC738A-5F97-4331-9BBF-918CB3E25039}" uniqueName="3" name="pwmRight" queryTableFieldId="3"/>
    <tableColumn id="4" xr3:uid="{BBD66F50-0023-4BEA-9F77-B8755E1DA68A}" uniqueName="4" name="ticksLeft" queryTableFieldId="4"/>
    <tableColumn id="5" xr3:uid="{D5E4511D-66F4-4EE1-9B3D-0906D9C3FAE3}" uniqueName="5" name="ticksRight" queryTableFieldId="5"/>
    <tableColumn id="6" xr3:uid="{35B1F3F1-9812-4DCE-9EC9-78256313780F}" uniqueName="6" name="ratio" queryTableField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AFCCF8-56A8-474E-922B-14C0115E2B41}" name="Table_90" displayName="Table_90" ref="A1:F118" tableType="queryTable" totalsRowShown="0">
  <autoFilter ref="A1:F118" xr:uid="{CEAFCCF8-56A8-474E-922B-14C0115E2B41}"/>
  <tableColumns count="6">
    <tableColumn id="1" xr3:uid="{485A33D4-22E5-4FC7-8A10-E0E94195829C}" uniqueName="1" name="index" queryTableFieldId="1"/>
    <tableColumn id="2" xr3:uid="{0896F5B3-C9BB-4DED-B4E9-01FD346FB3A7}" uniqueName="2" name="pwmLeft" queryTableFieldId="2"/>
    <tableColumn id="3" xr3:uid="{653BC9B3-0B51-4727-9335-04DB3DBB68F8}" uniqueName="3" name="pwmRight" queryTableFieldId="3"/>
    <tableColumn id="4" xr3:uid="{B776A03E-4467-4EF3-8D62-9A7E165C94C0}" uniqueName="4" name="ticksLeft" queryTableFieldId="4"/>
    <tableColumn id="5" xr3:uid="{24B818F7-75C4-421F-9A51-AA2D3F7228C7}" uniqueName="5" name="ticksRight" queryTableFieldId="5"/>
    <tableColumn id="6" xr3:uid="{CE7B31F0-B26F-4C0B-956F-E80F7127E96F}" uniqueName="6" name="ratio" queryTableField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89E2B2-B26C-4A6A-B5F1-28F86D161930}" name="Table_100" displayName="Table_100" ref="A1:F118" tableType="queryTable" totalsRowShown="0">
  <autoFilter ref="A1:F118" xr:uid="{0289E2B2-B26C-4A6A-B5F1-28F86D161930}"/>
  <tableColumns count="6">
    <tableColumn id="1" xr3:uid="{A5F63CBC-BEBF-4599-A32F-34644D1BEE9E}" uniqueName="1" name="index" queryTableFieldId="1"/>
    <tableColumn id="2" xr3:uid="{B224AA66-F38E-4A17-A86A-BA08DEF4E30E}" uniqueName="2" name="pwmLeft" queryTableFieldId="2"/>
    <tableColumn id="3" xr3:uid="{34A123F7-F822-4896-A426-B1EAF2BCCBCB}" uniqueName="3" name="pwmRight" queryTableFieldId="3"/>
    <tableColumn id="4" xr3:uid="{89A4ACAA-63A4-4C06-AD25-D0E641D407CA}" uniqueName="4" name="ticksLeft" queryTableFieldId="4"/>
    <tableColumn id="5" xr3:uid="{4BEE1253-2F7C-4A1C-AF69-82A75664C9B6}" uniqueName="5" name="ticksRight" queryTableFieldId="5"/>
    <tableColumn id="6" xr3:uid="{502C0A2A-649B-49F2-91B2-13B019067D8A}" uniqueName="6" name="ratio" queryTableField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97B96E-B13A-43F0-9287-DB80D5E5E3A4}" name="Table_Dados__25620212223" displayName="Table_Dados__25620212223" ref="A1:F118" tableType="queryTable" totalsRowShown="0">
  <autoFilter ref="A1:F118" xr:uid="{426B03A2-750B-4922-8428-0964DC659E15}"/>
  <tableColumns count="6">
    <tableColumn id="1" xr3:uid="{23223D0C-F458-4857-85D8-EC3173E40FD6}" uniqueName="1" name="index" queryTableFieldId="1" dataDxfId="1"/>
    <tableColumn id="2" xr3:uid="{8509C401-ACC8-4E41-B3C5-1EFE99B1710E}" uniqueName="2" name="pwmLeft" queryTableFieldId="2"/>
    <tableColumn id="3" xr3:uid="{D3889FD5-C7A5-4D80-B0E1-A676204BD160}" uniqueName="3" name="pwmRight" queryTableFieldId="3"/>
    <tableColumn id="4" xr3:uid="{5E7DEAD4-ABC5-41E0-98EE-7F2FE3E07FBF}" uniqueName="4" name="ticksLeft" queryTableFieldId="4"/>
    <tableColumn id="5" xr3:uid="{53D97490-584E-49AA-B988-263A91F4BF95}" uniqueName="5" name="ticksRight" queryTableFieldId="5"/>
    <tableColumn id="6" xr3:uid="{6E1AAEF1-F759-4B84-8210-7C3B7288B718}" uniqueName="6" name="ratio" queryTableFieldId="6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5D4455-F873-4194-9E28-3FFF8CF1AE4D}" name="Table_Dados__256202122" displayName="Table_Dados__256202122" ref="A1:F118" tableType="queryTable" totalsRowShown="0">
  <autoFilter ref="A1:F118" xr:uid="{426B03A2-750B-4922-8428-0964DC659E15}"/>
  <tableColumns count="6">
    <tableColumn id="1" xr3:uid="{5FEF354D-32F3-4553-A02E-A7124B4CAF52}" uniqueName="1" name="index" queryTableFieldId="1" dataDxfId="3"/>
    <tableColumn id="2" xr3:uid="{5F66134D-92DD-4426-96EA-B96098889150}" uniqueName="2" name="pwmLeft" queryTableFieldId="2"/>
    <tableColumn id="3" xr3:uid="{1AC3871D-CCCF-47EF-915A-39D02C473A10}" uniqueName="3" name="pwmRight" queryTableFieldId="3"/>
    <tableColumn id="4" xr3:uid="{70E484D4-ED0D-4F2F-812F-F62776184216}" uniqueName="4" name="ticksLeft" queryTableFieldId="4"/>
    <tableColumn id="5" xr3:uid="{550F5481-B197-4827-A43E-3191E91A4AC0}" uniqueName="5" name="ticksRight" queryTableFieldId="5"/>
    <tableColumn id="6" xr3:uid="{91F07EF4-003B-45D3-B55C-61219F551AAC}" uniqueName="6" name="ratio" queryTableFieldId="6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06B419-5F09-4E75-99B8-06BB663938A4}" name="Table_Dados__2562021" displayName="Table_Dados__2562021" ref="A1:F118" tableType="queryTable" totalsRowShown="0">
  <autoFilter ref="A1:F118" xr:uid="{426B03A2-750B-4922-8428-0964DC659E15}"/>
  <tableColumns count="6">
    <tableColumn id="1" xr3:uid="{B01B77CA-F00E-403A-BEF5-CB0A1892FEF6}" uniqueName="1" name="index" queryTableFieldId="1" dataDxfId="4"/>
    <tableColumn id="2" xr3:uid="{F49742B5-B754-4D06-9B7B-AB1A99AD6E31}" uniqueName="2" name="pwmLeft" queryTableFieldId="2"/>
    <tableColumn id="3" xr3:uid="{0B519CC2-B1FE-4573-915D-C54FD0F15E3D}" uniqueName="3" name="pwmRight" queryTableFieldId="3"/>
    <tableColumn id="4" xr3:uid="{FD305502-B454-4FF1-97A7-C7AD0EC11799}" uniqueName="4" name="ticksLeft" queryTableFieldId="4"/>
    <tableColumn id="5" xr3:uid="{12E6AAE8-E8AF-4A66-8219-0B924A004D84}" uniqueName="5" name="ticksRight" queryTableFieldId="5"/>
    <tableColumn id="6" xr3:uid="{A6E7D425-7A9B-4913-997A-C149DEAC9B49}" uniqueName="6" name="ratio" queryTableFieldId="6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C4CC-5449-47AF-AEFE-2FEB7E9A9C89}">
  <dimension ref="A1:F118"/>
  <sheetViews>
    <sheetView workbookViewId="0">
      <selection activeCell="A2" sqref="A2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8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1</v>
      </c>
      <c r="B3">
        <v>2048</v>
      </c>
      <c r="C3">
        <v>2048</v>
      </c>
      <c r="D3">
        <v>5</v>
      </c>
      <c r="E3">
        <v>5</v>
      </c>
      <c r="F3">
        <v>1</v>
      </c>
    </row>
    <row r="4" spans="1:6" x14ac:dyDescent="0.35">
      <c r="A4">
        <v>2</v>
      </c>
      <c r="B4">
        <v>2048</v>
      </c>
      <c r="C4">
        <v>2048</v>
      </c>
      <c r="D4">
        <v>7</v>
      </c>
      <c r="E4">
        <v>7</v>
      </c>
      <c r="F4">
        <v>1</v>
      </c>
    </row>
    <row r="5" spans="1:6" x14ac:dyDescent="0.35">
      <c r="A5">
        <v>3</v>
      </c>
      <c r="B5">
        <v>3072</v>
      </c>
      <c r="C5">
        <v>2048</v>
      </c>
      <c r="D5">
        <v>9</v>
      </c>
      <c r="E5">
        <v>10</v>
      </c>
      <c r="F5">
        <v>1.5</v>
      </c>
    </row>
    <row r="6" spans="1:6" x14ac:dyDescent="0.35">
      <c r="A6">
        <v>4</v>
      </c>
      <c r="B6">
        <v>2560</v>
      </c>
      <c r="C6">
        <v>2389</v>
      </c>
      <c r="D6">
        <v>13</v>
      </c>
      <c r="E6">
        <v>13</v>
      </c>
      <c r="F6">
        <v>1.3333330000000001</v>
      </c>
    </row>
    <row r="7" spans="1:6" x14ac:dyDescent="0.35">
      <c r="A7">
        <v>5</v>
      </c>
      <c r="B7">
        <v>2560</v>
      </c>
      <c r="C7">
        <v>2389</v>
      </c>
      <c r="D7">
        <v>16</v>
      </c>
      <c r="E7">
        <v>16</v>
      </c>
      <c r="F7">
        <v>1</v>
      </c>
    </row>
    <row r="8" spans="1:6" x14ac:dyDescent="0.35">
      <c r="A8">
        <v>6</v>
      </c>
      <c r="B8">
        <v>2133</v>
      </c>
      <c r="C8">
        <v>2787</v>
      </c>
      <c r="D8">
        <v>20</v>
      </c>
      <c r="E8">
        <v>19</v>
      </c>
      <c r="F8">
        <v>1.3333330000000001</v>
      </c>
    </row>
    <row r="9" spans="1:6" x14ac:dyDescent="0.35">
      <c r="A9">
        <v>7</v>
      </c>
      <c r="B9">
        <v>2488</v>
      </c>
      <c r="C9">
        <v>2322</v>
      </c>
      <c r="D9">
        <v>23</v>
      </c>
      <c r="E9">
        <v>23</v>
      </c>
      <c r="F9">
        <v>1.3333330000000001</v>
      </c>
    </row>
    <row r="10" spans="1:6" x14ac:dyDescent="0.35">
      <c r="A10">
        <v>8</v>
      </c>
      <c r="B10">
        <v>2488</v>
      </c>
      <c r="C10">
        <v>2322</v>
      </c>
      <c r="D10">
        <v>27</v>
      </c>
      <c r="E10">
        <v>27</v>
      </c>
      <c r="F10">
        <v>1</v>
      </c>
    </row>
    <row r="11" spans="1:6" x14ac:dyDescent="0.35">
      <c r="A11">
        <v>9</v>
      </c>
      <c r="B11">
        <v>2488</v>
      </c>
      <c r="C11">
        <v>2322</v>
      </c>
      <c r="D11">
        <v>31</v>
      </c>
      <c r="E11">
        <v>31</v>
      </c>
      <c r="F11">
        <v>1</v>
      </c>
    </row>
    <row r="12" spans="1:6" x14ac:dyDescent="0.35">
      <c r="A12">
        <v>10</v>
      </c>
      <c r="B12">
        <v>2488</v>
      </c>
      <c r="C12">
        <v>2322</v>
      </c>
      <c r="D12">
        <v>35</v>
      </c>
      <c r="E12">
        <v>35</v>
      </c>
      <c r="F12">
        <v>1</v>
      </c>
    </row>
    <row r="13" spans="1:6" x14ac:dyDescent="0.35">
      <c r="A13">
        <v>11</v>
      </c>
      <c r="B13">
        <v>2177</v>
      </c>
      <c r="C13">
        <v>2612</v>
      </c>
      <c r="D13">
        <v>40</v>
      </c>
      <c r="E13">
        <v>39</v>
      </c>
      <c r="F13">
        <v>1.25</v>
      </c>
    </row>
    <row r="14" spans="1:6" x14ac:dyDescent="0.35">
      <c r="A14">
        <v>12</v>
      </c>
      <c r="B14">
        <v>2177</v>
      </c>
      <c r="C14">
        <v>2612</v>
      </c>
      <c r="D14">
        <v>44</v>
      </c>
      <c r="E14">
        <v>43</v>
      </c>
      <c r="F14">
        <v>1</v>
      </c>
    </row>
    <row r="15" spans="1:6" x14ac:dyDescent="0.35">
      <c r="A15">
        <v>13</v>
      </c>
      <c r="B15">
        <v>2048</v>
      </c>
      <c r="C15">
        <v>3081</v>
      </c>
      <c r="D15">
        <v>49</v>
      </c>
      <c r="E15">
        <v>47</v>
      </c>
      <c r="F15">
        <v>1.25</v>
      </c>
    </row>
    <row r="16" spans="1:6" x14ac:dyDescent="0.35">
      <c r="A16">
        <v>14</v>
      </c>
      <c r="B16">
        <v>2304</v>
      </c>
      <c r="C16">
        <v>2695</v>
      </c>
      <c r="D16">
        <v>53</v>
      </c>
      <c r="E16">
        <v>52</v>
      </c>
      <c r="F16">
        <v>1.25</v>
      </c>
    </row>
    <row r="17" spans="1:6" x14ac:dyDescent="0.35">
      <c r="A17">
        <v>15</v>
      </c>
      <c r="B17">
        <v>2304</v>
      </c>
      <c r="C17">
        <v>2695</v>
      </c>
      <c r="D17">
        <v>58</v>
      </c>
      <c r="E17">
        <v>57</v>
      </c>
      <c r="F17">
        <v>1</v>
      </c>
    </row>
    <row r="18" spans="1:6" x14ac:dyDescent="0.35">
      <c r="A18">
        <v>16</v>
      </c>
      <c r="B18">
        <v>2048</v>
      </c>
      <c r="C18">
        <v>3063</v>
      </c>
      <c r="D18">
        <v>63</v>
      </c>
      <c r="E18">
        <v>61</v>
      </c>
      <c r="F18">
        <v>1.25</v>
      </c>
    </row>
    <row r="19" spans="1:6" x14ac:dyDescent="0.35">
      <c r="A19">
        <v>17</v>
      </c>
      <c r="B19">
        <v>2304</v>
      </c>
      <c r="C19">
        <v>2680</v>
      </c>
      <c r="D19">
        <v>67</v>
      </c>
      <c r="E19">
        <v>66</v>
      </c>
      <c r="F19">
        <v>1.25</v>
      </c>
    </row>
    <row r="20" spans="1:6" x14ac:dyDescent="0.35">
      <c r="A20">
        <v>18</v>
      </c>
      <c r="B20">
        <v>2592</v>
      </c>
      <c r="C20">
        <v>2345</v>
      </c>
      <c r="D20">
        <v>71</v>
      </c>
      <c r="E20">
        <v>71</v>
      </c>
      <c r="F20">
        <v>1.25</v>
      </c>
    </row>
    <row r="21" spans="1:6" x14ac:dyDescent="0.35">
      <c r="A21">
        <v>19</v>
      </c>
      <c r="B21">
        <v>2268</v>
      </c>
      <c r="C21">
        <v>2638</v>
      </c>
      <c r="D21">
        <v>76</v>
      </c>
      <c r="E21">
        <v>75</v>
      </c>
      <c r="F21">
        <v>1.25</v>
      </c>
    </row>
    <row r="22" spans="1:6" x14ac:dyDescent="0.35">
      <c r="A22">
        <v>20</v>
      </c>
      <c r="B22">
        <v>2268</v>
      </c>
      <c r="C22">
        <v>2638</v>
      </c>
      <c r="D22">
        <v>81</v>
      </c>
      <c r="E22">
        <v>80</v>
      </c>
      <c r="F22">
        <v>1</v>
      </c>
    </row>
    <row r="23" spans="1:6" x14ac:dyDescent="0.35">
      <c r="A23">
        <v>21</v>
      </c>
      <c r="B23">
        <v>2551</v>
      </c>
      <c r="C23">
        <v>2308</v>
      </c>
      <c r="D23">
        <v>85</v>
      </c>
      <c r="E23">
        <v>85</v>
      </c>
      <c r="F23">
        <v>1.25</v>
      </c>
    </row>
    <row r="24" spans="1:6" x14ac:dyDescent="0.35">
      <c r="A24">
        <v>22</v>
      </c>
      <c r="B24">
        <v>2232</v>
      </c>
      <c r="C24">
        <v>2596</v>
      </c>
      <c r="D24">
        <v>90</v>
      </c>
      <c r="E24">
        <v>89</v>
      </c>
      <c r="F24">
        <v>1.25</v>
      </c>
    </row>
    <row r="25" spans="1:6" x14ac:dyDescent="0.35">
      <c r="A25">
        <v>23</v>
      </c>
      <c r="B25">
        <v>2232</v>
      </c>
      <c r="C25">
        <v>2596</v>
      </c>
      <c r="D25">
        <v>95</v>
      </c>
      <c r="E25">
        <v>94</v>
      </c>
      <c r="F25">
        <v>1</v>
      </c>
    </row>
    <row r="26" spans="1:6" x14ac:dyDescent="0.35">
      <c r="A26">
        <v>24</v>
      </c>
      <c r="B26">
        <v>2048</v>
      </c>
      <c r="C26">
        <v>3015</v>
      </c>
      <c r="D26">
        <v>100</v>
      </c>
      <c r="E26">
        <v>98</v>
      </c>
      <c r="F26">
        <v>1.25</v>
      </c>
    </row>
    <row r="27" spans="1:6" x14ac:dyDescent="0.35">
      <c r="A27">
        <v>25</v>
      </c>
      <c r="B27">
        <v>2304</v>
      </c>
      <c r="C27">
        <v>2638</v>
      </c>
      <c r="D27">
        <v>104</v>
      </c>
      <c r="E27">
        <v>103</v>
      </c>
      <c r="F27">
        <v>1.25</v>
      </c>
    </row>
    <row r="28" spans="1:6" x14ac:dyDescent="0.35">
      <c r="A28">
        <v>26</v>
      </c>
      <c r="B28">
        <v>2304</v>
      </c>
      <c r="C28">
        <v>2638</v>
      </c>
      <c r="D28">
        <v>109</v>
      </c>
      <c r="E28">
        <v>108</v>
      </c>
      <c r="F28">
        <v>1</v>
      </c>
    </row>
    <row r="29" spans="1:6" x14ac:dyDescent="0.35">
      <c r="A29">
        <v>27</v>
      </c>
      <c r="B29">
        <v>2304</v>
      </c>
      <c r="C29">
        <v>2638</v>
      </c>
      <c r="D29">
        <v>113</v>
      </c>
      <c r="E29">
        <v>112</v>
      </c>
      <c r="F29">
        <v>1</v>
      </c>
    </row>
    <row r="30" spans="1:6" x14ac:dyDescent="0.35">
      <c r="A30">
        <v>28</v>
      </c>
      <c r="B30">
        <v>2304</v>
      </c>
      <c r="C30">
        <v>2638</v>
      </c>
      <c r="D30">
        <v>118</v>
      </c>
      <c r="E30">
        <v>117</v>
      </c>
      <c r="F30">
        <v>1</v>
      </c>
    </row>
    <row r="31" spans="1:6" x14ac:dyDescent="0.35">
      <c r="A31">
        <v>29</v>
      </c>
      <c r="B31">
        <v>2304</v>
      </c>
      <c r="C31">
        <v>2638</v>
      </c>
      <c r="D31">
        <v>123</v>
      </c>
      <c r="E31">
        <v>122</v>
      </c>
      <c r="F31">
        <v>1</v>
      </c>
    </row>
    <row r="32" spans="1:6" x14ac:dyDescent="0.35">
      <c r="A32">
        <v>30</v>
      </c>
      <c r="B32">
        <v>2304</v>
      </c>
      <c r="C32">
        <v>2638</v>
      </c>
      <c r="D32">
        <v>128</v>
      </c>
      <c r="E32">
        <v>127</v>
      </c>
      <c r="F32">
        <v>1</v>
      </c>
    </row>
    <row r="33" spans="1:6" x14ac:dyDescent="0.35">
      <c r="A33">
        <v>31</v>
      </c>
      <c r="B33">
        <v>2048</v>
      </c>
      <c r="C33">
        <v>2999</v>
      </c>
      <c r="D33">
        <v>133</v>
      </c>
      <c r="E33">
        <v>131</v>
      </c>
      <c r="F33">
        <v>1.25</v>
      </c>
    </row>
    <row r="34" spans="1:6" x14ac:dyDescent="0.35">
      <c r="A34">
        <v>32</v>
      </c>
      <c r="B34">
        <v>2304</v>
      </c>
      <c r="C34">
        <v>2624</v>
      </c>
      <c r="D34">
        <v>137</v>
      </c>
      <c r="E34">
        <v>136</v>
      </c>
      <c r="F34">
        <v>1.25</v>
      </c>
    </row>
    <row r="35" spans="1:6" x14ac:dyDescent="0.35">
      <c r="A35">
        <v>33</v>
      </c>
      <c r="B35">
        <v>2304</v>
      </c>
      <c r="C35">
        <v>2624</v>
      </c>
      <c r="D35">
        <v>142</v>
      </c>
      <c r="E35">
        <v>141</v>
      </c>
      <c r="F35">
        <v>1</v>
      </c>
    </row>
    <row r="36" spans="1:6" x14ac:dyDescent="0.35">
      <c r="A36">
        <v>34</v>
      </c>
      <c r="B36">
        <v>2304</v>
      </c>
      <c r="C36">
        <v>2624</v>
      </c>
      <c r="D36">
        <v>147</v>
      </c>
      <c r="E36">
        <v>146</v>
      </c>
      <c r="F36">
        <v>1</v>
      </c>
    </row>
    <row r="37" spans="1:6" x14ac:dyDescent="0.35">
      <c r="A37">
        <v>35</v>
      </c>
      <c r="B37">
        <v>2304</v>
      </c>
      <c r="C37">
        <v>2624</v>
      </c>
      <c r="D37">
        <v>151</v>
      </c>
      <c r="E37">
        <v>150</v>
      </c>
      <c r="F37">
        <v>1</v>
      </c>
    </row>
    <row r="38" spans="1:6" x14ac:dyDescent="0.35">
      <c r="A38">
        <v>36</v>
      </c>
      <c r="B38">
        <v>2304</v>
      </c>
      <c r="C38">
        <v>2624</v>
      </c>
      <c r="D38">
        <v>156</v>
      </c>
      <c r="E38">
        <v>155</v>
      </c>
      <c r="F38">
        <v>1</v>
      </c>
    </row>
    <row r="39" spans="1:6" x14ac:dyDescent="0.35">
      <c r="A39">
        <v>37</v>
      </c>
      <c r="B39">
        <v>2592</v>
      </c>
      <c r="C39">
        <v>2296</v>
      </c>
      <c r="D39">
        <v>160</v>
      </c>
      <c r="E39">
        <v>160</v>
      </c>
      <c r="F39">
        <v>1.25</v>
      </c>
    </row>
    <row r="40" spans="1:6" x14ac:dyDescent="0.35">
      <c r="A40">
        <v>38</v>
      </c>
      <c r="B40">
        <v>2592</v>
      </c>
      <c r="C40">
        <v>2296</v>
      </c>
      <c r="D40">
        <v>165</v>
      </c>
      <c r="E40">
        <v>165</v>
      </c>
      <c r="F40">
        <v>1</v>
      </c>
    </row>
    <row r="41" spans="1:6" x14ac:dyDescent="0.35">
      <c r="A41">
        <v>39</v>
      </c>
      <c r="B41">
        <v>2268</v>
      </c>
      <c r="C41">
        <v>2583</v>
      </c>
      <c r="D41">
        <v>170</v>
      </c>
      <c r="E41">
        <v>169</v>
      </c>
      <c r="F41">
        <v>1.25</v>
      </c>
    </row>
    <row r="42" spans="1:6" x14ac:dyDescent="0.35">
      <c r="A42">
        <v>40</v>
      </c>
      <c r="B42">
        <v>2268</v>
      </c>
      <c r="C42">
        <v>2583</v>
      </c>
      <c r="D42">
        <v>175</v>
      </c>
      <c r="E42">
        <v>174</v>
      </c>
      <c r="F42">
        <v>1</v>
      </c>
    </row>
    <row r="43" spans="1:6" x14ac:dyDescent="0.35">
      <c r="A43">
        <v>41</v>
      </c>
      <c r="B43">
        <v>2268</v>
      </c>
      <c r="C43">
        <v>2583</v>
      </c>
      <c r="D43">
        <v>180</v>
      </c>
      <c r="E43">
        <v>179</v>
      </c>
      <c r="F43">
        <v>1</v>
      </c>
    </row>
    <row r="44" spans="1:6" x14ac:dyDescent="0.35">
      <c r="A44">
        <v>42</v>
      </c>
      <c r="B44">
        <v>2268</v>
      </c>
      <c r="C44">
        <v>2583</v>
      </c>
      <c r="D44">
        <v>184</v>
      </c>
      <c r="E44">
        <v>183</v>
      </c>
      <c r="F44">
        <v>1</v>
      </c>
    </row>
    <row r="45" spans="1:6" x14ac:dyDescent="0.35">
      <c r="A45">
        <v>43</v>
      </c>
      <c r="B45">
        <v>2268</v>
      </c>
      <c r="C45">
        <v>2583</v>
      </c>
      <c r="D45">
        <v>189</v>
      </c>
      <c r="E45">
        <v>188</v>
      </c>
      <c r="F45">
        <v>1</v>
      </c>
    </row>
    <row r="46" spans="1:6" x14ac:dyDescent="0.35">
      <c r="A46">
        <v>44</v>
      </c>
      <c r="B46">
        <v>2551</v>
      </c>
      <c r="C46">
        <v>2260</v>
      </c>
      <c r="D46">
        <v>193</v>
      </c>
      <c r="E46">
        <v>193</v>
      </c>
      <c r="F46">
        <v>1.25</v>
      </c>
    </row>
    <row r="47" spans="1:6" x14ac:dyDescent="0.35">
      <c r="A47">
        <v>45</v>
      </c>
      <c r="B47">
        <v>2232</v>
      </c>
      <c r="C47">
        <v>2542</v>
      </c>
      <c r="D47">
        <v>198</v>
      </c>
      <c r="E47">
        <v>197</v>
      </c>
      <c r="F47">
        <v>1.25</v>
      </c>
    </row>
    <row r="48" spans="1:6" x14ac:dyDescent="0.35">
      <c r="A48">
        <v>46</v>
      </c>
      <c r="B48">
        <v>2232</v>
      </c>
      <c r="C48">
        <v>2542</v>
      </c>
      <c r="D48">
        <v>203</v>
      </c>
      <c r="E48">
        <v>202</v>
      </c>
      <c r="F48">
        <v>1</v>
      </c>
    </row>
    <row r="49" spans="1:6" x14ac:dyDescent="0.35">
      <c r="A49">
        <v>47</v>
      </c>
      <c r="B49">
        <v>2232</v>
      </c>
      <c r="C49">
        <v>2542</v>
      </c>
      <c r="D49">
        <v>208</v>
      </c>
      <c r="E49">
        <v>207</v>
      </c>
      <c r="F49">
        <v>1</v>
      </c>
    </row>
    <row r="50" spans="1:6" x14ac:dyDescent="0.35">
      <c r="A50">
        <v>48</v>
      </c>
      <c r="B50">
        <v>2511</v>
      </c>
      <c r="C50">
        <v>2224</v>
      </c>
      <c r="D50">
        <v>212</v>
      </c>
      <c r="E50">
        <v>212</v>
      </c>
      <c r="F50">
        <v>1.25</v>
      </c>
    </row>
    <row r="51" spans="1:6" x14ac:dyDescent="0.35">
      <c r="A51">
        <v>49</v>
      </c>
      <c r="B51">
        <v>2197</v>
      </c>
      <c r="C51">
        <v>2502</v>
      </c>
      <c r="D51">
        <v>217</v>
      </c>
      <c r="E51">
        <v>216</v>
      </c>
      <c r="F51">
        <v>1.25</v>
      </c>
    </row>
    <row r="52" spans="1:6" x14ac:dyDescent="0.35">
      <c r="A52">
        <v>50</v>
      </c>
      <c r="B52">
        <v>2197</v>
      </c>
      <c r="C52">
        <v>2502</v>
      </c>
      <c r="D52">
        <v>222</v>
      </c>
      <c r="E52">
        <v>221</v>
      </c>
      <c r="F52">
        <v>1</v>
      </c>
    </row>
    <row r="53" spans="1:6" x14ac:dyDescent="0.35">
      <c r="A53">
        <v>51</v>
      </c>
      <c r="B53">
        <v>2197</v>
      </c>
      <c r="C53">
        <v>2502</v>
      </c>
      <c r="D53">
        <v>226</v>
      </c>
      <c r="E53">
        <v>225</v>
      </c>
      <c r="F53">
        <v>1</v>
      </c>
    </row>
    <row r="54" spans="1:6" x14ac:dyDescent="0.35">
      <c r="A54">
        <v>52</v>
      </c>
      <c r="B54">
        <v>2048</v>
      </c>
      <c r="C54">
        <v>2940</v>
      </c>
      <c r="D54">
        <v>231</v>
      </c>
      <c r="E54">
        <v>229</v>
      </c>
      <c r="F54">
        <v>1.25</v>
      </c>
    </row>
    <row r="55" spans="1:6" x14ac:dyDescent="0.35">
      <c r="A55">
        <v>53</v>
      </c>
      <c r="B55">
        <v>2304</v>
      </c>
      <c r="C55">
        <v>2572</v>
      </c>
      <c r="D55">
        <v>235</v>
      </c>
      <c r="E55">
        <v>234</v>
      </c>
      <c r="F55">
        <v>1.25</v>
      </c>
    </row>
    <row r="56" spans="1:6" x14ac:dyDescent="0.35">
      <c r="A56">
        <v>54</v>
      </c>
      <c r="B56">
        <v>2304</v>
      </c>
      <c r="C56">
        <v>2572</v>
      </c>
      <c r="D56">
        <v>240</v>
      </c>
      <c r="E56">
        <v>239</v>
      </c>
      <c r="F56">
        <v>1</v>
      </c>
    </row>
    <row r="57" spans="1:6" x14ac:dyDescent="0.35">
      <c r="A57">
        <v>55</v>
      </c>
      <c r="B57">
        <v>2304</v>
      </c>
      <c r="C57">
        <v>2572</v>
      </c>
      <c r="D57">
        <v>244</v>
      </c>
      <c r="E57">
        <v>243</v>
      </c>
      <c r="F57">
        <v>1</v>
      </c>
    </row>
    <row r="58" spans="1:6" x14ac:dyDescent="0.35">
      <c r="A58">
        <v>56</v>
      </c>
      <c r="B58">
        <v>2304</v>
      </c>
      <c r="C58">
        <v>2572</v>
      </c>
      <c r="D58">
        <v>249</v>
      </c>
      <c r="E58">
        <v>248</v>
      </c>
      <c r="F58">
        <v>1</v>
      </c>
    </row>
    <row r="59" spans="1:6" x14ac:dyDescent="0.35">
      <c r="A59">
        <v>57</v>
      </c>
      <c r="B59">
        <v>2304</v>
      </c>
      <c r="C59">
        <v>2572</v>
      </c>
      <c r="D59">
        <v>254</v>
      </c>
      <c r="E59">
        <v>253</v>
      </c>
      <c r="F59">
        <v>1</v>
      </c>
    </row>
    <row r="60" spans="1:6" x14ac:dyDescent="0.35">
      <c r="A60">
        <v>58</v>
      </c>
      <c r="B60">
        <v>2304</v>
      </c>
      <c r="C60">
        <v>2572</v>
      </c>
      <c r="D60">
        <v>259</v>
      </c>
      <c r="E60">
        <v>258</v>
      </c>
      <c r="F60">
        <v>1</v>
      </c>
    </row>
    <row r="61" spans="1:6" x14ac:dyDescent="0.35">
      <c r="A61">
        <v>59</v>
      </c>
      <c r="B61">
        <v>2304</v>
      </c>
      <c r="C61">
        <v>2572</v>
      </c>
      <c r="D61">
        <v>263</v>
      </c>
      <c r="E61">
        <v>262</v>
      </c>
      <c r="F61">
        <v>1</v>
      </c>
    </row>
    <row r="62" spans="1:6" x14ac:dyDescent="0.35">
      <c r="A62">
        <v>60</v>
      </c>
      <c r="B62">
        <v>2304</v>
      </c>
      <c r="C62">
        <v>2572</v>
      </c>
      <c r="D62">
        <v>268</v>
      </c>
      <c r="E62">
        <v>267</v>
      </c>
      <c r="F62">
        <v>1</v>
      </c>
    </row>
    <row r="63" spans="1:6" x14ac:dyDescent="0.35">
      <c r="A63">
        <v>61</v>
      </c>
      <c r="B63">
        <v>2304</v>
      </c>
      <c r="C63">
        <v>2572</v>
      </c>
      <c r="D63">
        <v>272</v>
      </c>
      <c r="E63">
        <v>271</v>
      </c>
      <c r="F63">
        <v>1</v>
      </c>
    </row>
    <row r="64" spans="1:6" x14ac:dyDescent="0.35">
      <c r="A64">
        <v>62</v>
      </c>
      <c r="B64">
        <v>2304</v>
      </c>
      <c r="C64">
        <v>2572</v>
      </c>
      <c r="D64">
        <v>277</v>
      </c>
      <c r="E64">
        <v>276</v>
      </c>
      <c r="F64">
        <v>1</v>
      </c>
    </row>
    <row r="65" spans="1:6" x14ac:dyDescent="0.35">
      <c r="A65">
        <v>63</v>
      </c>
      <c r="B65">
        <v>2304</v>
      </c>
      <c r="C65">
        <v>2572</v>
      </c>
      <c r="D65">
        <v>282</v>
      </c>
      <c r="E65">
        <v>281</v>
      </c>
      <c r="F65">
        <v>1</v>
      </c>
    </row>
    <row r="66" spans="1:6" x14ac:dyDescent="0.35">
      <c r="A66">
        <v>64</v>
      </c>
      <c r="B66">
        <v>2048</v>
      </c>
      <c r="C66">
        <v>2925</v>
      </c>
      <c r="D66">
        <v>287</v>
      </c>
      <c r="E66">
        <v>285</v>
      </c>
      <c r="F66">
        <v>1.25</v>
      </c>
    </row>
    <row r="67" spans="1:6" x14ac:dyDescent="0.35">
      <c r="A67">
        <v>65</v>
      </c>
      <c r="B67">
        <v>2304</v>
      </c>
      <c r="C67">
        <v>2559</v>
      </c>
      <c r="D67">
        <v>291</v>
      </c>
      <c r="E67">
        <v>290</v>
      </c>
      <c r="F67">
        <v>1.25</v>
      </c>
    </row>
    <row r="68" spans="1:6" x14ac:dyDescent="0.35">
      <c r="A68">
        <v>66</v>
      </c>
      <c r="B68">
        <v>2304</v>
      </c>
      <c r="C68">
        <v>2559</v>
      </c>
      <c r="D68">
        <v>296</v>
      </c>
      <c r="E68">
        <v>295</v>
      </c>
      <c r="F68">
        <v>1</v>
      </c>
    </row>
    <row r="69" spans="1:6" x14ac:dyDescent="0.35">
      <c r="A69">
        <v>67</v>
      </c>
      <c r="B69">
        <v>2304</v>
      </c>
      <c r="C69">
        <v>2559</v>
      </c>
      <c r="D69">
        <v>301</v>
      </c>
      <c r="E69">
        <v>300</v>
      </c>
      <c r="F69">
        <v>1</v>
      </c>
    </row>
    <row r="70" spans="1:6" x14ac:dyDescent="0.35">
      <c r="A70">
        <v>68</v>
      </c>
      <c r="B70">
        <v>2048</v>
      </c>
      <c r="C70">
        <v>2910</v>
      </c>
      <c r="D70">
        <v>306</v>
      </c>
      <c r="E70">
        <v>304</v>
      </c>
      <c r="F70">
        <v>1.25</v>
      </c>
    </row>
    <row r="71" spans="1:6" x14ac:dyDescent="0.35">
      <c r="A71">
        <v>69</v>
      </c>
      <c r="B71">
        <v>2304</v>
      </c>
      <c r="C71">
        <v>2546</v>
      </c>
      <c r="D71">
        <v>310</v>
      </c>
      <c r="E71">
        <v>309</v>
      </c>
      <c r="F71">
        <v>1.25</v>
      </c>
    </row>
    <row r="72" spans="1:6" x14ac:dyDescent="0.35">
      <c r="A72">
        <v>70</v>
      </c>
      <c r="B72">
        <v>2048</v>
      </c>
      <c r="C72">
        <v>2896</v>
      </c>
      <c r="D72">
        <v>315</v>
      </c>
      <c r="E72">
        <v>313</v>
      </c>
      <c r="F72">
        <v>1.25</v>
      </c>
    </row>
    <row r="73" spans="1:6" x14ac:dyDescent="0.35">
      <c r="A73">
        <v>71</v>
      </c>
      <c r="B73">
        <v>2304</v>
      </c>
      <c r="C73">
        <v>2534</v>
      </c>
      <c r="D73">
        <v>319</v>
      </c>
      <c r="E73">
        <v>318</v>
      </c>
      <c r="F73">
        <v>1.25</v>
      </c>
    </row>
    <row r="74" spans="1:6" x14ac:dyDescent="0.35">
      <c r="A74">
        <v>72</v>
      </c>
      <c r="B74">
        <v>2304</v>
      </c>
      <c r="C74">
        <v>2534</v>
      </c>
      <c r="D74">
        <v>324</v>
      </c>
      <c r="E74">
        <v>323</v>
      </c>
      <c r="F74">
        <v>1</v>
      </c>
    </row>
    <row r="75" spans="1:6" x14ac:dyDescent="0.35">
      <c r="A75">
        <v>73</v>
      </c>
      <c r="B75">
        <v>2304</v>
      </c>
      <c r="C75">
        <v>2534</v>
      </c>
      <c r="D75">
        <v>329</v>
      </c>
      <c r="E75">
        <v>328</v>
      </c>
      <c r="F75">
        <v>1</v>
      </c>
    </row>
    <row r="76" spans="1:6" x14ac:dyDescent="0.35">
      <c r="A76">
        <v>74</v>
      </c>
      <c r="B76">
        <v>2304</v>
      </c>
      <c r="C76">
        <v>2534</v>
      </c>
      <c r="D76">
        <v>334</v>
      </c>
      <c r="E76">
        <v>333</v>
      </c>
      <c r="F76">
        <v>1</v>
      </c>
    </row>
    <row r="77" spans="1:6" x14ac:dyDescent="0.35">
      <c r="A77">
        <v>75</v>
      </c>
      <c r="B77">
        <v>2304</v>
      </c>
      <c r="C77">
        <v>2534</v>
      </c>
      <c r="D77">
        <v>338</v>
      </c>
      <c r="E77">
        <v>337</v>
      </c>
      <c r="F77">
        <v>1</v>
      </c>
    </row>
    <row r="78" spans="1:6" x14ac:dyDescent="0.35">
      <c r="A78">
        <v>76</v>
      </c>
      <c r="B78">
        <v>2304</v>
      </c>
      <c r="C78">
        <v>2534</v>
      </c>
      <c r="D78">
        <v>343</v>
      </c>
      <c r="E78">
        <v>342</v>
      </c>
      <c r="F78">
        <v>1</v>
      </c>
    </row>
    <row r="79" spans="1:6" x14ac:dyDescent="0.35">
      <c r="A79">
        <v>77</v>
      </c>
      <c r="B79">
        <v>2048</v>
      </c>
      <c r="C79">
        <v>2882</v>
      </c>
      <c r="D79">
        <v>348</v>
      </c>
      <c r="E79">
        <v>346</v>
      </c>
      <c r="F79">
        <v>1.25</v>
      </c>
    </row>
    <row r="80" spans="1:6" x14ac:dyDescent="0.35">
      <c r="A80">
        <v>78</v>
      </c>
      <c r="B80">
        <v>2304</v>
      </c>
      <c r="C80">
        <v>2521</v>
      </c>
      <c r="D80">
        <v>352</v>
      </c>
      <c r="E80">
        <v>351</v>
      </c>
      <c r="F80">
        <v>1.25</v>
      </c>
    </row>
    <row r="81" spans="1:6" x14ac:dyDescent="0.35">
      <c r="A81">
        <v>79</v>
      </c>
      <c r="B81">
        <v>2048</v>
      </c>
      <c r="C81">
        <v>2868</v>
      </c>
      <c r="D81">
        <v>357</v>
      </c>
      <c r="E81">
        <v>355</v>
      </c>
      <c r="F81">
        <v>1.25</v>
      </c>
    </row>
    <row r="82" spans="1:6" x14ac:dyDescent="0.35">
      <c r="A82">
        <v>80</v>
      </c>
      <c r="B82">
        <v>2304</v>
      </c>
      <c r="C82">
        <v>2509</v>
      </c>
      <c r="D82">
        <v>361</v>
      </c>
      <c r="E82">
        <v>360</v>
      </c>
      <c r="F82">
        <v>1.25</v>
      </c>
    </row>
    <row r="83" spans="1:6" x14ac:dyDescent="0.35">
      <c r="A83">
        <v>81</v>
      </c>
      <c r="B83">
        <v>2304</v>
      </c>
      <c r="C83">
        <v>2509</v>
      </c>
      <c r="D83">
        <v>366</v>
      </c>
      <c r="E83">
        <v>365</v>
      </c>
      <c r="F83">
        <v>1</v>
      </c>
    </row>
    <row r="84" spans="1:6" x14ac:dyDescent="0.35">
      <c r="A84">
        <v>82</v>
      </c>
      <c r="B84">
        <v>2304</v>
      </c>
      <c r="C84">
        <v>2509</v>
      </c>
      <c r="D84">
        <v>371</v>
      </c>
      <c r="E84">
        <v>370</v>
      </c>
      <c r="F84">
        <v>1</v>
      </c>
    </row>
    <row r="85" spans="1:6" x14ac:dyDescent="0.35">
      <c r="A85">
        <v>83</v>
      </c>
      <c r="B85">
        <v>2592</v>
      </c>
      <c r="C85">
        <v>2195</v>
      </c>
      <c r="D85">
        <v>375</v>
      </c>
      <c r="E85">
        <v>375</v>
      </c>
      <c r="F85">
        <v>1.25</v>
      </c>
    </row>
    <row r="86" spans="1:6" x14ac:dyDescent="0.35">
      <c r="A86">
        <v>84</v>
      </c>
      <c r="B86">
        <v>2268</v>
      </c>
      <c r="C86">
        <v>2469</v>
      </c>
      <c r="D86">
        <v>380</v>
      </c>
      <c r="E86">
        <v>379</v>
      </c>
      <c r="F86">
        <v>1.25</v>
      </c>
    </row>
    <row r="87" spans="1:6" x14ac:dyDescent="0.35">
      <c r="A87">
        <v>85</v>
      </c>
      <c r="B87">
        <v>2268</v>
      </c>
      <c r="C87">
        <v>2469</v>
      </c>
      <c r="D87">
        <v>385</v>
      </c>
      <c r="E87">
        <v>384</v>
      </c>
      <c r="F87">
        <v>1</v>
      </c>
    </row>
    <row r="88" spans="1:6" x14ac:dyDescent="0.35">
      <c r="A88">
        <v>86</v>
      </c>
      <c r="B88">
        <v>2268</v>
      </c>
      <c r="C88">
        <v>2469</v>
      </c>
      <c r="D88">
        <v>389</v>
      </c>
      <c r="E88">
        <v>388</v>
      </c>
      <c r="F88">
        <v>1</v>
      </c>
    </row>
    <row r="89" spans="1:6" x14ac:dyDescent="0.35">
      <c r="A89">
        <v>87</v>
      </c>
      <c r="B89">
        <v>2268</v>
      </c>
      <c r="C89">
        <v>2469</v>
      </c>
      <c r="D89">
        <v>394</v>
      </c>
      <c r="E89">
        <v>393</v>
      </c>
      <c r="F89">
        <v>1</v>
      </c>
    </row>
    <row r="90" spans="1:6" x14ac:dyDescent="0.35">
      <c r="A90">
        <v>88</v>
      </c>
      <c r="B90">
        <v>2268</v>
      </c>
      <c r="C90">
        <v>2469</v>
      </c>
      <c r="D90">
        <v>398</v>
      </c>
      <c r="E90">
        <v>397</v>
      </c>
      <c r="F90">
        <v>1</v>
      </c>
    </row>
    <row r="91" spans="1:6" x14ac:dyDescent="0.35">
      <c r="A91">
        <v>89</v>
      </c>
      <c r="B91">
        <v>2268</v>
      </c>
      <c r="C91">
        <v>2469</v>
      </c>
      <c r="D91">
        <v>403</v>
      </c>
      <c r="E91">
        <v>402</v>
      </c>
      <c r="F91">
        <v>1</v>
      </c>
    </row>
    <row r="92" spans="1:6" x14ac:dyDescent="0.35">
      <c r="A92">
        <v>90</v>
      </c>
      <c r="B92">
        <v>2268</v>
      </c>
      <c r="C92">
        <v>2469</v>
      </c>
      <c r="D92">
        <v>408</v>
      </c>
      <c r="E92">
        <v>407</v>
      </c>
      <c r="F92">
        <v>1</v>
      </c>
    </row>
    <row r="93" spans="1:6" x14ac:dyDescent="0.35">
      <c r="A93">
        <v>91</v>
      </c>
      <c r="B93">
        <v>2048</v>
      </c>
      <c r="C93">
        <v>2841</v>
      </c>
      <c r="D93">
        <v>413</v>
      </c>
      <c r="E93">
        <v>411</v>
      </c>
      <c r="F93">
        <v>1.25</v>
      </c>
    </row>
    <row r="94" spans="1:6" x14ac:dyDescent="0.35">
      <c r="A94">
        <v>92</v>
      </c>
      <c r="B94">
        <v>2304</v>
      </c>
      <c r="C94">
        <v>2485</v>
      </c>
      <c r="D94">
        <v>417</v>
      </c>
      <c r="E94">
        <v>416</v>
      </c>
      <c r="F94">
        <v>1.25</v>
      </c>
    </row>
    <row r="95" spans="1:6" x14ac:dyDescent="0.35">
      <c r="A95">
        <v>93</v>
      </c>
      <c r="B95">
        <v>2048</v>
      </c>
      <c r="C95">
        <v>2827</v>
      </c>
      <c r="D95">
        <v>422</v>
      </c>
      <c r="E95">
        <v>420</v>
      </c>
      <c r="F95">
        <v>1.25</v>
      </c>
    </row>
    <row r="96" spans="1:6" x14ac:dyDescent="0.35">
      <c r="A96">
        <v>94</v>
      </c>
      <c r="B96">
        <v>2304</v>
      </c>
      <c r="C96">
        <v>2473</v>
      </c>
      <c r="D96">
        <v>426</v>
      </c>
      <c r="E96">
        <v>425</v>
      </c>
      <c r="F96">
        <v>1.25</v>
      </c>
    </row>
    <row r="97" spans="1:6" x14ac:dyDescent="0.35">
      <c r="A97">
        <v>95</v>
      </c>
      <c r="B97">
        <v>2048</v>
      </c>
      <c r="C97">
        <v>2814</v>
      </c>
      <c r="D97">
        <v>431</v>
      </c>
      <c r="E97">
        <v>429</v>
      </c>
      <c r="F97">
        <v>1.25</v>
      </c>
    </row>
    <row r="98" spans="1:6" x14ac:dyDescent="0.35">
      <c r="A98">
        <v>96</v>
      </c>
      <c r="B98">
        <v>2304</v>
      </c>
      <c r="C98">
        <v>2462</v>
      </c>
      <c r="D98">
        <v>435</v>
      </c>
      <c r="E98">
        <v>434</v>
      </c>
      <c r="F98">
        <v>1.25</v>
      </c>
    </row>
    <row r="99" spans="1:6" x14ac:dyDescent="0.35">
      <c r="A99">
        <v>97</v>
      </c>
      <c r="B99">
        <v>2304</v>
      </c>
      <c r="C99">
        <v>2462</v>
      </c>
      <c r="D99">
        <v>440</v>
      </c>
      <c r="E99">
        <v>439</v>
      </c>
      <c r="F99">
        <v>1</v>
      </c>
    </row>
    <row r="100" spans="1:6" x14ac:dyDescent="0.35">
      <c r="A100">
        <v>98</v>
      </c>
      <c r="B100">
        <v>2304</v>
      </c>
      <c r="C100">
        <v>2462</v>
      </c>
      <c r="D100">
        <v>444</v>
      </c>
      <c r="E100">
        <v>443</v>
      </c>
      <c r="F100">
        <v>1</v>
      </c>
    </row>
    <row r="101" spans="1:6" x14ac:dyDescent="0.35">
      <c r="A101">
        <v>99</v>
      </c>
      <c r="B101">
        <v>2304</v>
      </c>
      <c r="C101">
        <v>2462</v>
      </c>
      <c r="D101">
        <v>449</v>
      </c>
      <c r="E101">
        <v>448</v>
      </c>
      <c r="F101">
        <v>1</v>
      </c>
    </row>
    <row r="102" spans="1:6" x14ac:dyDescent="0.35">
      <c r="A102">
        <v>100</v>
      </c>
      <c r="B102">
        <v>2048</v>
      </c>
      <c r="C102">
        <v>2801</v>
      </c>
      <c r="D102">
        <v>454</v>
      </c>
      <c r="E102">
        <v>452</v>
      </c>
      <c r="F102">
        <v>1.25</v>
      </c>
    </row>
    <row r="103" spans="1:6" x14ac:dyDescent="0.35">
      <c r="A103">
        <v>101</v>
      </c>
      <c r="B103">
        <v>2304</v>
      </c>
      <c r="C103">
        <v>2450</v>
      </c>
      <c r="D103">
        <v>458</v>
      </c>
      <c r="E103">
        <v>457</v>
      </c>
      <c r="F103">
        <v>1.25</v>
      </c>
    </row>
    <row r="104" spans="1:6" x14ac:dyDescent="0.35">
      <c r="A104">
        <v>102</v>
      </c>
      <c r="B104">
        <v>2048</v>
      </c>
      <c r="C104">
        <v>2788</v>
      </c>
      <c r="D104">
        <v>463</v>
      </c>
      <c r="E104">
        <v>461</v>
      </c>
      <c r="F104">
        <v>1.25</v>
      </c>
    </row>
    <row r="105" spans="1:6" x14ac:dyDescent="0.35">
      <c r="A105">
        <v>103</v>
      </c>
      <c r="B105">
        <v>2304</v>
      </c>
      <c r="C105">
        <v>2439</v>
      </c>
      <c r="D105">
        <v>467</v>
      </c>
      <c r="E105">
        <v>466</v>
      </c>
      <c r="F105">
        <v>1.25</v>
      </c>
    </row>
    <row r="106" spans="1:6" x14ac:dyDescent="0.35">
      <c r="A106">
        <v>104</v>
      </c>
      <c r="B106">
        <v>2592</v>
      </c>
      <c r="C106">
        <v>2134</v>
      </c>
      <c r="D106">
        <v>471</v>
      </c>
      <c r="E106">
        <v>471</v>
      </c>
      <c r="F106">
        <v>1.25</v>
      </c>
    </row>
    <row r="107" spans="1:6" x14ac:dyDescent="0.35">
      <c r="A107">
        <v>105</v>
      </c>
      <c r="B107">
        <v>2268</v>
      </c>
      <c r="C107">
        <v>2400</v>
      </c>
      <c r="D107">
        <v>476</v>
      </c>
      <c r="E107">
        <v>475</v>
      </c>
      <c r="F107">
        <v>1.25</v>
      </c>
    </row>
    <row r="108" spans="1:6" x14ac:dyDescent="0.35">
      <c r="A108">
        <v>106</v>
      </c>
      <c r="B108">
        <v>2048</v>
      </c>
      <c r="C108">
        <v>2763</v>
      </c>
      <c r="D108">
        <v>481</v>
      </c>
      <c r="E108">
        <v>479</v>
      </c>
      <c r="F108">
        <v>1.25</v>
      </c>
    </row>
    <row r="109" spans="1:6" x14ac:dyDescent="0.35">
      <c r="A109">
        <v>107</v>
      </c>
      <c r="B109">
        <v>2304</v>
      </c>
      <c r="C109">
        <v>2417</v>
      </c>
      <c r="D109">
        <v>485</v>
      </c>
      <c r="E109">
        <v>484</v>
      </c>
      <c r="F109">
        <v>1.25</v>
      </c>
    </row>
    <row r="110" spans="1:6" x14ac:dyDescent="0.35">
      <c r="A110">
        <v>108</v>
      </c>
      <c r="B110">
        <v>2304</v>
      </c>
      <c r="C110">
        <v>2417</v>
      </c>
      <c r="D110">
        <v>490</v>
      </c>
      <c r="E110">
        <v>489</v>
      </c>
      <c r="F110">
        <v>1</v>
      </c>
    </row>
    <row r="111" spans="1:6" x14ac:dyDescent="0.35">
      <c r="A111">
        <v>109</v>
      </c>
      <c r="B111">
        <v>2048</v>
      </c>
      <c r="C111">
        <v>2751</v>
      </c>
      <c r="D111">
        <v>495</v>
      </c>
      <c r="E111">
        <v>493</v>
      </c>
      <c r="F111">
        <v>1.25</v>
      </c>
    </row>
    <row r="112" spans="1:6" x14ac:dyDescent="0.35">
      <c r="A112">
        <v>110</v>
      </c>
      <c r="B112">
        <v>2304</v>
      </c>
      <c r="C112">
        <v>2407</v>
      </c>
      <c r="D112">
        <v>499</v>
      </c>
      <c r="E112">
        <v>498</v>
      </c>
      <c r="F112">
        <v>1.25</v>
      </c>
    </row>
    <row r="113" spans="1:6" x14ac:dyDescent="0.35">
      <c r="A113">
        <v>111</v>
      </c>
      <c r="B113">
        <v>2304</v>
      </c>
      <c r="C113">
        <v>2407</v>
      </c>
      <c r="D113">
        <v>503</v>
      </c>
      <c r="E113">
        <v>502</v>
      </c>
      <c r="F113">
        <v>1</v>
      </c>
    </row>
    <row r="114" spans="1:6" x14ac:dyDescent="0.35">
      <c r="A114">
        <v>112</v>
      </c>
      <c r="B114">
        <v>2304</v>
      </c>
      <c r="C114">
        <v>2407</v>
      </c>
      <c r="D114">
        <v>508</v>
      </c>
      <c r="E114">
        <v>507</v>
      </c>
      <c r="F114">
        <v>1</v>
      </c>
    </row>
    <row r="115" spans="1:6" x14ac:dyDescent="0.35">
      <c r="A115">
        <v>113</v>
      </c>
      <c r="B115">
        <v>2048</v>
      </c>
      <c r="C115">
        <v>2739</v>
      </c>
      <c r="D115">
        <v>513</v>
      </c>
      <c r="E115">
        <v>511</v>
      </c>
      <c r="F115">
        <v>1.25</v>
      </c>
    </row>
    <row r="116" spans="1:6" x14ac:dyDescent="0.35">
      <c r="A116">
        <v>114</v>
      </c>
      <c r="B116">
        <v>2304</v>
      </c>
      <c r="C116">
        <v>2396</v>
      </c>
      <c r="D116">
        <v>517</v>
      </c>
      <c r="E116">
        <v>516</v>
      </c>
      <c r="F116">
        <v>1.25</v>
      </c>
    </row>
    <row r="117" spans="1:6" x14ac:dyDescent="0.35">
      <c r="A117">
        <v>115</v>
      </c>
      <c r="B117">
        <v>2304</v>
      </c>
      <c r="C117">
        <v>2396</v>
      </c>
      <c r="D117">
        <v>521</v>
      </c>
      <c r="E117">
        <v>520</v>
      </c>
      <c r="F117">
        <v>1</v>
      </c>
    </row>
    <row r="118" spans="1:6" x14ac:dyDescent="0.35">
      <c r="A118">
        <v>116</v>
      </c>
      <c r="B118">
        <v>2304</v>
      </c>
      <c r="C118">
        <v>2396</v>
      </c>
      <c r="D118">
        <v>526</v>
      </c>
      <c r="E118">
        <v>525</v>
      </c>
      <c r="F118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C59A-3C61-49B1-BE72-D2FE2CFE61EC}">
  <dimension ref="A1:J118"/>
  <sheetViews>
    <sheetView zoomScale="70" zoomScaleNormal="70" workbookViewId="0">
      <selection activeCell="O75" sqref="O75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2268</v>
      </c>
      <c r="C2">
        <v>2730</v>
      </c>
      <c r="D2">
        <v>0</v>
      </c>
      <c r="E2">
        <v>0</v>
      </c>
      <c r="F2">
        <v>0</v>
      </c>
      <c r="H2">
        <f>Table_Dados__25620[[#This Row],[ticksRight]]-Table_Dados__25620[[#This Row],[ticksLeft]]</f>
        <v>0</v>
      </c>
    </row>
    <row r="3" spans="1:10" x14ac:dyDescent="0.35">
      <c r="A3">
        <v>1</v>
      </c>
      <c r="B3">
        <v>3094</v>
      </c>
      <c r="C3">
        <v>3458</v>
      </c>
      <c r="D3">
        <v>10</v>
      </c>
      <c r="E3">
        <v>9</v>
      </c>
      <c r="F3">
        <v>1.111111</v>
      </c>
      <c r="H3">
        <f>Table_Dados__25620[[#This Row],[ticksRight]]-Table_Dados__25620[[#This Row],[ticksLeft]]</f>
        <v>-1</v>
      </c>
      <c r="I3">
        <f>Table_Dados__25620[[#This Row],[ticksLeft]]-D2</f>
        <v>10</v>
      </c>
      <c r="J3">
        <f>Table_Dados__25620[[#This Row],[ticksRight]]-E2</f>
        <v>9</v>
      </c>
    </row>
    <row r="4" spans="1:10" x14ac:dyDescent="0.35">
      <c r="A4">
        <v>2</v>
      </c>
      <c r="B4">
        <v>3480</v>
      </c>
      <c r="C4">
        <v>3025</v>
      </c>
      <c r="D4">
        <v>14</v>
      </c>
      <c r="E4">
        <v>14</v>
      </c>
      <c r="F4">
        <v>1.25</v>
      </c>
      <c r="H4">
        <f>Table_Dados__25620[[#This Row],[ticksRight]]-Table_Dados__25620[[#This Row],[ticksLeft]]</f>
        <v>0</v>
      </c>
      <c r="I4">
        <f>Table_Dados__25620[[#This Row],[ticksLeft]]-D3</f>
        <v>4</v>
      </c>
      <c r="J4">
        <f>Table_Dados__25620[[#This Row],[ticksRight]]-E3</f>
        <v>5</v>
      </c>
    </row>
    <row r="5" spans="1:10" x14ac:dyDescent="0.35">
      <c r="A5">
        <v>3</v>
      </c>
      <c r="B5">
        <v>3045</v>
      </c>
      <c r="C5">
        <v>3403</v>
      </c>
      <c r="D5">
        <v>19</v>
      </c>
      <c r="E5">
        <v>18</v>
      </c>
      <c r="F5">
        <v>1.25</v>
      </c>
      <c r="H5">
        <f>Table_Dados__25620[[#This Row],[ticksRight]]-Table_Dados__25620[[#This Row],[ticksLeft]]</f>
        <v>-1</v>
      </c>
      <c r="I5">
        <f>Table_Dados__25620[[#This Row],[ticksLeft]]-D4</f>
        <v>5</v>
      </c>
      <c r="J5">
        <f>Table_Dados__25620[[#This Row],[ticksRight]]-E4</f>
        <v>4</v>
      </c>
    </row>
    <row r="6" spans="1:10" x14ac:dyDescent="0.35">
      <c r="A6">
        <v>4</v>
      </c>
      <c r="B6">
        <v>3045</v>
      </c>
      <c r="C6">
        <v>3403</v>
      </c>
      <c r="D6">
        <v>24</v>
      </c>
      <c r="E6">
        <v>23</v>
      </c>
      <c r="F6">
        <v>1</v>
      </c>
      <c r="H6">
        <f>Table_Dados__25620[[#This Row],[ticksRight]]-Table_Dados__25620[[#This Row],[ticksLeft]]</f>
        <v>-1</v>
      </c>
      <c r="I6">
        <f>Table_Dados__25620[[#This Row],[ticksLeft]]-D5</f>
        <v>5</v>
      </c>
      <c r="J6">
        <f>Table_Dados__25620[[#This Row],[ticksRight]]-E5</f>
        <v>5</v>
      </c>
    </row>
    <row r="7" spans="1:10" x14ac:dyDescent="0.35">
      <c r="A7">
        <v>5</v>
      </c>
      <c r="B7">
        <v>3045</v>
      </c>
      <c r="C7">
        <v>3403</v>
      </c>
      <c r="D7">
        <v>29</v>
      </c>
      <c r="E7">
        <v>28</v>
      </c>
      <c r="F7">
        <v>1</v>
      </c>
      <c r="H7">
        <f>Table_Dados__25620[[#This Row],[ticksRight]]-Table_Dados__25620[[#This Row],[ticksLeft]]</f>
        <v>-1</v>
      </c>
      <c r="I7">
        <f>Table_Dados__25620[[#This Row],[ticksLeft]]-D6</f>
        <v>5</v>
      </c>
      <c r="J7">
        <f>Table_Dados__25620[[#This Row],[ticksRight]]-E6</f>
        <v>5</v>
      </c>
    </row>
    <row r="8" spans="1:10" x14ac:dyDescent="0.35">
      <c r="A8">
        <v>6</v>
      </c>
      <c r="B8">
        <v>3045</v>
      </c>
      <c r="C8">
        <v>3403</v>
      </c>
      <c r="D8">
        <v>34</v>
      </c>
      <c r="E8">
        <v>33</v>
      </c>
      <c r="F8">
        <v>1</v>
      </c>
      <c r="H8">
        <f>Table_Dados__25620[[#This Row],[ticksRight]]-Table_Dados__25620[[#This Row],[ticksLeft]]</f>
        <v>-1</v>
      </c>
      <c r="I8">
        <f>Table_Dados__25620[[#This Row],[ticksLeft]]-D7</f>
        <v>5</v>
      </c>
      <c r="J8">
        <f>Table_Dados__25620[[#This Row],[ticksRight]]-E7</f>
        <v>5</v>
      </c>
    </row>
    <row r="9" spans="1:10" x14ac:dyDescent="0.35">
      <c r="A9">
        <v>7</v>
      </c>
      <c r="B9">
        <v>2740</v>
      </c>
      <c r="C9">
        <v>3743</v>
      </c>
      <c r="D9">
        <v>40</v>
      </c>
      <c r="E9">
        <v>38</v>
      </c>
      <c r="F9">
        <v>1.2</v>
      </c>
      <c r="H9">
        <f>Table_Dados__25620[[#This Row],[ticksRight]]-Table_Dados__25620[[#This Row],[ticksLeft]]</f>
        <v>-2</v>
      </c>
      <c r="I9">
        <f>Table_Dados__25620[[#This Row],[ticksLeft]]-D8</f>
        <v>6</v>
      </c>
      <c r="J9">
        <f>Table_Dados__25620[[#This Row],[ticksRight]]-E8</f>
        <v>5</v>
      </c>
    </row>
    <row r="10" spans="1:10" x14ac:dyDescent="0.35">
      <c r="A10">
        <v>8</v>
      </c>
      <c r="B10">
        <v>2740</v>
      </c>
      <c r="C10">
        <v>3743</v>
      </c>
      <c r="D10">
        <v>46</v>
      </c>
      <c r="E10">
        <v>44</v>
      </c>
      <c r="F10">
        <v>1</v>
      </c>
      <c r="H10">
        <f>Table_Dados__25620[[#This Row],[ticksRight]]-Table_Dados__25620[[#This Row],[ticksLeft]]</f>
        <v>-2</v>
      </c>
      <c r="I10">
        <f>Table_Dados__25620[[#This Row],[ticksLeft]]-D9</f>
        <v>6</v>
      </c>
      <c r="J10">
        <f>Table_Dados__25620[[#This Row],[ticksRight]]-E9</f>
        <v>6</v>
      </c>
    </row>
    <row r="11" spans="1:10" x14ac:dyDescent="0.35">
      <c r="A11">
        <v>9</v>
      </c>
      <c r="B11">
        <v>2740</v>
      </c>
      <c r="C11">
        <v>3743</v>
      </c>
      <c r="D11">
        <v>51</v>
      </c>
      <c r="E11">
        <v>49</v>
      </c>
      <c r="F11">
        <v>1</v>
      </c>
      <c r="H11">
        <f>Table_Dados__25620[[#This Row],[ticksRight]]-Table_Dados__25620[[#This Row],[ticksLeft]]</f>
        <v>-2</v>
      </c>
      <c r="I11">
        <f>Table_Dados__25620[[#This Row],[ticksLeft]]-D10</f>
        <v>5</v>
      </c>
      <c r="J11">
        <f>Table_Dados__25620[[#This Row],[ticksRight]]-E10</f>
        <v>5</v>
      </c>
    </row>
    <row r="12" spans="1:10" x14ac:dyDescent="0.35">
      <c r="A12">
        <v>10</v>
      </c>
      <c r="B12">
        <v>2740</v>
      </c>
      <c r="C12">
        <v>3743</v>
      </c>
      <c r="D12">
        <v>56</v>
      </c>
      <c r="E12">
        <v>54</v>
      </c>
      <c r="F12">
        <v>1</v>
      </c>
      <c r="H12">
        <f>Table_Dados__25620[[#This Row],[ticksRight]]-Table_Dados__25620[[#This Row],[ticksLeft]]</f>
        <v>-2</v>
      </c>
      <c r="I12">
        <f>Table_Dados__25620[[#This Row],[ticksLeft]]-D11</f>
        <v>5</v>
      </c>
      <c r="J12">
        <f>Table_Dados__25620[[#This Row],[ticksRight]]-E11</f>
        <v>5</v>
      </c>
    </row>
    <row r="13" spans="1:10" x14ac:dyDescent="0.35">
      <c r="A13">
        <v>11</v>
      </c>
      <c r="B13">
        <v>2740</v>
      </c>
      <c r="C13">
        <v>3743</v>
      </c>
      <c r="D13">
        <v>62</v>
      </c>
      <c r="E13">
        <v>60</v>
      </c>
      <c r="F13">
        <v>1</v>
      </c>
      <c r="H13">
        <f>Table_Dados__25620[[#This Row],[ticksRight]]-Table_Dados__25620[[#This Row],[ticksLeft]]</f>
        <v>-2</v>
      </c>
      <c r="I13">
        <f>Table_Dados__25620[[#This Row],[ticksLeft]]-D12</f>
        <v>6</v>
      </c>
      <c r="J13">
        <f>Table_Dados__25620[[#This Row],[ticksRight]]-E12</f>
        <v>6</v>
      </c>
    </row>
    <row r="14" spans="1:10" x14ac:dyDescent="0.35">
      <c r="A14">
        <v>12</v>
      </c>
      <c r="B14">
        <v>2740</v>
      </c>
      <c r="C14">
        <v>3743</v>
      </c>
      <c r="D14">
        <v>68</v>
      </c>
      <c r="E14">
        <v>66</v>
      </c>
      <c r="F14">
        <v>1</v>
      </c>
      <c r="H14">
        <f>Table_Dados__25620[[#This Row],[ticksRight]]-Table_Dados__25620[[#This Row],[ticksLeft]]</f>
        <v>-2</v>
      </c>
      <c r="I14">
        <f>Table_Dados__25620[[#This Row],[ticksLeft]]-D13</f>
        <v>6</v>
      </c>
      <c r="J14">
        <f>Table_Dados__25620[[#This Row],[ticksRight]]-E13</f>
        <v>6</v>
      </c>
    </row>
    <row r="15" spans="1:10" x14ac:dyDescent="0.35">
      <c r="A15">
        <v>13</v>
      </c>
      <c r="B15">
        <v>2740</v>
      </c>
      <c r="C15">
        <v>3743</v>
      </c>
      <c r="D15">
        <v>74</v>
      </c>
      <c r="E15">
        <v>72</v>
      </c>
      <c r="F15">
        <v>1</v>
      </c>
      <c r="H15">
        <f>Table_Dados__25620[[#This Row],[ticksRight]]-Table_Dados__25620[[#This Row],[ticksLeft]]</f>
        <v>-2</v>
      </c>
      <c r="I15">
        <f>Table_Dados__25620[[#This Row],[ticksLeft]]-D14</f>
        <v>6</v>
      </c>
      <c r="J15">
        <f>Table_Dados__25620[[#This Row],[ticksRight]]-E14</f>
        <v>6</v>
      </c>
    </row>
    <row r="16" spans="1:10" x14ac:dyDescent="0.35">
      <c r="A16">
        <v>14</v>
      </c>
      <c r="B16">
        <v>3014</v>
      </c>
      <c r="C16">
        <v>3368</v>
      </c>
      <c r="D16">
        <v>79</v>
      </c>
      <c r="E16">
        <v>78</v>
      </c>
      <c r="F16">
        <v>1.2</v>
      </c>
      <c r="H16">
        <f>Table_Dados__25620[[#This Row],[ticksRight]]-Table_Dados__25620[[#This Row],[ticksLeft]]</f>
        <v>-1</v>
      </c>
      <c r="I16">
        <f>Table_Dados__25620[[#This Row],[ticksLeft]]-D15</f>
        <v>5</v>
      </c>
      <c r="J16">
        <f>Table_Dados__25620[[#This Row],[ticksRight]]-E15</f>
        <v>6</v>
      </c>
    </row>
    <row r="17" spans="1:10" x14ac:dyDescent="0.35">
      <c r="A17">
        <v>15</v>
      </c>
      <c r="B17">
        <v>3014</v>
      </c>
      <c r="C17">
        <v>3368</v>
      </c>
      <c r="D17">
        <v>85</v>
      </c>
      <c r="E17">
        <v>84</v>
      </c>
      <c r="F17">
        <v>1</v>
      </c>
      <c r="H17">
        <f>Table_Dados__25620[[#This Row],[ticksRight]]-Table_Dados__25620[[#This Row],[ticksLeft]]</f>
        <v>-1</v>
      </c>
      <c r="I17">
        <f>Table_Dados__25620[[#This Row],[ticksLeft]]-D16</f>
        <v>6</v>
      </c>
      <c r="J17">
        <f>Table_Dados__25620[[#This Row],[ticksRight]]-E16</f>
        <v>6</v>
      </c>
    </row>
    <row r="18" spans="1:10" x14ac:dyDescent="0.35">
      <c r="A18">
        <v>16</v>
      </c>
      <c r="B18">
        <v>3014</v>
      </c>
      <c r="C18">
        <v>3368</v>
      </c>
      <c r="D18">
        <v>90</v>
      </c>
      <c r="E18">
        <v>89</v>
      </c>
      <c r="F18">
        <v>1</v>
      </c>
      <c r="H18">
        <f>Table_Dados__25620[[#This Row],[ticksRight]]-Table_Dados__25620[[#This Row],[ticksLeft]]</f>
        <v>-1</v>
      </c>
      <c r="I18">
        <f>Table_Dados__25620[[#This Row],[ticksLeft]]-D17</f>
        <v>5</v>
      </c>
      <c r="J18">
        <f>Table_Dados__25620[[#This Row],[ticksRight]]-E17</f>
        <v>5</v>
      </c>
    </row>
    <row r="19" spans="1:10" x14ac:dyDescent="0.35">
      <c r="A19">
        <v>17</v>
      </c>
      <c r="B19">
        <v>3014</v>
      </c>
      <c r="C19">
        <v>3368</v>
      </c>
      <c r="D19">
        <v>96</v>
      </c>
      <c r="E19">
        <v>95</v>
      </c>
      <c r="F19">
        <v>1</v>
      </c>
      <c r="H19">
        <f>Table_Dados__25620[[#This Row],[ticksRight]]-Table_Dados__25620[[#This Row],[ticksLeft]]</f>
        <v>-1</v>
      </c>
      <c r="I19">
        <f>Table_Dados__25620[[#This Row],[ticksLeft]]-D18</f>
        <v>6</v>
      </c>
      <c r="J19">
        <f>Table_Dados__25620[[#This Row],[ticksRight]]-E18</f>
        <v>6</v>
      </c>
    </row>
    <row r="20" spans="1:10" x14ac:dyDescent="0.35">
      <c r="A20">
        <v>18</v>
      </c>
      <c r="B20">
        <v>3014</v>
      </c>
      <c r="C20">
        <v>3368</v>
      </c>
      <c r="D20">
        <v>102</v>
      </c>
      <c r="E20">
        <v>101</v>
      </c>
      <c r="F20">
        <v>1</v>
      </c>
      <c r="H20">
        <f>Table_Dados__25620[[#This Row],[ticksRight]]-Table_Dados__25620[[#This Row],[ticksLeft]]</f>
        <v>-1</v>
      </c>
      <c r="I20">
        <f>Table_Dados__25620[[#This Row],[ticksLeft]]-D19</f>
        <v>6</v>
      </c>
      <c r="J20">
        <f>Table_Dados__25620[[#This Row],[ticksRight]]-E19</f>
        <v>6</v>
      </c>
    </row>
    <row r="21" spans="1:10" x14ac:dyDescent="0.35">
      <c r="A21">
        <v>19</v>
      </c>
      <c r="B21">
        <v>2712</v>
      </c>
      <c r="C21">
        <v>3704</v>
      </c>
      <c r="D21">
        <v>108</v>
      </c>
      <c r="E21">
        <v>106</v>
      </c>
      <c r="F21">
        <v>1.2</v>
      </c>
      <c r="H21">
        <f>Table_Dados__25620[[#This Row],[ticksRight]]-Table_Dados__25620[[#This Row],[ticksLeft]]</f>
        <v>-2</v>
      </c>
      <c r="I21">
        <f>Table_Dados__25620[[#This Row],[ticksLeft]]-D20</f>
        <v>6</v>
      </c>
      <c r="J21">
        <f>Table_Dados__25620[[#This Row],[ticksRight]]-E20</f>
        <v>5</v>
      </c>
    </row>
    <row r="22" spans="1:10" x14ac:dyDescent="0.35">
      <c r="A22">
        <v>20</v>
      </c>
      <c r="B22">
        <v>2983</v>
      </c>
      <c r="C22">
        <v>3333</v>
      </c>
      <c r="D22">
        <v>113</v>
      </c>
      <c r="E22">
        <v>112</v>
      </c>
      <c r="F22">
        <v>1.2</v>
      </c>
      <c r="H22">
        <f>Table_Dados__25620[[#This Row],[ticksRight]]-Table_Dados__25620[[#This Row],[ticksLeft]]</f>
        <v>-1</v>
      </c>
      <c r="I22">
        <f>Table_Dados__25620[[#This Row],[ticksLeft]]-D21</f>
        <v>5</v>
      </c>
      <c r="J22">
        <f>Table_Dados__25620[[#This Row],[ticksRight]]-E21</f>
        <v>6</v>
      </c>
    </row>
    <row r="23" spans="1:10" x14ac:dyDescent="0.35">
      <c r="A23">
        <v>21</v>
      </c>
      <c r="B23">
        <v>3231</v>
      </c>
      <c r="C23">
        <v>3055</v>
      </c>
      <c r="D23">
        <v>119</v>
      </c>
      <c r="E23">
        <v>119</v>
      </c>
      <c r="F23">
        <v>1.1666669999999999</v>
      </c>
      <c r="H23">
        <f>Table_Dados__25620[[#This Row],[ticksRight]]-Table_Dados__25620[[#This Row],[ticksLeft]]</f>
        <v>0</v>
      </c>
      <c r="I23">
        <f>Table_Dados__25620[[#This Row],[ticksLeft]]-D22</f>
        <v>6</v>
      </c>
      <c r="J23">
        <f>Table_Dados__25620[[#This Row],[ticksRight]]-E22</f>
        <v>7</v>
      </c>
    </row>
    <row r="24" spans="1:10" x14ac:dyDescent="0.35">
      <c r="A24">
        <v>22</v>
      </c>
      <c r="B24">
        <v>3554</v>
      </c>
      <c r="C24">
        <v>2749</v>
      </c>
      <c r="D24">
        <v>124</v>
      </c>
      <c r="E24">
        <v>125</v>
      </c>
      <c r="F24">
        <v>1.2</v>
      </c>
      <c r="H24">
        <f>Table_Dados__25620[[#This Row],[ticksRight]]-Table_Dados__25620[[#This Row],[ticksLeft]]</f>
        <v>1</v>
      </c>
      <c r="I24">
        <f>Table_Dados__25620[[#This Row],[ticksLeft]]-D23</f>
        <v>5</v>
      </c>
      <c r="J24">
        <f>Table_Dados__25620[[#This Row],[ticksRight]]-E23</f>
        <v>6</v>
      </c>
    </row>
    <row r="25" spans="1:10" x14ac:dyDescent="0.35">
      <c r="A25">
        <v>23</v>
      </c>
      <c r="B25">
        <v>3198</v>
      </c>
      <c r="C25">
        <v>3023</v>
      </c>
      <c r="D25">
        <v>130</v>
      </c>
      <c r="E25">
        <v>130</v>
      </c>
      <c r="F25">
        <v>1.2</v>
      </c>
      <c r="H25">
        <f>Table_Dados__25620[[#This Row],[ticksRight]]-Table_Dados__25620[[#This Row],[ticksLeft]]</f>
        <v>0</v>
      </c>
      <c r="I25">
        <f>Table_Dados__25620[[#This Row],[ticksLeft]]-D24</f>
        <v>6</v>
      </c>
      <c r="J25">
        <f>Table_Dados__25620[[#This Row],[ticksRight]]-E24</f>
        <v>5</v>
      </c>
    </row>
    <row r="26" spans="1:10" x14ac:dyDescent="0.35">
      <c r="A26">
        <v>24</v>
      </c>
      <c r="B26">
        <v>3198</v>
      </c>
      <c r="C26">
        <v>3023</v>
      </c>
      <c r="D26">
        <v>136</v>
      </c>
      <c r="E26">
        <v>136</v>
      </c>
      <c r="F26">
        <v>1</v>
      </c>
      <c r="H26">
        <f>Table_Dados__25620[[#This Row],[ticksRight]]-Table_Dados__25620[[#This Row],[ticksLeft]]</f>
        <v>0</v>
      </c>
      <c r="I26">
        <f>Table_Dados__25620[[#This Row],[ticksLeft]]-D25</f>
        <v>6</v>
      </c>
      <c r="J26">
        <f>Table_Dados__25620[[#This Row],[ticksRight]]-E25</f>
        <v>6</v>
      </c>
    </row>
    <row r="27" spans="1:10" x14ac:dyDescent="0.35">
      <c r="A27">
        <v>25</v>
      </c>
      <c r="B27">
        <v>2878</v>
      </c>
      <c r="C27">
        <v>3325</v>
      </c>
      <c r="D27">
        <v>142</v>
      </c>
      <c r="E27">
        <v>141</v>
      </c>
      <c r="F27">
        <v>1.2</v>
      </c>
      <c r="H27">
        <f>Table_Dados__25620[[#This Row],[ticksRight]]-Table_Dados__25620[[#This Row],[ticksLeft]]</f>
        <v>-1</v>
      </c>
      <c r="I27">
        <f>Table_Dados__25620[[#This Row],[ticksLeft]]-D26</f>
        <v>6</v>
      </c>
      <c r="J27">
        <f>Table_Dados__25620[[#This Row],[ticksRight]]-E26</f>
        <v>5</v>
      </c>
    </row>
    <row r="28" spans="1:10" x14ac:dyDescent="0.35">
      <c r="A28">
        <v>26</v>
      </c>
      <c r="B28">
        <v>2878</v>
      </c>
      <c r="C28">
        <v>3325</v>
      </c>
      <c r="D28">
        <v>148</v>
      </c>
      <c r="E28">
        <v>147</v>
      </c>
      <c r="F28">
        <v>1</v>
      </c>
      <c r="H28">
        <f>Table_Dados__25620[[#This Row],[ticksRight]]-Table_Dados__25620[[#This Row],[ticksLeft]]</f>
        <v>-1</v>
      </c>
      <c r="I28">
        <f>Table_Dados__25620[[#This Row],[ticksLeft]]-D27</f>
        <v>6</v>
      </c>
      <c r="J28">
        <f>Table_Dados__25620[[#This Row],[ticksRight]]-E27</f>
        <v>6</v>
      </c>
    </row>
    <row r="29" spans="1:10" x14ac:dyDescent="0.35">
      <c r="A29">
        <v>27</v>
      </c>
      <c r="B29">
        <v>2590</v>
      </c>
      <c r="C29">
        <v>3657</v>
      </c>
      <c r="D29">
        <v>154</v>
      </c>
      <c r="E29">
        <v>152</v>
      </c>
      <c r="F29">
        <v>1.2</v>
      </c>
      <c r="H29">
        <f>Table_Dados__25620[[#This Row],[ticksRight]]-Table_Dados__25620[[#This Row],[ticksLeft]]</f>
        <v>-2</v>
      </c>
      <c r="I29">
        <f>Table_Dados__25620[[#This Row],[ticksLeft]]-D28</f>
        <v>6</v>
      </c>
      <c r="J29">
        <f>Table_Dados__25620[[#This Row],[ticksRight]]-E28</f>
        <v>5</v>
      </c>
    </row>
    <row r="30" spans="1:10" x14ac:dyDescent="0.35">
      <c r="A30">
        <v>28</v>
      </c>
      <c r="B30">
        <v>2849</v>
      </c>
      <c r="C30">
        <v>3291</v>
      </c>
      <c r="D30">
        <v>159</v>
      </c>
      <c r="E30">
        <v>158</v>
      </c>
      <c r="F30">
        <v>1.2</v>
      </c>
      <c r="H30">
        <f>Table_Dados__25620[[#This Row],[ticksRight]]-Table_Dados__25620[[#This Row],[ticksLeft]]</f>
        <v>-1</v>
      </c>
      <c r="I30">
        <f>Table_Dados__25620[[#This Row],[ticksLeft]]-D29</f>
        <v>5</v>
      </c>
      <c r="J30">
        <f>Table_Dados__25620[[#This Row],[ticksRight]]-E29</f>
        <v>6</v>
      </c>
    </row>
    <row r="31" spans="1:10" x14ac:dyDescent="0.35">
      <c r="A31">
        <v>29</v>
      </c>
      <c r="B31">
        <v>3133</v>
      </c>
      <c r="C31">
        <v>2961</v>
      </c>
      <c r="D31">
        <v>164</v>
      </c>
      <c r="E31">
        <v>164</v>
      </c>
      <c r="F31">
        <v>1.2</v>
      </c>
      <c r="H31">
        <f>Table_Dados__25620[[#This Row],[ticksRight]]-Table_Dados__25620[[#This Row],[ticksLeft]]</f>
        <v>0</v>
      </c>
      <c r="I31">
        <f>Table_Dados__25620[[#This Row],[ticksLeft]]-D30</f>
        <v>5</v>
      </c>
      <c r="J31">
        <f>Table_Dados__25620[[#This Row],[ticksRight]]-E30</f>
        <v>6</v>
      </c>
    </row>
    <row r="32" spans="1:10" x14ac:dyDescent="0.35">
      <c r="A32">
        <v>30</v>
      </c>
      <c r="B32">
        <v>2819</v>
      </c>
      <c r="C32">
        <v>3257</v>
      </c>
      <c r="D32">
        <v>170</v>
      </c>
      <c r="E32">
        <v>169</v>
      </c>
      <c r="F32">
        <v>1.2</v>
      </c>
      <c r="H32">
        <f>Table_Dados__25620[[#This Row],[ticksRight]]-Table_Dados__25620[[#This Row],[ticksLeft]]</f>
        <v>-1</v>
      </c>
      <c r="I32">
        <f>Table_Dados__25620[[#This Row],[ticksLeft]]-D31</f>
        <v>6</v>
      </c>
      <c r="J32">
        <f>Table_Dados__25620[[#This Row],[ticksRight]]-E31</f>
        <v>5</v>
      </c>
    </row>
    <row r="33" spans="1:10" x14ac:dyDescent="0.35">
      <c r="A33">
        <v>31</v>
      </c>
      <c r="B33">
        <v>2819</v>
      </c>
      <c r="C33">
        <v>3257</v>
      </c>
      <c r="D33">
        <v>176</v>
      </c>
      <c r="E33">
        <v>175</v>
      </c>
      <c r="F33">
        <v>1</v>
      </c>
      <c r="H33">
        <f>Table_Dados__25620[[#This Row],[ticksRight]]-Table_Dados__25620[[#This Row],[ticksLeft]]</f>
        <v>-1</v>
      </c>
      <c r="I33">
        <f>Table_Dados__25620[[#This Row],[ticksLeft]]-D32</f>
        <v>6</v>
      </c>
      <c r="J33">
        <f>Table_Dados__25620[[#This Row],[ticksRight]]-E32</f>
        <v>6</v>
      </c>
    </row>
    <row r="34" spans="1:10" x14ac:dyDescent="0.35">
      <c r="A34">
        <v>32</v>
      </c>
      <c r="B34">
        <v>2537</v>
      </c>
      <c r="C34">
        <v>3582</v>
      </c>
      <c r="D34">
        <v>182</v>
      </c>
      <c r="E34">
        <v>180</v>
      </c>
      <c r="F34">
        <v>1.2</v>
      </c>
      <c r="H34">
        <f>Table_Dados__25620[[#This Row],[ticksRight]]-Table_Dados__25620[[#This Row],[ticksLeft]]</f>
        <v>-2</v>
      </c>
      <c r="I34">
        <f>Table_Dados__25620[[#This Row],[ticksLeft]]-D33</f>
        <v>6</v>
      </c>
      <c r="J34">
        <f>Table_Dados__25620[[#This Row],[ticksRight]]-E33</f>
        <v>5</v>
      </c>
    </row>
    <row r="35" spans="1:10" x14ac:dyDescent="0.35">
      <c r="A35">
        <v>33</v>
      </c>
      <c r="B35">
        <v>2790</v>
      </c>
      <c r="C35">
        <v>3223</v>
      </c>
      <c r="D35">
        <v>187</v>
      </c>
      <c r="E35">
        <v>186</v>
      </c>
      <c r="F35">
        <v>1.2</v>
      </c>
      <c r="H35">
        <f>Table_Dados__25620[[#This Row],[ticksRight]]-Table_Dados__25620[[#This Row],[ticksLeft]]</f>
        <v>-1</v>
      </c>
      <c r="I35">
        <f>Table_Dados__25620[[#This Row],[ticksLeft]]-D34</f>
        <v>5</v>
      </c>
      <c r="J35">
        <f>Table_Dados__25620[[#This Row],[ticksRight]]-E34</f>
        <v>6</v>
      </c>
    </row>
    <row r="36" spans="1:10" x14ac:dyDescent="0.35">
      <c r="A36">
        <v>34</v>
      </c>
      <c r="B36">
        <v>2511</v>
      </c>
      <c r="C36">
        <v>3545</v>
      </c>
      <c r="D36">
        <v>193</v>
      </c>
      <c r="E36">
        <v>191</v>
      </c>
      <c r="F36">
        <v>1.2</v>
      </c>
      <c r="H36">
        <f>Table_Dados__25620[[#This Row],[ticksRight]]-Table_Dados__25620[[#This Row],[ticksLeft]]</f>
        <v>-2</v>
      </c>
      <c r="I36">
        <f>Table_Dados__25620[[#This Row],[ticksLeft]]-D35</f>
        <v>6</v>
      </c>
      <c r="J36">
        <f>Table_Dados__25620[[#This Row],[ticksRight]]-E35</f>
        <v>5</v>
      </c>
    </row>
    <row r="37" spans="1:10" x14ac:dyDescent="0.35">
      <c r="A37">
        <v>35</v>
      </c>
      <c r="B37">
        <v>2762</v>
      </c>
      <c r="C37">
        <v>3190</v>
      </c>
      <c r="D37">
        <v>198</v>
      </c>
      <c r="E37">
        <v>197</v>
      </c>
      <c r="F37">
        <v>1.2</v>
      </c>
      <c r="H37">
        <f>Table_Dados__25620[[#This Row],[ticksRight]]-Table_Dados__25620[[#This Row],[ticksLeft]]</f>
        <v>-1</v>
      </c>
      <c r="I37">
        <f>Table_Dados__25620[[#This Row],[ticksLeft]]-D36</f>
        <v>5</v>
      </c>
      <c r="J37">
        <f>Table_Dados__25620[[#This Row],[ticksRight]]-E36</f>
        <v>6</v>
      </c>
    </row>
    <row r="38" spans="1:10" x14ac:dyDescent="0.35">
      <c r="A38">
        <v>36</v>
      </c>
      <c r="B38">
        <v>2762</v>
      </c>
      <c r="C38">
        <v>3190</v>
      </c>
      <c r="D38">
        <v>204</v>
      </c>
      <c r="E38">
        <v>203</v>
      </c>
      <c r="F38">
        <v>1</v>
      </c>
      <c r="H38">
        <f>Table_Dados__25620[[#This Row],[ticksRight]]-Table_Dados__25620[[#This Row],[ticksLeft]]</f>
        <v>-1</v>
      </c>
      <c r="I38">
        <f>Table_Dados__25620[[#This Row],[ticksLeft]]-D37</f>
        <v>6</v>
      </c>
      <c r="J38">
        <f>Table_Dados__25620[[#This Row],[ticksRight]]-E37</f>
        <v>6</v>
      </c>
    </row>
    <row r="39" spans="1:10" x14ac:dyDescent="0.35">
      <c r="A39">
        <v>37</v>
      </c>
      <c r="B39">
        <v>2762</v>
      </c>
      <c r="C39">
        <v>3190</v>
      </c>
      <c r="D39">
        <v>209</v>
      </c>
      <c r="E39">
        <v>208</v>
      </c>
      <c r="F39">
        <v>1</v>
      </c>
      <c r="H39">
        <f>Table_Dados__25620[[#This Row],[ticksRight]]-Table_Dados__25620[[#This Row],[ticksLeft]]</f>
        <v>-1</v>
      </c>
      <c r="I39">
        <f>Table_Dados__25620[[#This Row],[ticksLeft]]-D38</f>
        <v>5</v>
      </c>
      <c r="J39">
        <f>Table_Dados__25620[[#This Row],[ticksRight]]-E38</f>
        <v>5</v>
      </c>
    </row>
    <row r="40" spans="1:10" x14ac:dyDescent="0.35">
      <c r="A40">
        <v>38</v>
      </c>
      <c r="B40">
        <v>2762</v>
      </c>
      <c r="C40">
        <v>3190</v>
      </c>
      <c r="D40">
        <v>214</v>
      </c>
      <c r="E40">
        <v>213</v>
      </c>
      <c r="F40">
        <v>1</v>
      </c>
      <c r="H40">
        <f>Table_Dados__25620[[#This Row],[ticksRight]]-Table_Dados__25620[[#This Row],[ticksLeft]]</f>
        <v>-1</v>
      </c>
      <c r="I40">
        <f>Table_Dados__25620[[#This Row],[ticksLeft]]-D39</f>
        <v>5</v>
      </c>
      <c r="J40">
        <f>Table_Dados__25620[[#This Row],[ticksRight]]-E39</f>
        <v>5</v>
      </c>
    </row>
    <row r="41" spans="1:10" x14ac:dyDescent="0.35">
      <c r="A41">
        <v>39</v>
      </c>
      <c r="B41">
        <v>2762</v>
      </c>
      <c r="C41">
        <v>3190</v>
      </c>
      <c r="D41">
        <v>220</v>
      </c>
      <c r="E41">
        <v>219</v>
      </c>
      <c r="F41">
        <v>1</v>
      </c>
      <c r="H41">
        <f>Table_Dados__25620[[#This Row],[ticksRight]]-Table_Dados__25620[[#This Row],[ticksLeft]]</f>
        <v>-1</v>
      </c>
      <c r="I41">
        <f>Table_Dados__25620[[#This Row],[ticksLeft]]-D40</f>
        <v>6</v>
      </c>
      <c r="J41">
        <f>Table_Dados__25620[[#This Row],[ticksRight]]-E40</f>
        <v>6</v>
      </c>
    </row>
    <row r="42" spans="1:10" x14ac:dyDescent="0.35">
      <c r="A42">
        <v>40</v>
      </c>
      <c r="B42">
        <v>2762</v>
      </c>
      <c r="C42">
        <v>3190</v>
      </c>
      <c r="D42">
        <v>226</v>
      </c>
      <c r="E42">
        <v>225</v>
      </c>
      <c r="F42">
        <v>1</v>
      </c>
      <c r="H42">
        <f>Table_Dados__25620[[#This Row],[ticksRight]]-Table_Dados__25620[[#This Row],[ticksLeft]]</f>
        <v>-1</v>
      </c>
      <c r="I42">
        <f>Table_Dados__25620[[#This Row],[ticksLeft]]-D41</f>
        <v>6</v>
      </c>
      <c r="J42">
        <f>Table_Dados__25620[[#This Row],[ticksRight]]-E41</f>
        <v>6</v>
      </c>
    </row>
    <row r="43" spans="1:10" x14ac:dyDescent="0.35">
      <c r="A43">
        <v>41</v>
      </c>
      <c r="B43">
        <v>2762</v>
      </c>
      <c r="C43">
        <v>3190</v>
      </c>
      <c r="D43">
        <v>231</v>
      </c>
      <c r="E43">
        <v>230</v>
      </c>
      <c r="F43">
        <v>1</v>
      </c>
      <c r="H43">
        <f>Table_Dados__25620[[#This Row],[ticksRight]]-Table_Dados__25620[[#This Row],[ticksLeft]]</f>
        <v>-1</v>
      </c>
      <c r="I43">
        <f>Table_Dados__25620[[#This Row],[ticksLeft]]-D42</f>
        <v>5</v>
      </c>
      <c r="J43">
        <f>Table_Dados__25620[[#This Row],[ticksRight]]-E42</f>
        <v>5</v>
      </c>
    </row>
    <row r="44" spans="1:10" x14ac:dyDescent="0.35">
      <c r="A44">
        <v>42</v>
      </c>
      <c r="B44">
        <v>3038</v>
      </c>
      <c r="C44">
        <v>2871</v>
      </c>
      <c r="D44">
        <v>236</v>
      </c>
      <c r="E44">
        <v>236</v>
      </c>
      <c r="F44">
        <v>1.2</v>
      </c>
      <c r="H44">
        <f>Table_Dados__25620[[#This Row],[ticksRight]]-Table_Dados__25620[[#This Row],[ticksLeft]]</f>
        <v>0</v>
      </c>
      <c r="I44">
        <f>Table_Dados__25620[[#This Row],[ticksLeft]]-D43</f>
        <v>5</v>
      </c>
      <c r="J44">
        <f>Table_Dados__25620[[#This Row],[ticksRight]]-E43</f>
        <v>6</v>
      </c>
    </row>
    <row r="45" spans="1:10" x14ac:dyDescent="0.35">
      <c r="A45">
        <v>43</v>
      </c>
      <c r="B45">
        <v>2734</v>
      </c>
      <c r="C45">
        <v>3158</v>
      </c>
      <c r="D45">
        <v>242</v>
      </c>
      <c r="E45">
        <v>241</v>
      </c>
      <c r="F45">
        <v>1.2</v>
      </c>
      <c r="H45">
        <f>Table_Dados__25620[[#This Row],[ticksRight]]-Table_Dados__25620[[#This Row],[ticksLeft]]</f>
        <v>-1</v>
      </c>
      <c r="I45">
        <f>Table_Dados__25620[[#This Row],[ticksLeft]]-D44</f>
        <v>6</v>
      </c>
      <c r="J45">
        <f>Table_Dados__25620[[#This Row],[ticksRight]]-E44</f>
        <v>5</v>
      </c>
    </row>
    <row r="46" spans="1:10" x14ac:dyDescent="0.35">
      <c r="A46">
        <v>44</v>
      </c>
      <c r="B46">
        <v>2734</v>
      </c>
      <c r="C46">
        <v>3158</v>
      </c>
      <c r="D46">
        <v>247</v>
      </c>
      <c r="E46">
        <v>246</v>
      </c>
      <c r="F46">
        <v>1</v>
      </c>
      <c r="H46">
        <f>Table_Dados__25620[[#This Row],[ticksRight]]-Table_Dados__25620[[#This Row],[ticksLeft]]</f>
        <v>-1</v>
      </c>
      <c r="I46">
        <f>Table_Dados__25620[[#This Row],[ticksLeft]]-D45</f>
        <v>5</v>
      </c>
      <c r="J46">
        <f>Table_Dados__25620[[#This Row],[ticksRight]]-E45</f>
        <v>5</v>
      </c>
    </row>
    <row r="47" spans="1:10" x14ac:dyDescent="0.35">
      <c r="A47">
        <v>45</v>
      </c>
      <c r="B47">
        <v>2734</v>
      </c>
      <c r="C47">
        <v>3158</v>
      </c>
      <c r="D47">
        <v>253</v>
      </c>
      <c r="E47">
        <v>252</v>
      </c>
      <c r="F47">
        <v>1</v>
      </c>
      <c r="H47">
        <f>Table_Dados__25620[[#This Row],[ticksRight]]-Table_Dados__25620[[#This Row],[ticksLeft]]</f>
        <v>-1</v>
      </c>
      <c r="I47">
        <f>Table_Dados__25620[[#This Row],[ticksLeft]]-D46</f>
        <v>6</v>
      </c>
      <c r="J47">
        <f>Table_Dados__25620[[#This Row],[ticksRight]]-E46</f>
        <v>6</v>
      </c>
    </row>
    <row r="48" spans="1:10" x14ac:dyDescent="0.35">
      <c r="A48">
        <v>46</v>
      </c>
      <c r="B48">
        <v>2734</v>
      </c>
      <c r="C48">
        <v>3158</v>
      </c>
      <c r="D48">
        <v>258</v>
      </c>
      <c r="E48">
        <v>257</v>
      </c>
      <c r="F48">
        <v>1</v>
      </c>
      <c r="H48">
        <f>Table_Dados__25620[[#This Row],[ticksRight]]-Table_Dados__25620[[#This Row],[ticksLeft]]</f>
        <v>-1</v>
      </c>
      <c r="I48">
        <f>Table_Dados__25620[[#This Row],[ticksLeft]]-D47</f>
        <v>5</v>
      </c>
      <c r="J48">
        <f>Table_Dados__25620[[#This Row],[ticksRight]]-E47</f>
        <v>5</v>
      </c>
    </row>
    <row r="49" spans="1:10" x14ac:dyDescent="0.35">
      <c r="A49">
        <v>47</v>
      </c>
      <c r="B49">
        <v>2734</v>
      </c>
      <c r="C49">
        <v>3158</v>
      </c>
      <c r="D49">
        <v>264</v>
      </c>
      <c r="E49">
        <v>263</v>
      </c>
      <c r="F49">
        <v>1</v>
      </c>
      <c r="H49">
        <f>Table_Dados__25620[[#This Row],[ticksRight]]-Table_Dados__25620[[#This Row],[ticksLeft]]</f>
        <v>-1</v>
      </c>
      <c r="I49">
        <f>Table_Dados__25620[[#This Row],[ticksLeft]]-D48</f>
        <v>6</v>
      </c>
      <c r="J49">
        <f>Table_Dados__25620[[#This Row],[ticksRight]]-E48</f>
        <v>6</v>
      </c>
    </row>
    <row r="50" spans="1:10" x14ac:dyDescent="0.35">
      <c r="A50">
        <v>48</v>
      </c>
      <c r="B50">
        <v>2734</v>
      </c>
      <c r="C50">
        <v>3158</v>
      </c>
      <c r="D50">
        <v>269</v>
      </c>
      <c r="E50">
        <v>268</v>
      </c>
      <c r="F50">
        <v>1</v>
      </c>
      <c r="H50">
        <f>Table_Dados__25620[[#This Row],[ticksRight]]-Table_Dados__25620[[#This Row],[ticksLeft]]</f>
        <v>-1</v>
      </c>
      <c r="I50">
        <f>Table_Dados__25620[[#This Row],[ticksLeft]]-D49</f>
        <v>5</v>
      </c>
      <c r="J50">
        <f>Table_Dados__25620[[#This Row],[ticksRight]]-E49</f>
        <v>5</v>
      </c>
    </row>
    <row r="51" spans="1:10" x14ac:dyDescent="0.35">
      <c r="A51">
        <v>49</v>
      </c>
      <c r="B51">
        <v>3007</v>
      </c>
      <c r="C51">
        <v>2842</v>
      </c>
      <c r="D51">
        <v>274</v>
      </c>
      <c r="E51">
        <v>274</v>
      </c>
      <c r="F51">
        <v>1.2</v>
      </c>
      <c r="H51">
        <f>Table_Dados__25620[[#This Row],[ticksRight]]-Table_Dados__25620[[#This Row],[ticksLeft]]</f>
        <v>0</v>
      </c>
      <c r="I51">
        <f>Table_Dados__25620[[#This Row],[ticksLeft]]-D50</f>
        <v>5</v>
      </c>
      <c r="J51">
        <f>Table_Dados__25620[[#This Row],[ticksRight]]-E50</f>
        <v>6</v>
      </c>
    </row>
    <row r="52" spans="1:10" x14ac:dyDescent="0.35">
      <c r="A52">
        <v>50</v>
      </c>
      <c r="B52">
        <v>2706</v>
      </c>
      <c r="C52">
        <v>3126</v>
      </c>
      <c r="D52">
        <v>280</v>
      </c>
      <c r="E52">
        <v>279</v>
      </c>
      <c r="F52">
        <v>1.2</v>
      </c>
      <c r="H52">
        <f>Table_Dados__25620[[#This Row],[ticksRight]]-Table_Dados__25620[[#This Row],[ticksLeft]]</f>
        <v>-1</v>
      </c>
      <c r="I52">
        <f>Table_Dados__25620[[#This Row],[ticksLeft]]-D51</f>
        <v>6</v>
      </c>
      <c r="J52">
        <f>Table_Dados__25620[[#This Row],[ticksRight]]-E51</f>
        <v>5</v>
      </c>
    </row>
    <row r="53" spans="1:10" x14ac:dyDescent="0.35">
      <c r="A53">
        <v>51</v>
      </c>
      <c r="B53">
        <v>2976</v>
      </c>
      <c r="C53">
        <v>2813</v>
      </c>
      <c r="D53">
        <v>285</v>
      </c>
      <c r="E53">
        <v>285</v>
      </c>
      <c r="F53">
        <v>1.2</v>
      </c>
      <c r="H53">
        <f>Table_Dados__25620[[#This Row],[ticksRight]]-Table_Dados__25620[[#This Row],[ticksLeft]]</f>
        <v>0</v>
      </c>
      <c r="I53">
        <f>Table_Dados__25620[[#This Row],[ticksLeft]]-D52</f>
        <v>5</v>
      </c>
      <c r="J53">
        <f>Table_Dados__25620[[#This Row],[ticksRight]]-E52</f>
        <v>6</v>
      </c>
    </row>
    <row r="54" spans="1:10" x14ac:dyDescent="0.35">
      <c r="A54">
        <v>52</v>
      </c>
      <c r="B54">
        <v>2976</v>
      </c>
      <c r="C54">
        <v>2813</v>
      </c>
      <c r="D54">
        <v>290</v>
      </c>
      <c r="E54">
        <v>290</v>
      </c>
      <c r="F54">
        <v>1</v>
      </c>
      <c r="H54">
        <f>Table_Dados__25620[[#This Row],[ticksRight]]-Table_Dados__25620[[#This Row],[ticksLeft]]</f>
        <v>0</v>
      </c>
      <c r="I54">
        <f>Table_Dados__25620[[#This Row],[ticksLeft]]-D53</f>
        <v>5</v>
      </c>
      <c r="J54">
        <f>Table_Dados__25620[[#This Row],[ticksRight]]-E53</f>
        <v>5</v>
      </c>
    </row>
    <row r="55" spans="1:10" x14ac:dyDescent="0.35">
      <c r="A55">
        <v>53</v>
      </c>
      <c r="B55">
        <v>2678</v>
      </c>
      <c r="C55">
        <v>3094</v>
      </c>
      <c r="D55">
        <v>296</v>
      </c>
      <c r="E55">
        <v>295</v>
      </c>
      <c r="F55">
        <v>1.2</v>
      </c>
      <c r="H55">
        <f>Table_Dados__25620[[#This Row],[ticksRight]]-Table_Dados__25620[[#This Row],[ticksLeft]]</f>
        <v>-1</v>
      </c>
      <c r="I55">
        <f>Table_Dados__25620[[#This Row],[ticksLeft]]-D54</f>
        <v>6</v>
      </c>
      <c r="J55">
        <f>Table_Dados__25620[[#This Row],[ticksRight]]-E54</f>
        <v>5</v>
      </c>
    </row>
    <row r="56" spans="1:10" x14ac:dyDescent="0.35">
      <c r="A56">
        <v>54</v>
      </c>
      <c r="B56">
        <v>2678</v>
      </c>
      <c r="C56">
        <v>3094</v>
      </c>
      <c r="D56">
        <v>302</v>
      </c>
      <c r="E56">
        <v>301</v>
      </c>
      <c r="F56">
        <v>1</v>
      </c>
      <c r="H56">
        <f>Table_Dados__25620[[#This Row],[ticksRight]]-Table_Dados__25620[[#This Row],[ticksLeft]]</f>
        <v>-1</v>
      </c>
      <c r="I56">
        <f>Table_Dados__25620[[#This Row],[ticksLeft]]-D55</f>
        <v>6</v>
      </c>
      <c r="J56">
        <f>Table_Dados__25620[[#This Row],[ticksRight]]-E55</f>
        <v>6</v>
      </c>
    </row>
    <row r="57" spans="1:10" x14ac:dyDescent="0.35">
      <c r="A57">
        <v>55</v>
      </c>
      <c r="B57">
        <v>2678</v>
      </c>
      <c r="C57">
        <v>3094</v>
      </c>
      <c r="D57">
        <v>307</v>
      </c>
      <c r="E57">
        <v>306</v>
      </c>
      <c r="F57">
        <v>1</v>
      </c>
      <c r="H57">
        <f>Table_Dados__25620[[#This Row],[ticksRight]]-Table_Dados__25620[[#This Row],[ticksLeft]]</f>
        <v>-1</v>
      </c>
      <c r="I57">
        <f>Table_Dados__25620[[#This Row],[ticksLeft]]-D56</f>
        <v>5</v>
      </c>
      <c r="J57">
        <f>Table_Dados__25620[[#This Row],[ticksRight]]-E56</f>
        <v>5</v>
      </c>
    </row>
    <row r="58" spans="1:10" x14ac:dyDescent="0.35">
      <c r="A58">
        <v>56</v>
      </c>
      <c r="B58">
        <v>2678</v>
      </c>
      <c r="C58">
        <v>3094</v>
      </c>
      <c r="D58">
        <v>313</v>
      </c>
      <c r="E58">
        <v>312</v>
      </c>
      <c r="F58">
        <v>1</v>
      </c>
      <c r="H58">
        <f>Table_Dados__25620[[#This Row],[ticksRight]]-Table_Dados__25620[[#This Row],[ticksLeft]]</f>
        <v>-1</v>
      </c>
      <c r="I58">
        <f>Table_Dados__25620[[#This Row],[ticksLeft]]-D57</f>
        <v>6</v>
      </c>
      <c r="J58">
        <f>Table_Dados__25620[[#This Row],[ticksRight]]-E57</f>
        <v>6</v>
      </c>
    </row>
    <row r="59" spans="1:10" x14ac:dyDescent="0.35">
      <c r="A59">
        <v>57</v>
      </c>
      <c r="B59">
        <v>2678</v>
      </c>
      <c r="C59">
        <v>3094</v>
      </c>
      <c r="D59">
        <v>318</v>
      </c>
      <c r="E59">
        <v>317</v>
      </c>
      <c r="F59">
        <v>1</v>
      </c>
      <c r="H59">
        <f>Table_Dados__25620[[#This Row],[ticksRight]]-Table_Dados__25620[[#This Row],[ticksLeft]]</f>
        <v>-1</v>
      </c>
      <c r="I59">
        <f>Table_Dados__25620[[#This Row],[ticksLeft]]-D58</f>
        <v>5</v>
      </c>
      <c r="J59">
        <f>Table_Dados__25620[[#This Row],[ticksRight]]-E58</f>
        <v>5</v>
      </c>
    </row>
    <row r="60" spans="1:10" x14ac:dyDescent="0.35">
      <c r="A60">
        <v>58</v>
      </c>
      <c r="B60">
        <v>2945</v>
      </c>
      <c r="C60">
        <v>2784</v>
      </c>
      <c r="D60">
        <v>323</v>
      </c>
      <c r="E60">
        <v>323</v>
      </c>
      <c r="F60">
        <v>1.2</v>
      </c>
      <c r="H60">
        <f>Table_Dados__25620[[#This Row],[ticksRight]]-Table_Dados__25620[[#This Row],[ticksLeft]]</f>
        <v>0</v>
      </c>
      <c r="I60">
        <f>Table_Dados__25620[[#This Row],[ticksLeft]]-D59</f>
        <v>5</v>
      </c>
      <c r="J60">
        <f>Table_Dados__25620[[#This Row],[ticksRight]]-E59</f>
        <v>6</v>
      </c>
    </row>
    <row r="61" spans="1:10" x14ac:dyDescent="0.35">
      <c r="A61">
        <v>59</v>
      </c>
      <c r="B61">
        <v>2945</v>
      </c>
      <c r="C61">
        <v>2784</v>
      </c>
      <c r="D61">
        <v>328</v>
      </c>
      <c r="E61">
        <v>328</v>
      </c>
      <c r="F61">
        <v>1</v>
      </c>
      <c r="H61">
        <f>Table_Dados__25620[[#This Row],[ticksRight]]-Table_Dados__25620[[#This Row],[ticksLeft]]</f>
        <v>0</v>
      </c>
      <c r="I61">
        <f>Table_Dados__25620[[#This Row],[ticksLeft]]-D60</f>
        <v>5</v>
      </c>
      <c r="J61">
        <f>Table_Dados__25620[[#This Row],[ticksRight]]-E60</f>
        <v>5</v>
      </c>
    </row>
    <row r="62" spans="1:10" x14ac:dyDescent="0.35">
      <c r="A62">
        <v>60</v>
      </c>
      <c r="B62">
        <v>2650</v>
      </c>
      <c r="C62">
        <v>3062</v>
      </c>
      <c r="D62">
        <v>334</v>
      </c>
      <c r="E62">
        <v>333</v>
      </c>
      <c r="F62">
        <v>1.2</v>
      </c>
      <c r="H62">
        <f>Table_Dados__25620[[#This Row],[ticksRight]]-Table_Dados__25620[[#This Row],[ticksLeft]]</f>
        <v>-1</v>
      </c>
      <c r="I62">
        <f>Table_Dados__25620[[#This Row],[ticksLeft]]-D61</f>
        <v>6</v>
      </c>
      <c r="J62">
        <f>Table_Dados__25620[[#This Row],[ticksRight]]-E61</f>
        <v>5</v>
      </c>
    </row>
    <row r="63" spans="1:10" x14ac:dyDescent="0.35">
      <c r="A63">
        <v>61</v>
      </c>
      <c r="B63">
        <v>2385</v>
      </c>
      <c r="C63">
        <v>3368</v>
      </c>
      <c r="D63">
        <v>340</v>
      </c>
      <c r="E63">
        <v>338</v>
      </c>
      <c r="F63">
        <v>1.2</v>
      </c>
      <c r="H63">
        <f>Table_Dados__25620[[#This Row],[ticksRight]]-Table_Dados__25620[[#This Row],[ticksLeft]]</f>
        <v>-2</v>
      </c>
      <c r="I63">
        <f>Table_Dados__25620[[#This Row],[ticksLeft]]-D62</f>
        <v>6</v>
      </c>
      <c r="J63">
        <f>Table_Dados__25620[[#This Row],[ticksRight]]-E62</f>
        <v>5</v>
      </c>
    </row>
    <row r="64" spans="1:10" x14ac:dyDescent="0.35">
      <c r="A64">
        <v>62</v>
      </c>
      <c r="B64">
        <v>2623</v>
      </c>
      <c r="C64">
        <v>3031</v>
      </c>
      <c r="D64">
        <v>345</v>
      </c>
      <c r="E64">
        <v>344</v>
      </c>
      <c r="F64">
        <v>1.2</v>
      </c>
      <c r="H64">
        <f>Table_Dados__25620[[#This Row],[ticksRight]]-Table_Dados__25620[[#This Row],[ticksLeft]]</f>
        <v>-1</v>
      </c>
      <c r="I64">
        <f>Table_Dados__25620[[#This Row],[ticksLeft]]-D63</f>
        <v>5</v>
      </c>
      <c r="J64">
        <f>Table_Dados__25620[[#This Row],[ticksRight]]-E63</f>
        <v>6</v>
      </c>
    </row>
    <row r="65" spans="1:10" x14ac:dyDescent="0.35">
      <c r="A65">
        <v>63</v>
      </c>
      <c r="B65">
        <v>2623</v>
      </c>
      <c r="C65">
        <v>3031</v>
      </c>
      <c r="D65">
        <v>350</v>
      </c>
      <c r="E65">
        <v>349</v>
      </c>
      <c r="F65">
        <v>1</v>
      </c>
      <c r="H65">
        <f>Table_Dados__25620[[#This Row],[ticksRight]]-Table_Dados__25620[[#This Row],[ticksLeft]]</f>
        <v>-1</v>
      </c>
      <c r="I65">
        <f>Table_Dados__25620[[#This Row],[ticksLeft]]-D64</f>
        <v>5</v>
      </c>
      <c r="J65">
        <f>Table_Dados__25620[[#This Row],[ticksRight]]-E64</f>
        <v>5</v>
      </c>
    </row>
    <row r="66" spans="1:10" x14ac:dyDescent="0.35">
      <c r="A66">
        <v>64</v>
      </c>
      <c r="B66">
        <v>2623</v>
      </c>
      <c r="C66">
        <v>3031</v>
      </c>
      <c r="D66">
        <v>356</v>
      </c>
      <c r="E66">
        <v>355</v>
      </c>
      <c r="F66">
        <v>1</v>
      </c>
      <c r="H66">
        <f>Table_Dados__25620[[#This Row],[ticksRight]]-Table_Dados__25620[[#This Row],[ticksLeft]]</f>
        <v>-1</v>
      </c>
      <c r="I66">
        <f>Table_Dados__25620[[#This Row],[ticksLeft]]-D65</f>
        <v>6</v>
      </c>
      <c r="J66">
        <f>Table_Dados__25620[[#This Row],[ticksRight]]-E65</f>
        <v>6</v>
      </c>
    </row>
    <row r="67" spans="1:10" x14ac:dyDescent="0.35">
      <c r="A67">
        <v>65</v>
      </c>
      <c r="B67">
        <v>2623</v>
      </c>
      <c r="C67">
        <v>3031</v>
      </c>
      <c r="D67">
        <v>361</v>
      </c>
      <c r="E67">
        <v>360</v>
      </c>
      <c r="F67">
        <v>1</v>
      </c>
      <c r="H67">
        <f>Table_Dados__25620[[#This Row],[ticksRight]]-Table_Dados__25620[[#This Row],[ticksLeft]]</f>
        <v>-1</v>
      </c>
      <c r="I67">
        <f>Table_Dados__25620[[#This Row],[ticksLeft]]-D66</f>
        <v>5</v>
      </c>
      <c r="J67">
        <f>Table_Dados__25620[[#This Row],[ticksRight]]-E66</f>
        <v>5</v>
      </c>
    </row>
    <row r="68" spans="1:10" x14ac:dyDescent="0.35">
      <c r="A68">
        <v>66</v>
      </c>
      <c r="B68">
        <v>2623</v>
      </c>
      <c r="C68">
        <v>3031</v>
      </c>
      <c r="D68">
        <v>366</v>
      </c>
      <c r="E68">
        <v>365</v>
      </c>
      <c r="F68">
        <v>1</v>
      </c>
      <c r="H68">
        <f>Table_Dados__25620[[#This Row],[ticksRight]]-Table_Dados__25620[[#This Row],[ticksLeft]]</f>
        <v>-1</v>
      </c>
      <c r="I68">
        <f>Table_Dados__25620[[#This Row],[ticksLeft]]-D67</f>
        <v>5</v>
      </c>
      <c r="J68">
        <f>Table_Dados__25620[[#This Row],[ticksRight]]-E67</f>
        <v>5</v>
      </c>
    </row>
    <row r="69" spans="1:10" x14ac:dyDescent="0.35">
      <c r="A69">
        <v>67</v>
      </c>
      <c r="B69">
        <v>2885</v>
      </c>
      <c r="C69">
        <v>2727</v>
      </c>
      <c r="D69">
        <v>371</v>
      </c>
      <c r="E69">
        <v>371</v>
      </c>
      <c r="F69">
        <v>1.2</v>
      </c>
      <c r="H69">
        <f>Table_Dados__25620[[#This Row],[ticksRight]]-Table_Dados__25620[[#This Row],[ticksLeft]]</f>
        <v>0</v>
      </c>
      <c r="I69">
        <f>Table_Dados__25620[[#This Row],[ticksLeft]]-D68</f>
        <v>5</v>
      </c>
      <c r="J69">
        <f>Table_Dados__25620[[#This Row],[ticksRight]]-E68</f>
        <v>6</v>
      </c>
    </row>
    <row r="70" spans="1:10" x14ac:dyDescent="0.35">
      <c r="A70">
        <v>68</v>
      </c>
      <c r="B70">
        <v>2885</v>
      </c>
      <c r="C70">
        <v>2727</v>
      </c>
      <c r="D70">
        <v>376</v>
      </c>
      <c r="E70">
        <v>376</v>
      </c>
      <c r="F70">
        <v>1</v>
      </c>
      <c r="H70">
        <f>Table_Dados__25620[[#This Row],[ticksRight]]-Table_Dados__25620[[#This Row],[ticksLeft]]</f>
        <v>0</v>
      </c>
      <c r="I70">
        <f>Table_Dados__25620[[#This Row],[ticksLeft]]-D69</f>
        <v>5</v>
      </c>
      <c r="J70">
        <f>Table_Dados__25620[[#This Row],[ticksRight]]-E69</f>
        <v>5</v>
      </c>
    </row>
    <row r="71" spans="1:10" x14ac:dyDescent="0.35">
      <c r="A71">
        <v>69</v>
      </c>
      <c r="B71">
        <v>2596</v>
      </c>
      <c r="C71">
        <v>2999</v>
      </c>
      <c r="D71">
        <v>382</v>
      </c>
      <c r="E71">
        <v>381</v>
      </c>
      <c r="F71">
        <v>1.2</v>
      </c>
      <c r="H71">
        <f>Table_Dados__25620[[#This Row],[ticksRight]]-Table_Dados__25620[[#This Row],[ticksLeft]]</f>
        <v>-1</v>
      </c>
      <c r="I71">
        <f>Table_Dados__25620[[#This Row],[ticksLeft]]-D70</f>
        <v>6</v>
      </c>
      <c r="J71">
        <f>Table_Dados__25620[[#This Row],[ticksRight]]-E70</f>
        <v>5</v>
      </c>
    </row>
    <row r="72" spans="1:10" x14ac:dyDescent="0.35">
      <c r="A72">
        <v>70</v>
      </c>
      <c r="B72">
        <v>2596</v>
      </c>
      <c r="C72">
        <v>2999</v>
      </c>
      <c r="D72">
        <v>387</v>
      </c>
      <c r="E72">
        <v>386</v>
      </c>
      <c r="F72">
        <v>1</v>
      </c>
      <c r="H72">
        <f>Table_Dados__25620[[#This Row],[ticksRight]]-Table_Dados__25620[[#This Row],[ticksLeft]]</f>
        <v>-1</v>
      </c>
      <c r="I72">
        <f>Table_Dados__25620[[#This Row],[ticksLeft]]-D71</f>
        <v>5</v>
      </c>
      <c r="J72">
        <f>Table_Dados__25620[[#This Row],[ticksRight]]-E71</f>
        <v>5</v>
      </c>
    </row>
    <row r="73" spans="1:10" x14ac:dyDescent="0.35">
      <c r="A73">
        <v>71</v>
      </c>
      <c r="B73">
        <v>2596</v>
      </c>
      <c r="C73">
        <v>2999</v>
      </c>
      <c r="D73">
        <v>392</v>
      </c>
      <c r="E73">
        <v>391</v>
      </c>
      <c r="F73">
        <v>1</v>
      </c>
      <c r="H73">
        <f>Table_Dados__25620[[#This Row],[ticksRight]]-Table_Dados__25620[[#This Row],[ticksLeft]]</f>
        <v>-1</v>
      </c>
      <c r="I73">
        <f>Table_Dados__25620[[#This Row],[ticksLeft]]-D72</f>
        <v>5</v>
      </c>
      <c r="J73">
        <f>Table_Dados__25620[[#This Row],[ticksRight]]-E72</f>
        <v>5</v>
      </c>
    </row>
    <row r="74" spans="1:10" x14ac:dyDescent="0.35">
      <c r="A74">
        <v>72</v>
      </c>
      <c r="B74">
        <v>2596</v>
      </c>
      <c r="C74">
        <v>2999</v>
      </c>
      <c r="D74">
        <v>398</v>
      </c>
      <c r="E74">
        <v>397</v>
      </c>
      <c r="F74">
        <v>1</v>
      </c>
      <c r="H74">
        <f>Table_Dados__25620[[#This Row],[ticksRight]]-Table_Dados__25620[[#This Row],[ticksLeft]]</f>
        <v>-1</v>
      </c>
      <c r="I74">
        <f>Table_Dados__25620[[#This Row],[ticksLeft]]-D73</f>
        <v>6</v>
      </c>
      <c r="J74">
        <f>Table_Dados__25620[[#This Row],[ticksRight]]-E73</f>
        <v>6</v>
      </c>
    </row>
    <row r="75" spans="1:10" x14ac:dyDescent="0.35">
      <c r="A75">
        <v>73</v>
      </c>
      <c r="B75">
        <v>2596</v>
      </c>
      <c r="C75">
        <v>2999</v>
      </c>
      <c r="D75">
        <v>403</v>
      </c>
      <c r="E75">
        <v>402</v>
      </c>
      <c r="F75">
        <v>1</v>
      </c>
      <c r="H75">
        <f>Table_Dados__25620[[#This Row],[ticksRight]]-Table_Dados__25620[[#This Row],[ticksLeft]]</f>
        <v>-1</v>
      </c>
      <c r="I75">
        <f>Table_Dados__25620[[#This Row],[ticksLeft]]-D74</f>
        <v>5</v>
      </c>
      <c r="J75">
        <f>Table_Dados__25620[[#This Row],[ticksRight]]-E74</f>
        <v>5</v>
      </c>
    </row>
    <row r="76" spans="1:10" x14ac:dyDescent="0.35">
      <c r="A76">
        <v>74</v>
      </c>
      <c r="B76">
        <v>2596</v>
      </c>
      <c r="C76">
        <v>2999</v>
      </c>
      <c r="D76">
        <v>408</v>
      </c>
      <c r="E76">
        <v>407</v>
      </c>
      <c r="F76">
        <v>1</v>
      </c>
      <c r="H76">
        <f>Table_Dados__25620[[#This Row],[ticksRight]]-Table_Dados__25620[[#This Row],[ticksLeft]]</f>
        <v>-1</v>
      </c>
      <c r="I76">
        <f>Table_Dados__25620[[#This Row],[ticksLeft]]-D75</f>
        <v>5</v>
      </c>
      <c r="J76">
        <f>Table_Dados__25620[[#This Row],[ticksRight]]-E75</f>
        <v>5</v>
      </c>
    </row>
    <row r="77" spans="1:10" x14ac:dyDescent="0.35">
      <c r="A77">
        <v>75</v>
      </c>
      <c r="B77">
        <v>2596</v>
      </c>
      <c r="C77">
        <v>2999</v>
      </c>
      <c r="D77">
        <v>413</v>
      </c>
      <c r="E77">
        <v>412</v>
      </c>
      <c r="F77">
        <v>1</v>
      </c>
      <c r="H77">
        <f>Table_Dados__25620[[#This Row],[ticksRight]]-Table_Dados__25620[[#This Row],[ticksLeft]]</f>
        <v>-1</v>
      </c>
      <c r="I77">
        <f>Table_Dados__25620[[#This Row],[ticksLeft]]-D76</f>
        <v>5</v>
      </c>
      <c r="J77">
        <f>Table_Dados__25620[[#This Row],[ticksRight]]-E76</f>
        <v>5</v>
      </c>
    </row>
    <row r="78" spans="1:10" x14ac:dyDescent="0.35">
      <c r="A78">
        <v>76</v>
      </c>
      <c r="B78">
        <v>2596</v>
      </c>
      <c r="C78">
        <v>2999</v>
      </c>
      <c r="D78">
        <v>418</v>
      </c>
      <c r="E78">
        <v>417</v>
      </c>
      <c r="F78">
        <v>1</v>
      </c>
      <c r="H78">
        <f>Table_Dados__25620[[#This Row],[ticksRight]]-Table_Dados__25620[[#This Row],[ticksLeft]]</f>
        <v>-1</v>
      </c>
      <c r="I78">
        <f>Table_Dados__25620[[#This Row],[ticksLeft]]-D77</f>
        <v>5</v>
      </c>
      <c r="J78">
        <f>Table_Dados__25620[[#This Row],[ticksRight]]-E77</f>
        <v>5</v>
      </c>
    </row>
    <row r="79" spans="1:10" x14ac:dyDescent="0.35">
      <c r="A79">
        <v>77</v>
      </c>
      <c r="B79">
        <v>2596</v>
      </c>
      <c r="C79">
        <v>2999</v>
      </c>
      <c r="D79">
        <v>424</v>
      </c>
      <c r="E79">
        <v>423</v>
      </c>
      <c r="F79">
        <v>1</v>
      </c>
      <c r="H79">
        <f>Table_Dados__25620[[#This Row],[ticksRight]]-Table_Dados__25620[[#This Row],[ticksLeft]]</f>
        <v>-1</v>
      </c>
      <c r="I79">
        <f>Table_Dados__25620[[#This Row],[ticksLeft]]-D78</f>
        <v>6</v>
      </c>
      <c r="J79">
        <f>Table_Dados__25620[[#This Row],[ticksRight]]-E78</f>
        <v>6</v>
      </c>
    </row>
    <row r="80" spans="1:10" x14ac:dyDescent="0.35">
      <c r="A80">
        <v>78</v>
      </c>
      <c r="B80">
        <v>2596</v>
      </c>
      <c r="C80">
        <v>2999</v>
      </c>
      <c r="D80">
        <v>429</v>
      </c>
      <c r="E80">
        <v>428</v>
      </c>
      <c r="F80">
        <v>1</v>
      </c>
      <c r="H80">
        <f>Table_Dados__25620[[#This Row],[ticksRight]]-Table_Dados__25620[[#This Row],[ticksLeft]]</f>
        <v>-1</v>
      </c>
      <c r="I80">
        <f>Table_Dados__25620[[#This Row],[ticksLeft]]-D79</f>
        <v>5</v>
      </c>
      <c r="J80">
        <f>Table_Dados__25620[[#This Row],[ticksRight]]-E79</f>
        <v>5</v>
      </c>
    </row>
    <row r="81" spans="1:10" x14ac:dyDescent="0.35">
      <c r="A81">
        <v>79</v>
      </c>
      <c r="B81">
        <v>2596</v>
      </c>
      <c r="C81">
        <v>2999</v>
      </c>
      <c r="D81">
        <v>434</v>
      </c>
      <c r="E81">
        <v>433</v>
      </c>
      <c r="F81">
        <v>1</v>
      </c>
      <c r="H81">
        <f>Table_Dados__25620[[#This Row],[ticksRight]]-Table_Dados__25620[[#This Row],[ticksLeft]]</f>
        <v>-1</v>
      </c>
      <c r="I81">
        <f>Table_Dados__25620[[#This Row],[ticksLeft]]-D80</f>
        <v>5</v>
      </c>
      <c r="J81">
        <f>Table_Dados__25620[[#This Row],[ticksRight]]-E80</f>
        <v>5</v>
      </c>
    </row>
    <row r="82" spans="1:10" x14ac:dyDescent="0.35">
      <c r="A82">
        <v>80</v>
      </c>
      <c r="B82">
        <v>2855</v>
      </c>
      <c r="C82">
        <v>2699</v>
      </c>
      <c r="D82">
        <v>439</v>
      </c>
      <c r="E82">
        <v>439</v>
      </c>
      <c r="F82">
        <v>1.2</v>
      </c>
      <c r="H82">
        <f>Table_Dados__25620[[#This Row],[ticksRight]]-Table_Dados__25620[[#This Row],[ticksLeft]]</f>
        <v>0</v>
      </c>
      <c r="I82">
        <f>Table_Dados__25620[[#This Row],[ticksLeft]]-D81</f>
        <v>5</v>
      </c>
      <c r="J82">
        <f>Table_Dados__25620[[#This Row],[ticksRight]]-E81</f>
        <v>6</v>
      </c>
    </row>
    <row r="83" spans="1:10" x14ac:dyDescent="0.35">
      <c r="A83">
        <v>81</v>
      </c>
      <c r="B83">
        <v>2855</v>
      </c>
      <c r="C83">
        <v>2699</v>
      </c>
      <c r="D83">
        <v>444</v>
      </c>
      <c r="E83">
        <v>444</v>
      </c>
      <c r="F83">
        <v>1</v>
      </c>
      <c r="H83">
        <f>Table_Dados__25620[[#This Row],[ticksRight]]-Table_Dados__25620[[#This Row],[ticksLeft]]</f>
        <v>0</v>
      </c>
      <c r="I83">
        <f>Table_Dados__25620[[#This Row],[ticksLeft]]-D82</f>
        <v>5</v>
      </c>
      <c r="J83">
        <f>Table_Dados__25620[[#This Row],[ticksRight]]-E82</f>
        <v>5</v>
      </c>
    </row>
    <row r="84" spans="1:10" x14ac:dyDescent="0.35">
      <c r="A84">
        <v>82</v>
      </c>
      <c r="B84">
        <v>2855</v>
      </c>
      <c r="C84">
        <v>2699</v>
      </c>
      <c r="D84">
        <v>449</v>
      </c>
      <c r="E84">
        <v>449</v>
      </c>
      <c r="F84">
        <v>1</v>
      </c>
      <c r="H84">
        <f>Table_Dados__25620[[#This Row],[ticksRight]]-Table_Dados__25620[[#This Row],[ticksLeft]]</f>
        <v>0</v>
      </c>
      <c r="I84">
        <f>Table_Dados__25620[[#This Row],[ticksLeft]]-D83</f>
        <v>5</v>
      </c>
      <c r="J84">
        <f>Table_Dados__25620[[#This Row],[ticksRight]]-E83</f>
        <v>5</v>
      </c>
    </row>
    <row r="85" spans="1:10" x14ac:dyDescent="0.35">
      <c r="A85">
        <v>83</v>
      </c>
      <c r="B85">
        <v>2855</v>
      </c>
      <c r="C85">
        <v>2699</v>
      </c>
      <c r="D85">
        <v>454</v>
      </c>
      <c r="E85">
        <v>454</v>
      </c>
      <c r="F85">
        <v>1</v>
      </c>
      <c r="H85">
        <f>Table_Dados__25620[[#This Row],[ticksRight]]-Table_Dados__25620[[#This Row],[ticksLeft]]</f>
        <v>0</v>
      </c>
      <c r="I85">
        <f>Table_Dados__25620[[#This Row],[ticksLeft]]-D84</f>
        <v>5</v>
      </c>
      <c r="J85">
        <f>Table_Dados__25620[[#This Row],[ticksRight]]-E84</f>
        <v>5</v>
      </c>
    </row>
    <row r="86" spans="1:10" x14ac:dyDescent="0.35">
      <c r="A86">
        <v>84</v>
      </c>
      <c r="B86">
        <v>2569</v>
      </c>
      <c r="C86">
        <v>2968</v>
      </c>
      <c r="D86">
        <v>460</v>
      </c>
      <c r="E86">
        <v>459</v>
      </c>
      <c r="F86">
        <v>1.2</v>
      </c>
      <c r="H86">
        <f>Table_Dados__25620[[#This Row],[ticksRight]]-Table_Dados__25620[[#This Row],[ticksLeft]]</f>
        <v>-1</v>
      </c>
      <c r="I86">
        <f>Table_Dados__25620[[#This Row],[ticksLeft]]-D85</f>
        <v>6</v>
      </c>
      <c r="J86">
        <f>Table_Dados__25620[[#This Row],[ticksRight]]-E85</f>
        <v>5</v>
      </c>
    </row>
    <row r="87" spans="1:10" x14ac:dyDescent="0.35">
      <c r="A87">
        <v>85</v>
      </c>
      <c r="B87">
        <v>2312</v>
      </c>
      <c r="C87">
        <v>3264</v>
      </c>
      <c r="D87">
        <v>466</v>
      </c>
      <c r="E87">
        <v>464</v>
      </c>
      <c r="F87">
        <v>1.2</v>
      </c>
      <c r="H87">
        <f>Table_Dados__25620[[#This Row],[ticksRight]]-Table_Dados__25620[[#This Row],[ticksLeft]]</f>
        <v>-2</v>
      </c>
      <c r="I87">
        <f>Table_Dados__25620[[#This Row],[ticksLeft]]-D86</f>
        <v>6</v>
      </c>
      <c r="J87">
        <f>Table_Dados__25620[[#This Row],[ticksRight]]-E86</f>
        <v>5</v>
      </c>
    </row>
    <row r="88" spans="1:10" x14ac:dyDescent="0.35">
      <c r="A88">
        <v>86</v>
      </c>
      <c r="B88">
        <v>2312</v>
      </c>
      <c r="C88">
        <v>3264</v>
      </c>
      <c r="D88">
        <v>471</v>
      </c>
      <c r="E88">
        <v>469</v>
      </c>
      <c r="F88">
        <v>1</v>
      </c>
      <c r="H88">
        <f>Table_Dados__25620[[#This Row],[ticksRight]]-Table_Dados__25620[[#This Row],[ticksLeft]]</f>
        <v>-2</v>
      </c>
      <c r="I88">
        <f>Table_Dados__25620[[#This Row],[ticksLeft]]-D87</f>
        <v>5</v>
      </c>
      <c r="J88">
        <f>Table_Dados__25620[[#This Row],[ticksRight]]-E87</f>
        <v>5</v>
      </c>
    </row>
    <row r="89" spans="1:10" x14ac:dyDescent="0.35">
      <c r="A89">
        <v>87</v>
      </c>
      <c r="B89">
        <v>2543</v>
      </c>
      <c r="C89">
        <v>2937</v>
      </c>
      <c r="D89">
        <v>476</v>
      </c>
      <c r="E89">
        <v>475</v>
      </c>
      <c r="F89">
        <v>1.2</v>
      </c>
      <c r="H89">
        <f>Table_Dados__25620[[#This Row],[ticksRight]]-Table_Dados__25620[[#This Row],[ticksLeft]]</f>
        <v>-1</v>
      </c>
      <c r="I89">
        <f>Table_Dados__25620[[#This Row],[ticksLeft]]-D88</f>
        <v>5</v>
      </c>
      <c r="J89">
        <f>Table_Dados__25620[[#This Row],[ticksRight]]-E88</f>
        <v>6</v>
      </c>
    </row>
    <row r="90" spans="1:10" x14ac:dyDescent="0.35">
      <c r="A90">
        <v>88</v>
      </c>
      <c r="B90">
        <v>2543</v>
      </c>
      <c r="C90">
        <v>2937</v>
      </c>
      <c r="D90">
        <v>481</v>
      </c>
      <c r="E90">
        <v>480</v>
      </c>
      <c r="F90">
        <v>1</v>
      </c>
      <c r="H90">
        <f>Table_Dados__25620[[#This Row],[ticksRight]]-Table_Dados__25620[[#This Row],[ticksLeft]]</f>
        <v>-1</v>
      </c>
      <c r="I90">
        <f>Table_Dados__25620[[#This Row],[ticksLeft]]-D89</f>
        <v>5</v>
      </c>
      <c r="J90">
        <f>Table_Dados__25620[[#This Row],[ticksRight]]-E89</f>
        <v>5</v>
      </c>
    </row>
    <row r="91" spans="1:10" x14ac:dyDescent="0.35">
      <c r="A91">
        <v>89</v>
      </c>
      <c r="B91">
        <v>2543</v>
      </c>
      <c r="C91">
        <v>2937</v>
      </c>
      <c r="D91">
        <v>486</v>
      </c>
      <c r="E91">
        <v>485</v>
      </c>
      <c r="F91">
        <v>1</v>
      </c>
      <c r="H91">
        <f>Table_Dados__25620[[#This Row],[ticksRight]]-Table_Dados__25620[[#This Row],[ticksLeft]]</f>
        <v>-1</v>
      </c>
      <c r="I91">
        <f>Table_Dados__25620[[#This Row],[ticksLeft]]-D90</f>
        <v>5</v>
      </c>
      <c r="J91">
        <f>Table_Dados__25620[[#This Row],[ticksRight]]-E90</f>
        <v>5</v>
      </c>
    </row>
    <row r="92" spans="1:10" x14ac:dyDescent="0.35">
      <c r="A92">
        <v>90</v>
      </c>
      <c r="B92">
        <v>2797</v>
      </c>
      <c r="C92">
        <v>2643</v>
      </c>
      <c r="D92">
        <v>491</v>
      </c>
      <c r="E92">
        <v>491</v>
      </c>
      <c r="F92">
        <v>1.2</v>
      </c>
      <c r="H92">
        <f>Table_Dados__25620[[#This Row],[ticksRight]]-Table_Dados__25620[[#This Row],[ticksLeft]]</f>
        <v>0</v>
      </c>
      <c r="I92">
        <f>Table_Dados__25620[[#This Row],[ticksLeft]]-D91</f>
        <v>5</v>
      </c>
      <c r="J92">
        <f>Table_Dados__25620[[#This Row],[ticksRight]]-E91</f>
        <v>6</v>
      </c>
    </row>
    <row r="93" spans="1:10" x14ac:dyDescent="0.35">
      <c r="A93">
        <v>91</v>
      </c>
      <c r="B93">
        <v>2797</v>
      </c>
      <c r="C93">
        <v>2643</v>
      </c>
      <c r="D93">
        <v>496</v>
      </c>
      <c r="E93">
        <v>496</v>
      </c>
      <c r="F93">
        <v>1</v>
      </c>
      <c r="H93">
        <f>Table_Dados__25620[[#This Row],[ticksRight]]-Table_Dados__25620[[#This Row],[ticksLeft]]</f>
        <v>0</v>
      </c>
      <c r="I93">
        <f>Table_Dados__25620[[#This Row],[ticksLeft]]-D92</f>
        <v>5</v>
      </c>
      <c r="J93">
        <f>Table_Dados__25620[[#This Row],[ticksRight]]-E92</f>
        <v>5</v>
      </c>
    </row>
    <row r="94" spans="1:10" x14ac:dyDescent="0.35">
      <c r="A94">
        <v>92</v>
      </c>
      <c r="B94">
        <v>2517</v>
      </c>
      <c r="C94">
        <v>2907</v>
      </c>
      <c r="D94">
        <v>502</v>
      </c>
      <c r="E94">
        <v>501</v>
      </c>
      <c r="F94">
        <v>1.2</v>
      </c>
      <c r="H94">
        <f>Table_Dados__25620[[#This Row],[ticksRight]]-Table_Dados__25620[[#This Row],[ticksLeft]]</f>
        <v>-1</v>
      </c>
      <c r="I94">
        <f>Table_Dados__25620[[#This Row],[ticksLeft]]-D93</f>
        <v>6</v>
      </c>
      <c r="J94">
        <f>Table_Dados__25620[[#This Row],[ticksRight]]-E93</f>
        <v>5</v>
      </c>
    </row>
    <row r="95" spans="1:10" x14ac:dyDescent="0.35">
      <c r="A95">
        <v>93</v>
      </c>
      <c r="B95">
        <v>2517</v>
      </c>
      <c r="C95">
        <v>2907</v>
      </c>
      <c r="D95">
        <v>507</v>
      </c>
      <c r="E95">
        <v>506</v>
      </c>
      <c r="F95">
        <v>1</v>
      </c>
      <c r="H95">
        <f>Table_Dados__25620[[#This Row],[ticksRight]]-Table_Dados__25620[[#This Row],[ticksLeft]]</f>
        <v>-1</v>
      </c>
      <c r="I95">
        <f>Table_Dados__25620[[#This Row],[ticksLeft]]-D94</f>
        <v>5</v>
      </c>
      <c r="J95">
        <f>Table_Dados__25620[[#This Row],[ticksRight]]-E94</f>
        <v>5</v>
      </c>
    </row>
    <row r="96" spans="1:10" x14ac:dyDescent="0.35">
      <c r="A96">
        <v>94</v>
      </c>
      <c r="B96">
        <v>2517</v>
      </c>
      <c r="C96">
        <v>2907</v>
      </c>
      <c r="D96">
        <v>512</v>
      </c>
      <c r="E96">
        <v>511</v>
      </c>
      <c r="F96">
        <v>1</v>
      </c>
      <c r="H96">
        <f>Table_Dados__25620[[#This Row],[ticksRight]]-Table_Dados__25620[[#This Row],[ticksLeft]]</f>
        <v>-1</v>
      </c>
      <c r="I96">
        <f>Table_Dados__25620[[#This Row],[ticksLeft]]-D95</f>
        <v>5</v>
      </c>
      <c r="J96">
        <f>Table_Dados__25620[[#This Row],[ticksRight]]-E95</f>
        <v>5</v>
      </c>
    </row>
    <row r="97" spans="1:10" x14ac:dyDescent="0.35">
      <c r="A97">
        <v>95</v>
      </c>
      <c r="B97">
        <v>2265</v>
      </c>
      <c r="C97">
        <v>3197</v>
      </c>
      <c r="D97">
        <v>518</v>
      </c>
      <c r="E97">
        <v>516</v>
      </c>
      <c r="F97">
        <v>1.2</v>
      </c>
      <c r="H97">
        <f>Table_Dados__25620[[#This Row],[ticksRight]]-Table_Dados__25620[[#This Row],[ticksLeft]]</f>
        <v>-2</v>
      </c>
      <c r="I97">
        <f>Table_Dados__25620[[#This Row],[ticksLeft]]-D96</f>
        <v>6</v>
      </c>
      <c r="J97">
        <f>Table_Dados__25620[[#This Row],[ticksRight]]-E96</f>
        <v>5</v>
      </c>
    </row>
    <row r="98" spans="1:10" x14ac:dyDescent="0.35">
      <c r="A98">
        <v>96</v>
      </c>
      <c r="B98">
        <v>2491</v>
      </c>
      <c r="C98">
        <v>2877</v>
      </c>
      <c r="D98">
        <v>523</v>
      </c>
      <c r="E98">
        <v>522</v>
      </c>
      <c r="F98">
        <v>1.2</v>
      </c>
      <c r="H98">
        <f>Table_Dados__25620[[#This Row],[ticksRight]]-Table_Dados__25620[[#This Row],[ticksLeft]]</f>
        <v>-1</v>
      </c>
      <c r="I98">
        <f>Table_Dados__25620[[#This Row],[ticksLeft]]-D97</f>
        <v>5</v>
      </c>
      <c r="J98">
        <f>Table_Dados__25620[[#This Row],[ticksRight]]-E97</f>
        <v>6</v>
      </c>
    </row>
    <row r="99" spans="1:10" x14ac:dyDescent="0.35">
      <c r="A99">
        <v>97</v>
      </c>
      <c r="B99">
        <v>2491</v>
      </c>
      <c r="C99">
        <v>2877</v>
      </c>
      <c r="D99">
        <v>528</v>
      </c>
      <c r="E99">
        <v>527</v>
      </c>
      <c r="F99">
        <v>1</v>
      </c>
      <c r="H99">
        <f>Table_Dados__25620[[#This Row],[ticksRight]]-Table_Dados__25620[[#This Row],[ticksLeft]]</f>
        <v>-1</v>
      </c>
      <c r="I99">
        <f>Table_Dados__25620[[#This Row],[ticksLeft]]-D98</f>
        <v>5</v>
      </c>
      <c r="J99">
        <f>Table_Dados__25620[[#This Row],[ticksRight]]-E98</f>
        <v>5</v>
      </c>
    </row>
    <row r="100" spans="1:10" x14ac:dyDescent="0.35">
      <c r="A100">
        <v>98</v>
      </c>
      <c r="B100">
        <v>2491</v>
      </c>
      <c r="C100">
        <v>2877</v>
      </c>
      <c r="D100">
        <v>533</v>
      </c>
      <c r="E100">
        <v>532</v>
      </c>
      <c r="F100">
        <v>1</v>
      </c>
      <c r="H100">
        <f>Table_Dados__25620[[#This Row],[ticksRight]]-Table_Dados__25620[[#This Row],[ticksLeft]]</f>
        <v>-1</v>
      </c>
      <c r="I100">
        <f>Table_Dados__25620[[#This Row],[ticksLeft]]-D99</f>
        <v>5</v>
      </c>
      <c r="J100">
        <f>Table_Dados__25620[[#This Row],[ticksRight]]-E99</f>
        <v>5</v>
      </c>
    </row>
    <row r="101" spans="1:10" x14ac:dyDescent="0.35">
      <c r="A101">
        <v>99</v>
      </c>
      <c r="B101">
        <v>2491</v>
      </c>
      <c r="C101">
        <v>2877</v>
      </c>
      <c r="D101">
        <v>538</v>
      </c>
      <c r="E101">
        <v>537</v>
      </c>
      <c r="F101">
        <v>1</v>
      </c>
      <c r="H101">
        <f>Table_Dados__25620[[#This Row],[ticksRight]]-Table_Dados__25620[[#This Row],[ticksLeft]]</f>
        <v>-1</v>
      </c>
      <c r="I101">
        <f>Table_Dados__25620[[#This Row],[ticksLeft]]-D100</f>
        <v>5</v>
      </c>
      <c r="J101">
        <f>Table_Dados__25620[[#This Row],[ticksRight]]-E100</f>
        <v>5</v>
      </c>
    </row>
    <row r="102" spans="1:10" x14ac:dyDescent="0.35">
      <c r="A102">
        <v>100</v>
      </c>
      <c r="B102">
        <v>2491</v>
      </c>
      <c r="C102">
        <v>2877</v>
      </c>
      <c r="D102">
        <v>543</v>
      </c>
      <c r="E102">
        <v>542</v>
      </c>
      <c r="F102">
        <v>1</v>
      </c>
      <c r="H102">
        <f>Table_Dados__25620[[#This Row],[ticksRight]]-Table_Dados__25620[[#This Row],[ticksLeft]]</f>
        <v>-1</v>
      </c>
      <c r="I102">
        <f>Table_Dados__25620[[#This Row],[ticksLeft]]-D101</f>
        <v>5</v>
      </c>
      <c r="J102">
        <f>Table_Dados__25620[[#This Row],[ticksRight]]-E101</f>
        <v>5</v>
      </c>
    </row>
    <row r="103" spans="1:10" x14ac:dyDescent="0.35">
      <c r="A103">
        <v>101</v>
      </c>
      <c r="B103">
        <v>2491</v>
      </c>
      <c r="C103">
        <v>2877</v>
      </c>
      <c r="D103">
        <v>548</v>
      </c>
      <c r="E103">
        <v>547</v>
      </c>
      <c r="F103">
        <v>1</v>
      </c>
      <c r="H103">
        <f>Table_Dados__25620[[#This Row],[ticksRight]]-Table_Dados__25620[[#This Row],[ticksLeft]]</f>
        <v>-1</v>
      </c>
      <c r="I103">
        <f>Table_Dados__25620[[#This Row],[ticksLeft]]-D102</f>
        <v>5</v>
      </c>
      <c r="J103">
        <f>Table_Dados__25620[[#This Row],[ticksRight]]-E102</f>
        <v>5</v>
      </c>
    </row>
    <row r="104" spans="1:10" x14ac:dyDescent="0.35">
      <c r="A104">
        <v>102</v>
      </c>
      <c r="B104">
        <v>2491</v>
      </c>
      <c r="C104">
        <v>2877</v>
      </c>
      <c r="D104">
        <v>554</v>
      </c>
      <c r="E104">
        <v>553</v>
      </c>
      <c r="F104">
        <v>1</v>
      </c>
      <c r="H104">
        <f>Table_Dados__25620[[#This Row],[ticksRight]]-Table_Dados__25620[[#This Row],[ticksLeft]]</f>
        <v>-1</v>
      </c>
      <c r="I104">
        <f>Table_Dados__25620[[#This Row],[ticksLeft]]-D103</f>
        <v>6</v>
      </c>
      <c r="J104">
        <f>Table_Dados__25620[[#This Row],[ticksRight]]-E103</f>
        <v>6</v>
      </c>
    </row>
    <row r="105" spans="1:10" x14ac:dyDescent="0.35">
      <c r="A105">
        <v>103</v>
      </c>
      <c r="B105">
        <v>2491</v>
      </c>
      <c r="C105">
        <v>2877</v>
      </c>
      <c r="D105">
        <v>559</v>
      </c>
      <c r="E105">
        <v>558</v>
      </c>
      <c r="F105">
        <v>1</v>
      </c>
      <c r="H105">
        <f>Table_Dados__25620[[#This Row],[ticksRight]]-Table_Dados__25620[[#This Row],[ticksLeft]]</f>
        <v>-1</v>
      </c>
      <c r="I105">
        <f>Table_Dados__25620[[#This Row],[ticksLeft]]-D104</f>
        <v>5</v>
      </c>
      <c r="J105">
        <f>Table_Dados__25620[[#This Row],[ticksRight]]-E104</f>
        <v>5</v>
      </c>
    </row>
    <row r="106" spans="1:10" x14ac:dyDescent="0.35">
      <c r="A106">
        <v>104</v>
      </c>
      <c r="B106">
        <v>2491</v>
      </c>
      <c r="C106">
        <v>2877</v>
      </c>
      <c r="D106">
        <v>564</v>
      </c>
      <c r="E106">
        <v>563</v>
      </c>
      <c r="F106">
        <v>1</v>
      </c>
      <c r="H106">
        <f>Table_Dados__25620[[#This Row],[ticksRight]]-Table_Dados__25620[[#This Row],[ticksLeft]]</f>
        <v>-1</v>
      </c>
      <c r="I106">
        <f>Table_Dados__25620[[#This Row],[ticksLeft]]-D105</f>
        <v>5</v>
      </c>
      <c r="J106">
        <f>Table_Dados__25620[[#This Row],[ticksRight]]-E105</f>
        <v>5</v>
      </c>
    </row>
    <row r="107" spans="1:10" x14ac:dyDescent="0.35">
      <c r="A107">
        <v>105</v>
      </c>
      <c r="B107">
        <v>2491</v>
      </c>
      <c r="C107">
        <v>2877</v>
      </c>
      <c r="D107">
        <v>569</v>
      </c>
      <c r="E107">
        <v>568</v>
      </c>
      <c r="F107">
        <v>1</v>
      </c>
      <c r="H107">
        <f>Table_Dados__25620[[#This Row],[ticksRight]]-Table_Dados__25620[[#This Row],[ticksLeft]]</f>
        <v>-1</v>
      </c>
      <c r="I107">
        <f>Table_Dados__25620[[#This Row],[ticksLeft]]-D106</f>
        <v>5</v>
      </c>
      <c r="J107">
        <f>Table_Dados__25620[[#This Row],[ticksRight]]-E106</f>
        <v>5</v>
      </c>
    </row>
    <row r="108" spans="1:10" x14ac:dyDescent="0.35">
      <c r="A108">
        <v>106</v>
      </c>
      <c r="B108">
        <v>2491</v>
      </c>
      <c r="C108">
        <v>2877</v>
      </c>
      <c r="D108">
        <v>574</v>
      </c>
      <c r="E108">
        <v>573</v>
      </c>
      <c r="F108">
        <v>1</v>
      </c>
      <c r="H108">
        <f>Table_Dados__25620[[#This Row],[ticksRight]]-Table_Dados__25620[[#This Row],[ticksLeft]]</f>
        <v>-1</v>
      </c>
      <c r="I108">
        <f>Table_Dados__25620[[#This Row],[ticksLeft]]-D107</f>
        <v>5</v>
      </c>
      <c r="J108">
        <f>Table_Dados__25620[[#This Row],[ticksRight]]-E107</f>
        <v>5</v>
      </c>
    </row>
    <row r="109" spans="1:10" x14ac:dyDescent="0.35">
      <c r="A109">
        <v>107</v>
      </c>
      <c r="B109">
        <v>2491</v>
      </c>
      <c r="C109">
        <v>2877</v>
      </c>
      <c r="D109">
        <v>579</v>
      </c>
      <c r="E109">
        <v>578</v>
      </c>
      <c r="F109">
        <v>1</v>
      </c>
      <c r="H109">
        <f>Table_Dados__25620[[#This Row],[ticksRight]]-Table_Dados__25620[[#This Row],[ticksLeft]]</f>
        <v>-1</v>
      </c>
      <c r="I109">
        <f>Table_Dados__25620[[#This Row],[ticksLeft]]-D108</f>
        <v>5</v>
      </c>
      <c r="J109">
        <f>Table_Dados__25620[[#This Row],[ticksRight]]-E108</f>
        <v>5</v>
      </c>
    </row>
    <row r="110" spans="1:10" x14ac:dyDescent="0.35">
      <c r="A110">
        <v>108</v>
      </c>
      <c r="B110">
        <v>2491</v>
      </c>
      <c r="C110">
        <v>2877</v>
      </c>
      <c r="D110">
        <v>584</v>
      </c>
      <c r="E110">
        <v>583</v>
      </c>
      <c r="F110">
        <v>1</v>
      </c>
      <c r="H110">
        <f>Table_Dados__25620[[#This Row],[ticksRight]]-Table_Dados__25620[[#This Row],[ticksLeft]]</f>
        <v>-1</v>
      </c>
      <c r="I110">
        <f>Table_Dados__25620[[#This Row],[ticksLeft]]-D109</f>
        <v>5</v>
      </c>
      <c r="J110">
        <f>Table_Dados__25620[[#This Row],[ticksRight]]-E109</f>
        <v>5</v>
      </c>
    </row>
    <row r="111" spans="1:10" x14ac:dyDescent="0.35">
      <c r="A111">
        <v>109</v>
      </c>
      <c r="B111">
        <v>2740</v>
      </c>
      <c r="C111">
        <v>2589</v>
      </c>
      <c r="D111">
        <v>589</v>
      </c>
      <c r="E111">
        <v>589</v>
      </c>
      <c r="F111">
        <v>1.2</v>
      </c>
      <c r="H111">
        <f>Table_Dados__25620[[#This Row],[ticksRight]]-Table_Dados__25620[[#This Row],[ticksLeft]]</f>
        <v>0</v>
      </c>
      <c r="I111">
        <f>Table_Dados__25620[[#This Row],[ticksLeft]]-D110</f>
        <v>5</v>
      </c>
      <c r="J111">
        <f>Table_Dados__25620[[#This Row],[ticksRight]]-E110</f>
        <v>6</v>
      </c>
    </row>
    <row r="112" spans="1:10" x14ac:dyDescent="0.35">
      <c r="A112">
        <v>110</v>
      </c>
      <c r="B112">
        <v>2740</v>
      </c>
      <c r="C112">
        <v>2589</v>
      </c>
      <c r="D112">
        <v>594</v>
      </c>
      <c r="E112">
        <v>594</v>
      </c>
      <c r="F112">
        <v>1</v>
      </c>
      <c r="H112">
        <f>Table_Dados__25620[[#This Row],[ticksRight]]-Table_Dados__25620[[#This Row],[ticksLeft]]</f>
        <v>0</v>
      </c>
      <c r="I112">
        <f>Table_Dados__25620[[#This Row],[ticksLeft]]-D111</f>
        <v>5</v>
      </c>
      <c r="J112">
        <f>Table_Dados__25620[[#This Row],[ticksRight]]-E111</f>
        <v>5</v>
      </c>
    </row>
    <row r="113" spans="1:10" x14ac:dyDescent="0.35">
      <c r="A113">
        <v>111</v>
      </c>
      <c r="B113">
        <v>2466</v>
      </c>
      <c r="C113">
        <v>2847</v>
      </c>
      <c r="D113">
        <v>600</v>
      </c>
      <c r="E113">
        <v>599</v>
      </c>
      <c r="F113">
        <v>1.2</v>
      </c>
      <c r="H113">
        <f>Table_Dados__25620[[#This Row],[ticksRight]]-Table_Dados__25620[[#This Row],[ticksLeft]]</f>
        <v>-1</v>
      </c>
      <c r="I113">
        <f>Table_Dados__25620[[#This Row],[ticksLeft]]-D112</f>
        <v>6</v>
      </c>
      <c r="J113">
        <f>Table_Dados__25620[[#This Row],[ticksRight]]-E112</f>
        <v>5</v>
      </c>
    </row>
    <row r="114" spans="1:10" x14ac:dyDescent="0.35">
      <c r="A114">
        <v>112</v>
      </c>
      <c r="B114">
        <v>2774</v>
      </c>
      <c r="C114">
        <v>2491</v>
      </c>
      <c r="D114">
        <v>604</v>
      </c>
      <c r="E114">
        <v>604</v>
      </c>
      <c r="F114">
        <v>1.25</v>
      </c>
      <c r="H114">
        <f>Table_Dados__25620[[#This Row],[ticksRight]]-Table_Dados__25620[[#This Row],[ticksLeft]]</f>
        <v>0</v>
      </c>
      <c r="I114">
        <f>Table_Dados__25620[[#This Row],[ticksLeft]]-D113</f>
        <v>4</v>
      </c>
      <c r="J114">
        <f>Table_Dados__25620[[#This Row],[ticksRight]]-E113</f>
        <v>5</v>
      </c>
    </row>
    <row r="115" spans="1:10" x14ac:dyDescent="0.35">
      <c r="A115">
        <v>113</v>
      </c>
      <c r="B115">
        <v>2496</v>
      </c>
      <c r="C115">
        <v>2740</v>
      </c>
      <c r="D115">
        <v>610</v>
      </c>
      <c r="E115">
        <v>609</v>
      </c>
      <c r="F115">
        <v>1.2</v>
      </c>
      <c r="H115">
        <f>Table_Dados__25620[[#This Row],[ticksRight]]-Table_Dados__25620[[#This Row],[ticksLeft]]</f>
        <v>-1</v>
      </c>
      <c r="I115">
        <f>Table_Dados__25620[[#This Row],[ticksLeft]]-D114</f>
        <v>6</v>
      </c>
      <c r="J115">
        <f>Table_Dados__25620[[#This Row],[ticksRight]]-E114</f>
        <v>5</v>
      </c>
    </row>
    <row r="116" spans="1:10" x14ac:dyDescent="0.35">
      <c r="A116">
        <v>114</v>
      </c>
      <c r="B116">
        <v>2496</v>
      </c>
      <c r="C116">
        <v>2740</v>
      </c>
      <c r="D116">
        <v>615</v>
      </c>
      <c r="E116">
        <v>614</v>
      </c>
      <c r="F116">
        <v>1</v>
      </c>
      <c r="H116">
        <f>Table_Dados__25620[[#This Row],[ticksRight]]-Table_Dados__25620[[#This Row],[ticksLeft]]</f>
        <v>-1</v>
      </c>
      <c r="I116">
        <f>Table_Dados__25620[[#This Row],[ticksLeft]]-D115</f>
        <v>5</v>
      </c>
      <c r="J116">
        <f>Table_Dados__25620[[#This Row],[ticksRight]]-E115</f>
        <v>5</v>
      </c>
    </row>
    <row r="117" spans="1:10" x14ac:dyDescent="0.35">
      <c r="A117">
        <v>115</v>
      </c>
      <c r="B117">
        <v>2496</v>
      </c>
      <c r="C117">
        <v>2740</v>
      </c>
      <c r="D117">
        <v>620</v>
      </c>
      <c r="E117">
        <v>619</v>
      </c>
      <c r="F117">
        <v>1</v>
      </c>
      <c r="H117">
        <f>Table_Dados__25620[[#This Row],[ticksRight]]-Table_Dados__25620[[#This Row],[ticksLeft]]</f>
        <v>-1</v>
      </c>
      <c r="I117">
        <f>Table_Dados__25620[[#This Row],[ticksLeft]]-D116</f>
        <v>5</v>
      </c>
      <c r="J117">
        <f>Table_Dados__25620[[#This Row],[ticksRight]]-E116</f>
        <v>5</v>
      </c>
    </row>
    <row r="118" spans="1:10" x14ac:dyDescent="0.35">
      <c r="A118">
        <v>116</v>
      </c>
      <c r="B118">
        <v>2496</v>
      </c>
      <c r="C118">
        <v>2740</v>
      </c>
      <c r="D118">
        <v>625</v>
      </c>
      <c r="E118">
        <v>624</v>
      </c>
      <c r="F118">
        <v>1</v>
      </c>
      <c r="H118">
        <f>Table_Dados__25620[[#This Row],[ticksRight]]-Table_Dados__25620[[#This Row],[ticksLeft]]</f>
        <v>-1</v>
      </c>
      <c r="I118">
        <f>Table_Dados__25620[[#This Row],[ticksLeft]]-D117</f>
        <v>5</v>
      </c>
      <c r="J118">
        <f>Table_Dados__25620[[#This Row],[ticksRight]]-E117</f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14F4-8094-45B1-8706-16F73C56BACB}">
  <dimension ref="A1:J118"/>
  <sheetViews>
    <sheetView zoomScale="70" zoomScaleNormal="70" workbookViewId="0">
      <selection activeCell="P63" sqref="P63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0</v>
      </c>
      <c r="C2">
        <v>0</v>
      </c>
      <c r="D2">
        <v>0</v>
      </c>
      <c r="E2">
        <v>0</v>
      </c>
      <c r="F2" s="1">
        <v>0</v>
      </c>
      <c r="H2">
        <f>Table_Dados__256[[#This Row],[ticksRight]]-Table_Dados__256[[#This Row],[ticksLeft]]</f>
        <v>0</v>
      </c>
    </row>
    <row r="3" spans="1:10" x14ac:dyDescent="0.35">
      <c r="A3">
        <v>1</v>
      </c>
      <c r="B3">
        <v>3543</v>
      </c>
      <c r="C3">
        <v>3826</v>
      </c>
      <c r="D3">
        <v>14</v>
      </c>
      <c r="E3">
        <v>13</v>
      </c>
      <c r="F3" s="1">
        <v>1.0769230000000001</v>
      </c>
      <c r="H3">
        <f>Table_Dados__256[[#This Row],[ticksRight]]-Table_Dados__256[[#This Row],[ticksLeft]]</f>
        <v>-1</v>
      </c>
      <c r="I3">
        <f>Table_Dados__256[[#This Row],[ticksLeft]]-D2</f>
        <v>14</v>
      </c>
      <c r="J3">
        <f>Table_Dados__256[[#This Row],[ticksRight]]-E2</f>
        <v>13</v>
      </c>
    </row>
    <row r="4" spans="1:10" x14ac:dyDescent="0.35">
      <c r="A4">
        <v>2</v>
      </c>
      <c r="B4">
        <v>3543</v>
      </c>
      <c r="C4">
        <v>3826</v>
      </c>
      <c r="D4">
        <v>19</v>
      </c>
      <c r="E4">
        <v>18</v>
      </c>
      <c r="F4" s="1">
        <v>1</v>
      </c>
      <c r="H4">
        <f>Table_Dados__256[[#This Row],[ticksRight]]-Table_Dados__256[[#This Row],[ticksLeft]]</f>
        <v>-1</v>
      </c>
      <c r="I4">
        <f>Table_Dados__256[[#This Row],[ticksLeft]]-D3</f>
        <v>5</v>
      </c>
      <c r="J4">
        <f>Table_Dados__256[[#This Row],[ticksRight]]-E3</f>
        <v>5</v>
      </c>
    </row>
    <row r="5" spans="1:10" x14ac:dyDescent="0.35">
      <c r="A5">
        <v>3</v>
      </c>
      <c r="B5">
        <v>3543</v>
      </c>
      <c r="C5">
        <v>3826</v>
      </c>
      <c r="D5">
        <v>24</v>
      </c>
      <c r="E5">
        <v>23</v>
      </c>
      <c r="F5" s="1">
        <v>1</v>
      </c>
      <c r="H5">
        <f>Table_Dados__256[[#This Row],[ticksRight]]-Table_Dados__256[[#This Row],[ticksLeft]]</f>
        <v>-1</v>
      </c>
      <c r="I5">
        <f>Table_Dados__256[[#This Row],[ticksLeft]]-D4</f>
        <v>5</v>
      </c>
      <c r="J5">
        <f>Table_Dados__256[[#This Row],[ticksRight]]-E4</f>
        <v>5</v>
      </c>
    </row>
    <row r="6" spans="1:10" x14ac:dyDescent="0.35">
      <c r="A6">
        <v>4</v>
      </c>
      <c r="B6">
        <v>3543</v>
      </c>
      <c r="C6">
        <v>3826</v>
      </c>
      <c r="D6">
        <v>30</v>
      </c>
      <c r="E6">
        <v>29</v>
      </c>
      <c r="F6" s="1">
        <v>1</v>
      </c>
      <c r="H6">
        <f>Table_Dados__256[[#This Row],[ticksRight]]-Table_Dados__256[[#This Row],[ticksLeft]]</f>
        <v>-1</v>
      </c>
      <c r="I6">
        <f>Table_Dados__256[[#This Row],[ticksLeft]]-D5</f>
        <v>6</v>
      </c>
      <c r="J6">
        <f>Table_Dados__256[[#This Row],[ticksRight]]-E5</f>
        <v>6</v>
      </c>
    </row>
    <row r="7" spans="1:10" x14ac:dyDescent="0.35">
      <c r="A7">
        <v>5</v>
      </c>
      <c r="B7">
        <v>3897</v>
      </c>
      <c r="C7">
        <v>3443</v>
      </c>
      <c r="D7">
        <v>35</v>
      </c>
      <c r="E7">
        <v>35</v>
      </c>
      <c r="F7" s="1">
        <v>1.2</v>
      </c>
      <c r="H7">
        <f>Table_Dados__256[[#This Row],[ticksRight]]-Table_Dados__256[[#This Row],[ticksLeft]]</f>
        <v>0</v>
      </c>
      <c r="I7">
        <f>Table_Dados__256[[#This Row],[ticksLeft]]-D6</f>
        <v>5</v>
      </c>
      <c r="J7">
        <f>Table_Dados__256[[#This Row],[ticksRight]]-E6</f>
        <v>6</v>
      </c>
    </row>
    <row r="8" spans="1:10" x14ac:dyDescent="0.35">
      <c r="A8">
        <v>6</v>
      </c>
      <c r="B8">
        <v>3507</v>
      </c>
      <c r="C8">
        <v>3787</v>
      </c>
      <c r="D8">
        <v>41</v>
      </c>
      <c r="E8">
        <v>40</v>
      </c>
      <c r="F8" s="1">
        <v>1.2</v>
      </c>
      <c r="H8">
        <f>Table_Dados__256[[#This Row],[ticksRight]]-Table_Dados__256[[#This Row],[ticksLeft]]</f>
        <v>-1</v>
      </c>
      <c r="I8">
        <f>Table_Dados__256[[#This Row],[ticksLeft]]-D7</f>
        <v>6</v>
      </c>
      <c r="J8">
        <f>Table_Dados__256[[#This Row],[ticksRight]]-E7</f>
        <v>5</v>
      </c>
    </row>
    <row r="9" spans="1:10" x14ac:dyDescent="0.35">
      <c r="A9">
        <v>7</v>
      </c>
      <c r="B9">
        <v>3207</v>
      </c>
      <c r="C9">
        <v>4095</v>
      </c>
      <c r="D9">
        <v>48</v>
      </c>
      <c r="E9">
        <v>46</v>
      </c>
      <c r="F9" s="1">
        <v>1.1666669999999999</v>
      </c>
      <c r="H9">
        <f>Table_Dados__256[[#This Row],[ticksRight]]-Table_Dados__256[[#This Row],[ticksLeft]]</f>
        <v>-2</v>
      </c>
      <c r="I9">
        <f>Table_Dados__256[[#This Row],[ticksLeft]]-D8</f>
        <v>7</v>
      </c>
      <c r="J9">
        <f>Table_Dados__256[[#This Row],[ticksRight]]-E8</f>
        <v>6</v>
      </c>
    </row>
    <row r="10" spans="1:10" x14ac:dyDescent="0.35">
      <c r="A10">
        <v>8</v>
      </c>
      <c r="B10">
        <v>3474</v>
      </c>
      <c r="C10">
        <v>3753</v>
      </c>
      <c r="D10">
        <v>54</v>
      </c>
      <c r="E10">
        <v>53</v>
      </c>
      <c r="F10" s="1">
        <v>1.1666669999999999</v>
      </c>
      <c r="H10">
        <f>Table_Dados__256[[#This Row],[ticksRight]]-Table_Dados__256[[#This Row],[ticksLeft]]</f>
        <v>-1</v>
      </c>
      <c r="I10">
        <f>Table_Dados__256[[#This Row],[ticksLeft]]-D9</f>
        <v>6</v>
      </c>
      <c r="J10">
        <f>Table_Dados__256[[#This Row],[ticksRight]]-E9</f>
        <v>7</v>
      </c>
    </row>
    <row r="11" spans="1:10" x14ac:dyDescent="0.35">
      <c r="A11">
        <v>9</v>
      </c>
      <c r="B11">
        <v>3474</v>
      </c>
      <c r="C11">
        <v>3753</v>
      </c>
      <c r="D11">
        <v>60</v>
      </c>
      <c r="E11">
        <v>59</v>
      </c>
      <c r="F11" s="1">
        <v>1</v>
      </c>
      <c r="H11">
        <f>Table_Dados__256[[#This Row],[ticksRight]]-Table_Dados__256[[#This Row],[ticksLeft]]</f>
        <v>-1</v>
      </c>
      <c r="I11">
        <f>Table_Dados__256[[#This Row],[ticksLeft]]-D10</f>
        <v>6</v>
      </c>
      <c r="J11">
        <f>Table_Dados__256[[#This Row],[ticksRight]]-E10</f>
        <v>6</v>
      </c>
    </row>
    <row r="12" spans="1:10" x14ac:dyDescent="0.35">
      <c r="A12">
        <v>10</v>
      </c>
      <c r="B12">
        <v>3474</v>
      </c>
      <c r="C12">
        <v>3753</v>
      </c>
      <c r="D12">
        <v>66</v>
      </c>
      <c r="E12">
        <v>65</v>
      </c>
      <c r="F12" s="1">
        <v>1</v>
      </c>
      <c r="H12">
        <f>Table_Dados__256[[#This Row],[ticksRight]]-Table_Dados__256[[#This Row],[ticksLeft]]</f>
        <v>-1</v>
      </c>
      <c r="I12">
        <f>Table_Dados__256[[#This Row],[ticksLeft]]-D11</f>
        <v>6</v>
      </c>
      <c r="J12">
        <f>Table_Dados__256[[#This Row],[ticksRight]]-E11</f>
        <v>6</v>
      </c>
    </row>
    <row r="13" spans="1:10" x14ac:dyDescent="0.35">
      <c r="A13">
        <v>11</v>
      </c>
      <c r="B13">
        <v>3474</v>
      </c>
      <c r="C13">
        <v>3753</v>
      </c>
      <c r="D13">
        <v>72</v>
      </c>
      <c r="E13">
        <v>71</v>
      </c>
      <c r="F13" s="1">
        <v>1</v>
      </c>
      <c r="H13">
        <f>Table_Dados__256[[#This Row],[ticksRight]]-Table_Dados__256[[#This Row],[ticksLeft]]</f>
        <v>-1</v>
      </c>
      <c r="I13">
        <f>Table_Dados__256[[#This Row],[ticksLeft]]-D12</f>
        <v>6</v>
      </c>
      <c r="J13">
        <f>Table_Dados__256[[#This Row],[ticksRight]]-E12</f>
        <v>6</v>
      </c>
    </row>
    <row r="14" spans="1:10" x14ac:dyDescent="0.35">
      <c r="A14">
        <v>12</v>
      </c>
      <c r="B14">
        <v>3763</v>
      </c>
      <c r="C14">
        <v>3440</v>
      </c>
      <c r="D14">
        <v>78</v>
      </c>
      <c r="E14">
        <v>78</v>
      </c>
      <c r="F14" s="1">
        <v>1.1666669999999999</v>
      </c>
      <c r="H14">
        <f>Table_Dados__256[[#This Row],[ticksRight]]-Table_Dados__256[[#This Row],[ticksLeft]]</f>
        <v>0</v>
      </c>
      <c r="I14">
        <f>Table_Dados__256[[#This Row],[ticksLeft]]-D13</f>
        <v>6</v>
      </c>
      <c r="J14">
        <f>Table_Dados__256[[#This Row],[ticksRight]]-E13</f>
        <v>7</v>
      </c>
    </row>
    <row r="15" spans="1:10" x14ac:dyDescent="0.35">
      <c r="A15">
        <v>13</v>
      </c>
      <c r="B15">
        <v>3449</v>
      </c>
      <c r="C15">
        <v>3726</v>
      </c>
      <c r="D15">
        <v>85</v>
      </c>
      <c r="E15">
        <v>84</v>
      </c>
      <c r="F15" s="1">
        <v>1.1666669999999999</v>
      </c>
      <c r="H15">
        <f>Table_Dados__256[[#This Row],[ticksRight]]-Table_Dados__256[[#This Row],[ticksLeft]]</f>
        <v>-1</v>
      </c>
      <c r="I15">
        <f>Table_Dados__256[[#This Row],[ticksLeft]]-D14</f>
        <v>7</v>
      </c>
      <c r="J15">
        <f>Table_Dados__256[[#This Row],[ticksRight]]-E14</f>
        <v>6</v>
      </c>
    </row>
    <row r="16" spans="1:10" x14ac:dyDescent="0.35">
      <c r="A16">
        <v>14</v>
      </c>
      <c r="B16">
        <v>3449</v>
      </c>
      <c r="C16">
        <v>3726</v>
      </c>
      <c r="D16">
        <v>91</v>
      </c>
      <c r="E16">
        <v>90</v>
      </c>
      <c r="F16" s="1">
        <v>1</v>
      </c>
      <c r="H16">
        <f>Table_Dados__256[[#This Row],[ticksRight]]-Table_Dados__256[[#This Row],[ticksLeft]]</f>
        <v>-1</v>
      </c>
      <c r="I16">
        <f>Table_Dados__256[[#This Row],[ticksLeft]]-D15</f>
        <v>6</v>
      </c>
      <c r="J16">
        <f>Table_Dados__256[[#This Row],[ticksRight]]-E15</f>
        <v>6</v>
      </c>
    </row>
    <row r="17" spans="1:10" x14ac:dyDescent="0.35">
      <c r="A17">
        <v>15</v>
      </c>
      <c r="B17">
        <v>3161</v>
      </c>
      <c r="C17">
        <v>4036</v>
      </c>
      <c r="D17">
        <v>98</v>
      </c>
      <c r="E17">
        <v>96</v>
      </c>
      <c r="F17" s="1">
        <v>1.1666669999999999</v>
      </c>
      <c r="H17">
        <f>Table_Dados__256[[#This Row],[ticksRight]]-Table_Dados__256[[#This Row],[ticksLeft]]</f>
        <v>-2</v>
      </c>
      <c r="I17">
        <f>Table_Dados__256[[#This Row],[ticksLeft]]-D16</f>
        <v>7</v>
      </c>
      <c r="J17">
        <f>Table_Dados__256[[#This Row],[ticksRight]]-E16</f>
        <v>6</v>
      </c>
    </row>
    <row r="18" spans="1:10" x14ac:dyDescent="0.35">
      <c r="A18">
        <v>16</v>
      </c>
      <c r="B18">
        <v>3424</v>
      </c>
      <c r="C18">
        <v>3699</v>
      </c>
      <c r="D18">
        <v>104</v>
      </c>
      <c r="E18">
        <v>103</v>
      </c>
      <c r="F18" s="1">
        <v>1.1666669999999999</v>
      </c>
      <c r="H18">
        <f>Table_Dados__256[[#This Row],[ticksRight]]-Table_Dados__256[[#This Row],[ticksLeft]]</f>
        <v>-1</v>
      </c>
      <c r="I18">
        <f>Table_Dados__256[[#This Row],[ticksLeft]]-D17</f>
        <v>6</v>
      </c>
      <c r="J18">
        <f>Table_Dados__256[[#This Row],[ticksRight]]-E17</f>
        <v>7</v>
      </c>
    </row>
    <row r="19" spans="1:10" x14ac:dyDescent="0.35">
      <c r="A19">
        <v>17</v>
      </c>
      <c r="B19">
        <v>3424</v>
      </c>
      <c r="C19">
        <v>3699</v>
      </c>
      <c r="D19">
        <v>110</v>
      </c>
      <c r="E19">
        <v>109</v>
      </c>
      <c r="F19" s="1">
        <v>1</v>
      </c>
      <c r="H19">
        <f>Table_Dados__256[[#This Row],[ticksRight]]-Table_Dados__256[[#This Row],[ticksLeft]]</f>
        <v>-1</v>
      </c>
      <c r="I19">
        <f>Table_Dados__256[[#This Row],[ticksLeft]]-D18</f>
        <v>6</v>
      </c>
      <c r="J19">
        <f>Table_Dados__256[[#This Row],[ticksRight]]-E18</f>
        <v>6</v>
      </c>
    </row>
    <row r="20" spans="1:10" x14ac:dyDescent="0.35">
      <c r="A20">
        <v>18</v>
      </c>
      <c r="B20">
        <v>3424</v>
      </c>
      <c r="C20">
        <v>3699</v>
      </c>
      <c r="D20">
        <v>116</v>
      </c>
      <c r="E20">
        <v>115</v>
      </c>
      <c r="F20" s="1">
        <v>1</v>
      </c>
      <c r="H20">
        <f>Table_Dados__256[[#This Row],[ticksRight]]-Table_Dados__256[[#This Row],[ticksLeft]]</f>
        <v>-1</v>
      </c>
      <c r="I20">
        <f>Table_Dados__256[[#This Row],[ticksLeft]]-D19</f>
        <v>6</v>
      </c>
      <c r="J20">
        <f>Table_Dados__256[[#This Row],[ticksRight]]-E19</f>
        <v>6</v>
      </c>
    </row>
    <row r="21" spans="1:10" x14ac:dyDescent="0.35">
      <c r="A21">
        <v>19</v>
      </c>
      <c r="B21">
        <v>3709</v>
      </c>
      <c r="C21">
        <v>3390</v>
      </c>
      <c r="D21">
        <v>122</v>
      </c>
      <c r="E21">
        <v>122</v>
      </c>
      <c r="F21" s="1">
        <v>1.1666669999999999</v>
      </c>
      <c r="H21">
        <f>Table_Dados__256[[#This Row],[ticksRight]]-Table_Dados__256[[#This Row],[ticksLeft]]</f>
        <v>0</v>
      </c>
      <c r="I21">
        <f>Table_Dados__256[[#This Row],[ticksLeft]]-D20</f>
        <v>6</v>
      </c>
      <c r="J21">
        <f>Table_Dados__256[[#This Row],[ticksRight]]-E20</f>
        <v>7</v>
      </c>
    </row>
    <row r="22" spans="1:10" x14ac:dyDescent="0.35">
      <c r="A22">
        <v>20</v>
      </c>
      <c r="B22">
        <v>3709</v>
      </c>
      <c r="C22">
        <v>3390</v>
      </c>
      <c r="D22">
        <v>128</v>
      </c>
      <c r="E22">
        <v>128</v>
      </c>
      <c r="F22" s="1">
        <v>1</v>
      </c>
      <c r="H22">
        <f>Table_Dados__256[[#This Row],[ticksRight]]-Table_Dados__256[[#This Row],[ticksLeft]]</f>
        <v>0</v>
      </c>
      <c r="I22">
        <f>Table_Dados__256[[#This Row],[ticksLeft]]-D21</f>
        <v>6</v>
      </c>
      <c r="J22">
        <f>Table_Dados__256[[#This Row],[ticksRight]]-E21</f>
        <v>6</v>
      </c>
    </row>
    <row r="23" spans="1:10" x14ac:dyDescent="0.35">
      <c r="A23">
        <v>21</v>
      </c>
      <c r="B23">
        <v>3399</v>
      </c>
      <c r="C23">
        <v>3672</v>
      </c>
      <c r="D23">
        <v>135</v>
      </c>
      <c r="E23">
        <v>134</v>
      </c>
      <c r="F23" s="1">
        <v>1.1666669999999999</v>
      </c>
      <c r="H23">
        <f>Table_Dados__256[[#This Row],[ticksRight]]-Table_Dados__256[[#This Row],[ticksLeft]]</f>
        <v>-1</v>
      </c>
      <c r="I23">
        <f>Table_Dados__256[[#This Row],[ticksLeft]]-D22</f>
        <v>7</v>
      </c>
      <c r="J23">
        <f>Table_Dados__256[[#This Row],[ticksRight]]-E22</f>
        <v>6</v>
      </c>
    </row>
    <row r="24" spans="1:10" x14ac:dyDescent="0.35">
      <c r="A24">
        <v>22</v>
      </c>
      <c r="B24">
        <v>3399</v>
      </c>
      <c r="C24">
        <v>3672</v>
      </c>
      <c r="D24">
        <v>141</v>
      </c>
      <c r="E24">
        <v>140</v>
      </c>
      <c r="F24" s="1">
        <v>1</v>
      </c>
      <c r="H24">
        <f>Table_Dados__256[[#This Row],[ticksRight]]-Table_Dados__256[[#This Row],[ticksLeft]]</f>
        <v>-1</v>
      </c>
      <c r="I24">
        <f>Table_Dados__256[[#This Row],[ticksLeft]]-D23</f>
        <v>6</v>
      </c>
      <c r="J24">
        <f>Table_Dados__256[[#This Row],[ticksRight]]-E23</f>
        <v>6</v>
      </c>
    </row>
    <row r="25" spans="1:10" x14ac:dyDescent="0.35">
      <c r="A25">
        <v>23</v>
      </c>
      <c r="B25">
        <v>3399</v>
      </c>
      <c r="C25">
        <v>3672</v>
      </c>
      <c r="D25">
        <v>147</v>
      </c>
      <c r="E25">
        <v>146</v>
      </c>
      <c r="F25" s="1">
        <v>1</v>
      </c>
      <c r="H25">
        <f>Table_Dados__256[[#This Row],[ticksRight]]-Table_Dados__256[[#This Row],[ticksLeft]]</f>
        <v>-1</v>
      </c>
      <c r="I25">
        <f>Table_Dados__256[[#This Row],[ticksLeft]]-D24</f>
        <v>6</v>
      </c>
      <c r="J25">
        <f>Table_Dados__256[[#This Row],[ticksRight]]-E24</f>
        <v>6</v>
      </c>
    </row>
    <row r="26" spans="1:10" x14ac:dyDescent="0.35">
      <c r="A26">
        <v>24</v>
      </c>
      <c r="B26">
        <v>3682</v>
      </c>
      <c r="C26">
        <v>3366</v>
      </c>
      <c r="D26">
        <v>153</v>
      </c>
      <c r="E26">
        <v>153</v>
      </c>
      <c r="F26" s="1">
        <v>1.1666669999999999</v>
      </c>
      <c r="H26">
        <f>Table_Dados__256[[#This Row],[ticksRight]]-Table_Dados__256[[#This Row],[ticksLeft]]</f>
        <v>0</v>
      </c>
      <c r="I26">
        <f>Table_Dados__256[[#This Row],[ticksLeft]]-D25</f>
        <v>6</v>
      </c>
      <c r="J26">
        <f>Table_Dados__256[[#This Row],[ticksRight]]-E25</f>
        <v>7</v>
      </c>
    </row>
    <row r="27" spans="1:10" x14ac:dyDescent="0.35">
      <c r="A27">
        <v>25</v>
      </c>
      <c r="B27">
        <v>3682</v>
      </c>
      <c r="C27">
        <v>3366</v>
      </c>
      <c r="D27">
        <v>159</v>
      </c>
      <c r="E27">
        <v>159</v>
      </c>
      <c r="F27" s="1">
        <v>1</v>
      </c>
      <c r="H27">
        <f>Table_Dados__256[[#This Row],[ticksRight]]-Table_Dados__256[[#This Row],[ticksLeft]]</f>
        <v>0</v>
      </c>
      <c r="I27">
        <f>Table_Dados__256[[#This Row],[ticksLeft]]-D26</f>
        <v>6</v>
      </c>
      <c r="J27">
        <f>Table_Dados__256[[#This Row],[ticksRight]]-E26</f>
        <v>6</v>
      </c>
    </row>
    <row r="28" spans="1:10" x14ac:dyDescent="0.35">
      <c r="A28">
        <v>26</v>
      </c>
      <c r="B28">
        <v>3375</v>
      </c>
      <c r="C28">
        <v>3646</v>
      </c>
      <c r="D28">
        <v>166</v>
      </c>
      <c r="E28">
        <v>165</v>
      </c>
      <c r="F28" s="1">
        <v>1.1666669999999999</v>
      </c>
      <c r="H28">
        <f>Table_Dados__256[[#This Row],[ticksRight]]-Table_Dados__256[[#This Row],[ticksLeft]]</f>
        <v>-1</v>
      </c>
      <c r="I28">
        <f>Table_Dados__256[[#This Row],[ticksLeft]]-D27</f>
        <v>7</v>
      </c>
      <c r="J28">
        <f>Table_Dados__256[[#This Row],[ticksRight]]-E27</f>
        <v>6</v>
      </c>
    </row>
    <row r="29" spans="1:10" x14ac:dyDescent="0.35">
      <c r="A29">
        <v>27</v>
      </c>
      <c r="B29">
        <v>3375</v>
      </c>
      <c r="C29">
        <v>3646</v>
      </c>
      <c r="D29">
        <v>172</v>
      </c>
      <c r="E29">
        <v>171</v>
      </c>
      <c r="F29" s="1">
        <v>1</v>
      </c>
      <c r="H29">
        <f>Table_Dados__256[[#This Row],[ticksRight]]-Table_Dados__256[[#This Row],[ticksLeft]]</f>
        <v>-1</v>
      </c>
      <c r="I29">
        <f>Table_Dados__256[[#This Row],[ticksLeft]]-D28</f>
        <v>6</v>
      </c>
      <c r="J29">
        <f>Table_Dados__256[[#This Row],[ticksRight]]-E28</f>
        <v>6</v>
      </c>
    </row>
    <row r="30" spans="1:10" x14ac:dyDescent="0.35">
      <c r="A30">
        <v>28</v>
      </c>
      <c r="B30">
        <v>3375</v>
      </c>
      <c r="C30">
        <v>3646</v>
      </c>
      <c r="D30">
        <v>178</v>
      </c>
      <c r="E30">
        <v>177</v>
      </c>
      <c r="F30" s="1">
        <v>1</v>
      </c>
      <c r="H30">
        <f>Table_Dados__256[[#This Row],[ticksRight]]-Table_Dados__256[[#This Row],[ticksLeft]]</f>
        <v>-1</v>
      </c>
      <c r="I30">
        <f>Table_Dados__256[[#This Row],[ticksLeft]]-D29</f>
        <v>6</v>
      </c>
      <c r="J30">
        <f>Table_Dados__256[[#This Row],[ticksRight]]-E29</f>
        <v>6</v>
      </c>
    </row>
    <row r="31" spans="1:10" x14ac:dyDescent="0.35">
      <c r="A31">
        <v>29</v>
      </c>
      <c r="B31">
        <v>3656</v>
      </c>
      <c r="C31">
        <v>3342</v>
      </c>
      <c r="D31">
        <v>184</v>
      </c>
      <c r="E31">
        <v>184</v>
      </c>
      <c r="F31" s="1">
        <v>1.1666669999999999</v>
      </c>
      <c r="H31">
        <f>Table_Dados__256[[#This Row],[ticksRight]]-Table_Dados__256[[#This Row],[ticksLeft]]</f>
        <v>0</v>
      </c>
      <c r="I31">
        <f>Table_Dados__256[[#This Row],[ticksLeft]]-D30</f>
        <v>6</v>
      </c>
      <c r="J31">
        <f>Table_Dados__256[[#This Row],[ticksRight]]-E30</f>
        <v>7</v>
      </c>
    </row>
    <row r="32" spans="1:10" x14ac:dyDescent="0.35">
      <c r="A32">
        <v>30</v>
      </c>
      <c r="B32">
        <v>3656</v>
      </c>
      <c r="C32">
        <v>3342</v>
      </c>
      <c r="D32">
        <v>190</v>
      </c>
      <c r="E32">
        <v>190</v>
      </c>
      <c r="F32" s="1">
        <v>1</v>
      </c>
      <c r="H32">
        <f>Table_Dados__256[[#This Row],[ticksRight]]-Table_Dados__256[[#This Row],[ticksLeft]]</f>
        <v>0</v>
      </c>
      <c r="I32">
        <f>Table_Dados__256[[#This Row],[ticksLeft]]-D31</f>
        <v>6</v>
      </c>
      <c r="J32">
        <f>Table_Dados__256[[#This Row],[ticksRight]]-E31</f>
        <v>6</v>
      </c>
    </row>
    <row r="33" spans="1:10" x14ac:dyDescent="0.35">
      <c r="A33">
        <v>31</v>
      </c>
      <c r="B33">
        <v>3656</v>
      </c>
      <c r="C33">
        <v>3342</v>
      </c>
      <c r="D33">
        <v>197</v>
      </c>
      <c r="E33">
        <v>197</v>
      </c>
      <c r="F33" s="1">
        <v>1</v>
      </c>
      <c r="H33">
        <f>Table_Dados__256[[#This Row],[ticksRight]]-Table_Dados__256[[#This Row],[ticksLeft]]</f>
        <v>0</v>
      </c>
      <c r="I33">
        <f>Table_Dados__256[[#This Row],[ticksLeft]]-D32</f>
        <v>7</v>
      </c>
      <c r="J33">
        <f>Table_Dados__256[[#This Row],[ticksRight]]-E32</f>
        <v>7</v>
      </c>
    </row>
    <row r="34" spans="1:10" x14ac:dyDescent="0.35">
      <c r="A34">
        <v>32</v>
      </c>
      <c r="B34">
        <v>3656</v>
      </c>
      <c r="C34">
        <v>3342</v>
      </c>
      <c r="D34">
        <v>203</v>
      </c>
      <c r="E34">
        <v>203</v>
      </c>
      <c r="F34" s="1">
        <v>1</v>
      </c>
      <c r="H34">
        <f>Table_Dados__256[[#This Row],[ticksRight]]-Table_Dados__256[[#This Row],[ticksLeft]]</f>
        <v>0</v>
      </c>
      <c r="I34">
        <f>Table_Dados__256[[#This Row],[ticksLeft]]-D33</f>
        <v>6</v>
      </c>
      <c r="J34">
        <f>Table_Dados__256[[#This Row],[ticksRight]]-E33</f>
        <v>6</v>
      </c>
    </row>
    <row r="35" spans="1:10" x14ac:dyDescent="0.35">
      <c r="A35">
        <v>33</v>
      </c>
      <c r="B35">
        <v>3351</v>
      </c>
      <c r="C35">
        <v>3620</v>
      </c>
      <c r="D35">
        <v>210</v>
      </c>
      <c r="E35">
        <v>209</v>
      </c>
      <c r="F35" s="1">
        <v>1.1666669999999999</v>
      </c>
      <c r="H35">
        <f>Table_Dados__256[[#This Row],[ticksRight]]-Table_Dados__256[[#This Row],[ticksLeft]]</f>
        <v>-1</v>
      </c>
      <c r="I35">
        <f>Table_Dados__256[[#This Row],[ticksLeft]]-D34</f>
        <v>7</v>
      </c>
      <c r="J35">
        <f>Table_Dados__256[[#This Row],[ticksRight]]-E34</f>
        <v>6</v>
      </c>
    </row>
    <row r="36" spans="1:10" x14ac:dyDescent="0.35">
      <c r="A36">
        <v>34</v>
      </c>
      <c r="B36">
        <v>3351</v>
      </c>
      <c r="C36">
        <v>3620</v>
      </c>
      <c r="D36">
        <v>216</v>
      </c>
      <c r="E36">
        <v>215</v>
      </c>
      <c r="F36" s="1">
        <v>1</v>
      </c>
      <c r="H36">
        <f>Table_Dados__256[[#This Row],[ticksRight]]-Table_Dados__256[[#This Row],[ticksLeft]]</f>
        <v>-1</v>
      </c>
      <c r="I36">
        <f>Table_Dados__256[[#This Row],[ticksLeft]]-D35</f>
        <v>6</v>
      </c>
      <c r="J36">
        <f>Table_Dados__256[[#This Row],[ticksRight]]-E35</f>
        <v>6</v>
      </c>
    </row>
    <row r="37" spans="1:10" x14ac:dyDescent="0.35">
      <c r="A37">
        <v>35</v>
      </c>
      <c r="B37">
        <v>3351</v>
      </c>
      <c r="C37">
        <v>3620</v>
      </c>
      <c r="D37">
        <v>222</v>
      </c>
      <c r="E37">
        <v>221</v>
      </c>
      <c r="F37" s="1">
        <v>1</v>
      </c>
      <c r="H37">
        <f>Table_Dados__256[[#This Row],[ticksRight]]-Table_Dados__256[[#This Row],[ticksLeft]]</f>
        <v>-1</v>
      </c>
      <c r="I37">
        <f>Table_Dados__256[[#This Row],[ticksLeft]]-D36</f>
        <v>6</v>
      </c>
      <c r="J37">
        <f>Table_Dados__256[[#This Row],[ticksRight]]-E36</f>
        <v>6</v>
      </c>
    </row>
    <row r="38" spans="1:10" x14ac:dyDescent="0.35">
      <c r="A38">
        <v>36</v>
      </c>
      <c r="B38">
        <v>3351</v>
      </c>
      <c r="C38">
        <v>3620</v>
      </c>
      <c r="D38">
        <v>228</v>
      </c>
      <c r="E38">
        <v>227</v>
      </c>
      <c r="F38" s="1">
        <v>1</v>
      </c>
      <c r="H38">
        <f>Table_Dados__256[[#This Row],[ticksRight]]-Table_Dados__256[[#This Row],[ticksLeft]]</f>
        <v>-1</v>
      </c>
      <c r="I38">
        <f>Table_Dados__256[[#This Row],[ticksLeft]]-D37</f>
        <v>6</v>
      </c>
      <c r="J38">
        <f>Table_Dados__256[[#This Row],[ticksRight]]-E37</f>
        <v>6</v>
      </c>
    </row>
    <row r="39" spans="1:10" x14ac:dyDescent="0.35">
      <c r="A39">
        <v>37</v>
      </c>
      <c r="B39">
        <v>3351</v>
      </c>
      <c r="C39">
        <v>3620</v>
      </c>
      <c r="D39">
        <v>234</v>
      </c>
      <c r="E39">
        <v>233</v>
      </c>
      <c r="F39" s="1">
        <v>1</v>
      </c>
      <c r="H39">
        <f>Table_Dados__256[[#This Row],[ticksRight]]-Table_Dados__256[[#This Row],[ticksLeft]]</f>
        <v>-1</v>
      </c>
      <c r="I39">
        <f>Table_Dados__256[[#This Row],[ticksLeft]]-D38</f>
        <v>6</v>
      </c>
      <c r="J39">
        <f>Table_Dados__256[[#This Row],[ticksRight]]-E38</f>
        <v>6</v>
      </c>
    </row>
    <row r="40" spans="1:10" x14ac:dyDescent="0.35">
      <c r="A40">
        <v>38</v>
      </c>
      <c r="B40">
        <v>3630</v>
      </c>
      <c r="C40">
        <v>3318</v>
      </c>
      <c r="D40">
        <v>240</v>
      </c>
      <c r="E40">
        <v>240</v>
      </c>
      <c r="F40" s="1">
        <v>1.1666669999999999</v>
      </c>
      <c r="H40">
        <f>Table_Dados__256[[#This Row],[ticksRight]]-Table_Dados__256[[#This Row],[ticksLeft]]</f>
        <v>0</v>
      </c>
      <c r="I40">
        <f>Table_Dados__256[[#This Row],[ticksLeft]]-D39</f>
        <v>6</v>
      </c>
      <c r="J40">
        <f>Table_Dados__256[[#This Row],[ticksRight]]-E39</f>
        <v>7</v>
      </c>
    </row>
    <row r="41" spans="1:10" x14ac:dyDescent="0.35">
      <c r="A41">
        <v>39</v>
      </c>
      <c r="B41">
        <v>3327</v>
      </c>
      <c r="C41">
        <v>3594</v>
      </c>
      <c r="D41">
        <v>247</v>
      </c>
      <c r="E41">
        <v>246</v>
      </c>
      <c r="F41" s="1">
        <v>1.1666669999999999</v>
      </c>
      <c r="H41">
        <f>Table_Dados__256[[#This Row],[ticksRight]]-Table_Dados__256[[#This Row],[ticksLeft]]</f>
        <v>-1</v>
      </c>
      <c r="I41">
        <f>Table_Dados__256[[#This Row],[ticksLeft]]-D40</f>
        <v>7</v>
      </c>
      <c r="J41">
        <f>Table_Dados__256[[#This Row],[ticksRight]]-E40</f>
        <v>6</v>
      </c>
    </row>
    <row r="42" spans="1:10" x14ac:dyDescent="0.35">
      <c r="A42">
        <v>40</v>
      </c>
      <c r="B42">
        <v>3327</v>
      </c>
      <c r="C42">
        <v>3594</v>
      </c>
      <c r="D42">
        <v>253</v>
      </c>
      <c r="E42">
        <v>252</v>
      </c>
      <c r="F42" s="1">
        <v>1</v>
      </c>
      <c r="H42">
        <f>Table_Dados__256[[#This Row],[ticksRight]]-Table_Dados__256[[#This Row],[ticksLeft]]</f>
        <v>-1</v>
      </c>
      <c r="I42">
        <f>Table_Dados__256[[#This Row],[ticksLeft]]-D41</f>
        <v>6</v>
      </c>
      <c r="J42">
        <f>Table_Dados__256[[#This Row],[ticksRight]]-E41</f>
        <v>6</v>
      </c>
    </row>
    <row r="43" spans="1:10" x14ac:dyDescent="0.35">
      <c r="A43">
        <v>41</v>
      </c>
      <c r="B43">
        <v>3327</v>
      </c>
      <c r="C43">
        <v>3594</v>
      </c>
      <c r="D43">
        <v>259</v>
      </c>
      <c r="E43">
        <v>258</v>
      </c>
      <c r="F43" s="1">
        <v>1</v>
      </c>
      <c r="H43">
        <f>Table_Dados__256[[#This Row],[ticksRight]]-Table_Dados__256[[#This Row],[ticksLeft]]</f>
        <v>-1</v>
      </c>
      <c r="I43">
        <f>Table_Dados__256[[#This Row],[ticksLeft]]-D42</f>
        <v>6</v>
      </c>
      <c r="J43">
        <f>Table_Dados__256[[#This Row],[ticksRight]]-E42</f>
        <v>6</v>
      </c>
    </row>
    <row r="44" spans="1:10" x14ac:dyDescent="0.35">
      <c r="A44">
        <v>42</v>
      </c>
      <c r="B44">
        <v>2443</v>
      </c>
      <c r="C44">
        <v>4095</v>
      </c>
      <c r="D44">
        <v>266</v>
      </c>
      <c r="E44">
        <v>263</v>
      </c>
      <c r="F44" s="1">
        <v>1.4</v>
      </c>
      <c r="H44">
        <f>Table_Dados__256[[#This Row],[ticksRight]]-Table_Dados__256[[#This Row],[ticksLeft]]</f>
        <v>-3</v>
      </c>
      <c r="I44">
        <f>Table_Dados__256[[#This Row],[ticksLeft]]-D43</f>
        <v>7</v>
      </c>
      <c r="J44">
        <f>Table_Dados__256[[#This Row],[ticksRight]]-E43</f>
        <v>5</v>
      </c>
    </row>
    <row r="45" spans="1:10" x14ac:dyDescent="0.35">
      <c r="A45">
        <v>43</v>
      </c>
      <c r="B45">
        <v>2931</v>
      </c>
      <c r="C45">
        <v>3276</v>
      </c>
      <c r="D45">
        <v>271</v>
      </c>
      <c r="E45">
        <v>270</v>
      </c>
      <c r="F45" s="1">
        <v>1.4</v>
      </c>
      <c r="H45">
        <f>Table_Dados__256[[#This Row],[ticksRight]]-Table_Dados__256[[#This Row],[ticksLeft]]</f>
        <v>-1</v>
      </c>
      <c r="I45">
        <f>Table_Dados__256[[#This Row],[ticksLeft]]-D44</f>
        <v>5</v>
      </c>
      <c r="J45">
        <f>Table_Dados__256[[#This Row],[ticksRight]]-E44</f>
        <v>7</v>
      </c>
    </row>
    <row r="46" spans="1:10" x14ac:dyDescent="0.35">
      <c r="A46">
        <v>44</v>
      </c>
      <c r="B46">
        <v>2931</v>
      </c>
      <c r="C46">
        <v>3276</v>
      </c>
      <c r="D46">
        <v>277</v>
      </c>
      <c r="E46">
        <v>276</v>
      </c>
      <c r="F46" s="1">
        <v>1</v>
      </c>
      <c r="H46">
        <f>Table_Dados__256[[#This Row],[ticksRight]]-Table_Dados__256[[#This Row],[ticksLeft]]</f>
        <v>-1</v>
      </c>
      <c r="I46">
        <f>Table_Dados__256[[#This Row],[ticksLeft]]-D45</f>
        <v>6</v>
      </c>
      <c r="J46">
        <f>Table_Dados__256[[#This Row],[ticksRight]]-E45</f>
        <v>6</v>
      </c>
    </row>
    <row r="47" spans="1:10" x14ac:dyDescent="0.35">
      <c r="A47">
        <v>45</v>
      </c>
      <c r="B47">
        <v>2931</v>
      </c>
      <c r="C47">
        <v>3276</v>
      </c>
      <c r="D47">
        <v>283</v>
      </c>
      <c r="E47">
        <v>282</v>
      </c>
      <c r="F47" s="1">
        <v>1</v>
      </c>
      <c r="H47">
        <f>Table_Dados__256[[#This Row],[ticksRight]]-Table_Dados__256[[#This Row],[ticksLeft]]</f>
        <v>-1</v>
      </c>
      <c r="I47">
        <f>Table_Dados__256[[#This Row],[ticksLeft]]-D46</f>
        <v>6</v>
      </c>
      <c r="J47">
        <f>Table_Dados__256[[#This Row],[ticksRight]]-E46</f>
        <v>6</v>
      </c>
    </row>
    <row r="48" spans="1:10" x14ac:dyDescent="0.35">
      <c r="A48">
        <v>46</v>
      </c>
      <c r="B48">
        <v>3175</v>
      </c>
      <c r="C48">
        <v>3003</v>
      </c>
      <c r="D48">
        <v>289</v>
      </c>
      <c r="E48">
        <v>289</v>
      </c>
      <c r="F48" s="1">
        <v>1.1666669999999999</v>
      </c>
      <c r="H48">
        <f>Table_Dados__256[[#This Row],[ticksRight]]-Table_Dados__256[[#This Row],[ticksLeft]]</f>
        <v>0</v>
      </c>
      <c r="I48">
        <f>Table_Dados__256[[#This Row],[ticksLeft]]-D47</f>
        <v>6</v>
      </c>
      <c r="J48">
        <f>Table_Dados__256[[#This Row],[ticksRight]]-E47</f>
        <v>7</v>
      </c>
    </row>
    <row r="49" spans="1:10" x14ac:dyDescent="0.35">
      <c r="A49">
        <v>47</v>
      </c>
      <c r="B49">
        <v>2857</v>
      </c>
      <c r="C49">
        <v>3303</v>
      </c>
      <c r="D49">
        <v>295</v>
      </c>
      <c r="E49">
        <v>294</v>
      </c>
      <c r="F49" s="1">
        <v>1.2</v>
      </c>
      <c r="H49">
        <f>Table_Dados__256[[#This Row],[ticksRight]]-Table_Dados__256[[#This Row],[ticksLeft]]</f>
        <v>-1</v>
      </c>
      <c r="I49">
        <f>Table_Dados__256[[#This Row],[ticksLeft]]-D48</f>
        <v>6</v>
      </c>
      <c r="J49">
        <f>Table_Dados__256[[#This Row],[ticksRight]]-E48</f>
        <v>5</v>
      </c>
    </row>
    <row r="50" spans="1:10" x14ac:dyDescent="0.35">
      <c r="A50">
        <v>48</v>
      </c>
      <c r="B50">
        <v>2857</v>
      </c>
      <c r="C50">
        <v>3303</v>
      </c>
      <c r="D50">
        <v>301</v>
      </c>
      <c r="E50">
        <v>300</v>
      </c>
      <c r="F50" s="1">
        <v>1</v>
      </c>
      <c r="H50">
        <f>Table_Dados__256[[#This Row],[ticksRight]]-Table_Dados__256[[#This Row],[ticksLeft]]</f>
        <v>-1</v>
      </c>
      <c r="I50">
        <f>Table_Dados__256[[#This Row],[ticksLeft]]-D49</f>
        <v>6</v>
      </c>
      <c r="J50">
        <f>Table_Dados__256[[#This Row],[ticksRight]]-E49</f>
        <v>6</v>
      </c>
    </row>
    <row r="51" spans="1:10" x14ac:dyDescent="0.35">
      <c r="A51">
        <v>49</v>
      </c>
      <c r="B51">
        <v>3142</v>
      </c>
      <c r="C51">
        <v>2972</v>
      </c>
      <c r="D51">
        <v>306</v>
      </c>
      <c r="E51">
        <v>306</v>
      </c>
      <c r="F51" s="1">
        <v>1.2</v>
      </c>
      <c r="H51">
        <f>Table_Dados__256[[#This Row],[ticksRight]]-Table_Dados__256[[#This Row],[ticksLeft]]</f>
        <v>0</v>
      </c>
      <c r="I51">
        <f>Table_Dados__256[[#This Row],[ticksLeft]]-D50</f>
        <v>5</v>
      </c>
      <c r="J51">
        <f>Table_Dados__256[[#This Row],[ticksRight]]-E50</f>
        <v>6</v>
      </c>
    </row>
    <row r="52" spans="1:10" x14ac:dyDescent="0.35">
      <c r="A52">
        <v>50</v>
      </c>
      <c r="B52">
        <v>3142</v>
      </c>
      <c r="C52">
        <v>2972</v>
      </c>
      <c r="D52">
        <v>312</v>
      </c>
      <c r="E52">
        <v>312</v>
      </c>
      <c r="F52" s="1">
        <v>1</v>
      </c>
      <c r="H52">
        <f>Table_Dados__256[[#This Row],[ticksRight]]-Table_Dados__256[[#This Row],[ticksLeft]]</f>
        <v>0</v>
      </c>
      <c r="I52">
        <f>Table_Dados__256[[#This Row],[ticksLeft]]-D51</f>
        <v>6</v>
      </c>
      <c r="J52">
        <f>Table_Dados__256[[#This Row],[ticksRight]]-E51</f>
        <v>6</v>
      </c>
    </row>
    <row r="53" spans="1:10" x14ac:dyDescent="0.35">
      <c r="A53">
        <v>51</v>
      </c>
      <c r="B53">
        <v>3403</v>
      </c>
      <c r="C53">
        <v>2724</v>
      </c>
      <c r="D53">
        <v>318</v>
      </c>
      <c r="E53">
        <v>319</v>
      </c>
      <c r="F53" s="1">
        <v>1.1666669999999999</v>
      </c>
      <c r="H53">
        <f>Table_Dados__256[[#This Row],[ticksRight]]-Table_Dados__256[[#This Row],[ticksLeft]]</f>
        <v>1</v>
      </c>
      <c r="I53">
        <f>Table_Dados__256[[#This Row],[ticksLeft]]-D52</f>
        <v>6</v>
      </c>
      <c r="J53">
        <f>Table_Dados__256[[#This Row],[ticksRight]]-E52</f>
        <v>7</v>
      </c>
    </row>
    <row r="54" spans="1:10" x14ac:dyDescent="0.35">
      <c r="A54">
        <v>52</v>
      </c>
      <c r="B54">
        <v>3403</v>
      </c>
      <c r="C54">
        <v>2724</v>
      </c>
      <c r="D54">
        <v>324</v>
      </c>
      <c r="E54">
        <v>325</v>
      </c>
      <c r="F54" s="1">
        <v>1</v>
      </c>
      <c r="H54">
        <f>Table_Dados__256[[#This Row],[ticksRight]]-Table_Dados__256[[#This Row],[ticksLeft]]</f>
        <v>1</v>
      </c>
      <c r="I54">
        <f>Table_Dados__256[[#This Row],[ticksLeft]]-D53</f>
        <v>6</v>
      </c>
      <c r="J54">
        <f>Table_Dados__256[[#This Row],[ticksRight]]-E53</f>
        <v>6</v>
      </c>
    </row>
    <row r="55" spans="1:10" x14ac:dyDescent="0.35">
      <c r="A55">
        <v>53</v>
      </c>
      <c r="B55">
        <v>3062</v>
      </c>
      <c r="C55">
        <v>2996</v>
      </c>
      <c r="D55">
        <v>330</v>
      </c>
      <c r="E55">
        <v>330</v>
      </c>
      <c r="F55" s="1">
        <v>1.2</v>
      </c>
      <c r="H55">
        <f>Table_Dados__256[[#This Row],[ticksRight]]-Table_Dados__256[[#This Row],[ticksLeft]]</f>
        <v>0</v>
      </c>
      <c r="I55">
        <f>Table_Dados__256[[#This Row],[ticksLeft]]-D54</f>
        <v>6</v>
      </c>
      <c r="J55">
        <f>Table_Dados__256[[#This Row],[ticksRight]]-E54</f>
        <v>5</v>
      </c>
    </row>
    <row r="56" spans="1:10" x14ac:dyDescent="0.35">
      <c r="A56">
        <v>54</v>
      </c>
      <c r="B56">
        <v>3062</v>
      </c>
      <c r="C56">
        <v>2996</v>
      </c>
      <c r="D56">
        <v>336</v>
      </c>
      <c r="E56">
        <v>336</v>
      </c>
      <c r="F56" s="1">
        <v>1</v>
      </c>
      <c r="H56">
        <f>Table_Dados__256[[#This Row],[ticksRight]]-Table_Dados__256[[#This Row],[ticksLeft]]</f>
        <v>0</v>
      </c>
      <c r="I56">
        <f>Table_Dados__256[[#This Row],[ticksLeft]]-D55</f>
        <v>6</v>
      </c>
      <c r="J56">
        <f>Table_Dados__256[[#This Row],[ticksRight]]-E55</f>
        <v>6</v>
      </c>
    </row>
    <row r="57" spans="1:10" x14ac:dyDescent="0.35">
      <c r="A57">
        <v>55</v>
      </c>
      <c r="B57">
        <v>2755</v>
      </c>
      <c r="C57">
        <v>3295</v>
      </c>
      <c r="D57">
        <v>342</v>
      </c>
      <c r="E57">
        <v>341</v>
      </c>
      <c r="F57" s="1">
        <v>1.2</v>
      </c>
      <c r="H57">
        <f>Table_Dados__256[[#This Row],[ticksRight]]-Table_Dados__256[[#This Row],[ticksLeft]]</f>
        <v>-1</v>
      </c>
      <c r="I57">
        <f>Table_Dados__256[[#This Row],[ticksLeft]]-D56</f>
        <v>6</v>
      </c>
      <c r="J57">
        <f>Table_Dados__256[[#This Row],[ticksRight]]-E56</f>
        <v>5</v>
      </c>
    </row>
    <row r="58" spans="1:10" x14ac:dyDescent="0.35">
      <c r="A58">
        <v>56</v>
      </c>
      <c r="B58">
        <v>2755</v>
      </c>
      <c r="C58">
        <v>3295</v>
      </c>
      <c r="D58">
        <v>348</v>
      </c>
      <c r="E58">
        <v>347</v>
      </c>
      <c r="F58" s="1">
        <v>1</v>
      </c>
      <c r="H58">
        <f>Table_Dados__256[[#This Row],[ticksRight]]-Table_Dados__256[[#This Row],[ticksLeft]]</f>
        <v>-1</v>
      </c>
      <c r="I58">
        <f>Table_Dados__256[[#This Row],[ticksLeft]]-D57</f>
        <v>6</v>
      </c>
      <c r="J58">
        <f>Table_Dados__256[[#This Row],[ticksRight]]-E57</f>
        <v>6</v>
      </c>
    </row>
    <row r="59" spans="1:10" x14ac:dyDescent="0.35">
      <c r="A59">
        <v>57</v>
      </c>
      <c r="B59">
        <v>3030</v>
      </c>
      <c r="C59">
        <v>2965</v>
      </c>
      <c r="D59">
        <v>353</v>
      </c>
      <c r="E59">
        <v>353</v>
      </c>
      <c r="F59" s="1">
        <v>1.2</v>
      </c>
      <c r="H59">
        <f>Table_Dados__256[[#This Row],[ticksRight]]-Table_Dados__256[[#This Row],[ticksLeft]]</f>
        <v>0</v>
      </c>
      <c r="I59">
        <f>Table_Dados__256[[#This Row],[ticksLeft]]-D58</f>
        <v>5</v>
      </c>
      <c r="J59">
        <f>Table_Dados__256[[#This Row],[ticksRight]]-E58</f>
        <v>6</v>
      </c>
    </row>
    <row r="60" spans="1:10" x14ac:dyDescent="0.35">
      <c r="A60">
        <v>58</v>
      </c>
      <c r="B60">
        <v>2727</v>
      </c>
      <c r="C60">
        <v>3261</v>
      </c>
      <c r="D60">
        <v>359</v>
      </c>
      <c r="E60">
        <v>358</v>
      </c>
      <c r="F60" s="1">
        <v>1.2</v>
      </c>
      <c r="H60">
        <f>Table_Dados__256[[#This Row],[ticksRight]]-Table_Dados__256[[#This Row],[ticksLeft]]</f>
        <v>-1</v>
      </c>
      <c r="I60">
        <f>Table_Dados__256[[#This Row],[ticksLeft]]-D59</f>
        <v>6</v>
      </c>
      <c r="J60">
        <f>Table_Dados__256[[#This Row],[ticksRight]]-E59</f>
        <v>5</v>
      </c>
    </row>
    <row r="61" spans="1:10" x14ac:dyDescent="0.35">
      <c r="A61">
        <v>59</v>
      </c>
      <c r="B61">
        <v>2727</v>
      </c>
      <c r="C61">
        <v>3261</v>
      </c>
      <c r="D61">
        <v>365</v>
      </c>
      <c r="E61">
        <v>364</v>
      </c>
      <c r="F61" s="1">
        <v>1</v>
      </c>
      <c r="H61">
        <f>Table_Dados__256[[#This Row],[ticksRight]]-Table_Dados__256[[#This Row],[ticksLeft]]</f>
        <v>-1</v>
      </c>
      <c r="I61">
        <f>Table_Dados__256[[#This Row],[ticksLeft]]-D60</f>
        <v>6</v>
      </c>
      <c r="J61">
        <f>Table_Dados__256[[#This Row],[ticksRight]]-E60</f>
        <v>6</v>
      </c>
    </row>
    <row r="62" spans="1:10" x14ac:dyDescent="0.35">
      <c r="A62">
        <v>60</v>
      </c>
      <c r="B62">
        <v>2727</v>
      </c>
      <c r="C62">
        <v>3261</v>
      </c>
      <c r="D62">
        <v>371</v>
      </c>
      <c r="E62">
        <v>370</v>
      </c>
      <c r="F62" s="1">
        <v>1</v>
      </c>
      <c r="H62">
        <f>Table_Dados__256[[#This Row],[ticksRight]]-Table_Dados__256[[#This Row],[ticksLeft]]</f>
        <v>-1</v>
      </c>
      <c r="I62">
        <f>Table_Dados__256[[#This Row],[ticksLeft]]-D61</f>
        <v>6</v>
      </c>
      <c r="J62">
        <f>Table_Dados__256[[#This Row],[ticksRight]]-E61</f>
        <v>6</v>
      </c>
    </row>
    <row r="63" spans="1:10" x14ac:dyDescent="0.35">
      <c r="A63">
        <v>61</v>
      </c>
      <c r="B63">
        <v>2454</v>
      </c>
      <c r="C63">
        <v>3587</v>
      </c>
      <c r="D63">
        <v>377</v>
      </c>
      <c r="E63">
        <v>375</v>
      </c>
      <c r="F63" s="1">
        <v>1.2</v>
      </c>
      <c r="H63">
        <f>Table_Dados__256[[#This Row],[ticksRight]]-Table_Dados__256[[#This Row],[ticksLeft]]</f>
        <v>-2</v>
      </c>
      <c r="I63">
        <f>Table_Dados__256[[#This Row],[ticksLeft]]-D62</f>
        <v>6</v>
      </c>
      <c r="J63">
        <f>Table_Dados__256[[#This Row],[ticksRight]]-E62</f>
        <v>5</v>
      </c>
    </row>
    <row r="64" spans="1:10" x14ac:dyDescent="0.35">
      <c r="A64">
        <v>62</v>
      </c>
      <c r="B64">
        <v>2699</v>
      </c>
      <c r="C64">
        <v>3228</v>
      </c>
      <c r="D64">
        <v>382</v>
      </c>
      <c r="E64">
        <v>381</v>
      </c>
      <c r="F64" s="1">
        <v>1.2</v>
      </c>
      <c r="H64">
        <f>Table_Dados__256[[#This Row],[ticksRight]]-Table_Dados__256[[#This Row],[ticksLeft]]</f>
        <v>-1</v>
      </c>
      <c r="I64">
        <f>Table_Dados__256[[#This Row],[ticksLeft]]-D63</f>
        <v>5</v>
      </c>
      <c r="J64">
        <f>Table_Dados__256[[#This Row],[ticksRight]]-E63</f>
        <v>6</v>
      </c>
    </row>
    <row r="65" spans="1:10" x14ac:dyDescent="0.35">
      <c r="A65">
        <v>63</v>
      </c>
      <c r="B65">
        <v>2699</v>
      </c>
      <c r="C65">
        <v>3228</v>
      </c>
      <c r="D65">
        <v>388</v>
      </c>
      <c r="E65">
        <v>387</v>
      </c>
      <c r="F65" s="1">
        <v>1</v>
      </c>
      <c r="H65">
        <f>Table_Dados__256[[#This Row],[ticksRight]]-Table_Dados__256[[#This Row],[ticksLeft]]</f>
        <v>-1</v>
      </c>
      <c r="I65">
        <f>Table_Dados__256[[#This Row],[ticksLeft]]-D64</f>
        <v>6</v>
      </c>
      <c r="J65">
        <f>Table_Dados__256[[#This Row],[ticksRight]]-E64</f>
        <v>6</v>
      </c>
    </row>
    <row r="66" spans="1:10" x14ac:dyDescent="0.35">
      <c r="A66">
        <v>64</v>
      </c>
      <c r="B66">
        <v>2699</v>
      </c>
      <c r="C66">
        <v>3228</v>
      </c>
      <c r="D66">
        <v>393</v>
      </c>
      <c r="E66">
        <v>392</v>
      </c>
      <c r="F66" s="1">
        <v>1</v>
      </c>
      <c r="H66">
        <f>Table_Dados__256[[#This Row],[ticksRight]]-Table_Dados__256[[#This Row],[ticksLeft]]</f>
        <v>-1</v>
      </c>
      <c r="I66">
        <f>Table_Dados__256[[#This Row],[ticksLeft]]-D65</f>
        <v>5</v>
      </c>
      <c r="J66">
        <f>Table_Dados__256[[#This Row],[ticksRight]]-E65</f>
        <v>5</v>
      </c>
    </row>
    <row r="67" spans="1:10" x14ac:dyDescent="0.35">
      <c r="A67">
        <v>65</v>
      </c>
      <c r="B67">
        <v>2699</v>
      </c>
      <c r="C67">
        <v>3228</v>
      </c>
      <c r="D67">
        <v>399</v>
      </c>
      <c r="E67">
        <v>398</v>
      </c>
      <c r="F67" s="1">
        <v>1</v>
      </c>
      <c r="H67">
        <f>Table_Dados__256[[#This Row],[ticksRight]]-Table_Dados__256[[#This Row],[ticksLeft]]</f>
        <v>-1</v>
      </c>
      <c r="I67">
        <f>Table_Dados__256[[#This Row],[ticksLeft]]-D66</f>
        <v>6</v>
      </c>
      <c r="J67">
        <f>Table_Dados__256[[#This Row],[ticksRight]]-E66</f>
        <v>6</v>
      </c>
    </row>
    <row r="68" spans="1:10" x14ac:dyDescent="0.35">
      <c r="A68">
        <v>66</v>
      </c>
      <c r="B68">
        <v>2699</v>
      </c>
      <c r="C68">
        <v>3228</v>
      </c>
      <c r="D68">
        <v>405</v>
      </c>
      <c r="E68">
        <v>404</v>
      </c>
      <c r="F68" s="1">
        <v>1</v>
      </c>
      <c r="H68">
        <f>Table_Dados__256[[#This Row],[ticksRight]]-Table_Dados__256[[#This Row],[ticksLeft]]</f>
        <v>-1</v>
      </c>
      <c r="I68">
        <f>Table_Dados__256[[#This Row],[ticksLeft]]-D67</f>
        <v>6</v>
      </c>
      <c r="J68">
        <f>Table_Dados__256[[#This Row],[ticksRight]]-E67</f>
        <v>6</v>
      </c>
    </row>
    <row r="69" spans="1:10" x14ac:dyDescent="0.35">
      <c r="A69">
        <v>67</v>
      </c>
      <c r="B69">
        <v>2968</v>
      </c>
      <c r="C69">
        <v>2905</v>
      </c>
      <c r="D69">
        <v>410</v>
      </c>
      <c r="E69">
        <v>410</v>
      </c>
      <c r="F69" s="1">
        <v>1.2</v>
      </c>
      <c r="H69">
        <f>Table_Dados__256[[#This Row],[ticksRight]]-Table_Dados__256[[#This Row],[ticksLeft]]</f>
        <v>0</v>
      </c>
      <c r="I69">
        <f>Table_Dados__256[[#This Row],[ticksLeft]]-D68</f>
        <v>5</v>
      </c>
      <c r="J69">
        <f>Table_Dados__256[[#This Row],[ticksRight]]-E68</f>
        <v>6</v>
      </c>
    </row>
    <row r="70" spans="1:10" x14ac:dyDescent="0.35">
      <c r="A70">
        <v>68</v>
      </c>
      <c r="B70">
        <v>2671</v>
      </c>
      <c r="C70">
        <v>3195</v>
      </c>
      <c r="D70">
        <v>416</v>
      </c>
      <c r="E70">
        <v>415</v>
      </c>
      <c r="F70" s="1">
        <v>1.2</v>
      </c>
      <c r="H70">
        <f>Table_Dados__256[[#This Row],[ticksRight]]-Table_Dados__256[[#This Row],[ticksLeft]]</f>
        <v>-1</v>
      </c>
      <c r="I70">
        <f>Table_Dados__256[[#This Row],[ticksLeft]]-D69</f>
        <v>6</v>
      </c>
      <c r="J70">
        <f>Table_Dados__256[[#This Row],[ticksRight]]-E69</f>
        <v>5</v>
      </c>
    </row>
    <row r="71" spans="1:10" x14ac:dyDescent="0.35">
      <c r="A71">
        <v>69</v>
      </c>
      <c r="B71">
        <v>2671</v>
      </c>
      <c r="C71">
        <v>3195</v>
      </c>
      <c r="D71">
        <v>422</v>
      </c>
      <c r="E71">
        <v>421</v>
      </c>
      <c r="F71" s="1">
        <v>1</v>
      </c>
      <c r="H71">
        <f>Table_Dados__256[[#This Row],[ticksRight]]-Table_Dados__256[[#This Row],[ticksLeft]]</f>
        <v>-1</v>
      </c>
      <c r="I71">
        <f>Table_Dados__256[[#This Row],[ticksLeft]]-D70</f>
        <v>6</v>
      </c>
      <c r="J71">
        <f>Table_Dados__256[[#This Row],[ticksRight]]-E70</f>
        <v>6</v>
      </c>
    </row>
    <row r="72" spans="1:10" x14ac:dyDescent="0.35">
      <c r="A72">
        <v>70</v>
      </c>
      <c r="B72">
        <v>2671</v>
      </c>
      <c r="C72">
        <v>3195</v>
      </c>
      <c r="D72">
        <v>427</v>
      </c>
      <c r="E72">
        <v>426</v>
      </c>
      <c r="F72" s="1">
        <v>1</v>
      </c>
      <c r="H72">
        <f>Table_Dados__256[[#This Row],[ticksRight]]-Table_Dados__256[[#This Row],[ticksLeft]]</f>
        <v>-1</v>
      </c>
      <c r="I72">
        <f>Table_Dados__256[[#This Row],[ticksLeft]]-D71</f>
        <v>5</v>
      </c>
      <c r="J72">
        <f>Table_Dados__256[[#This Row],[ticksRight]]-E71</f>
        <v>5</v>
      </c>
    </row>
    <row r="73" spans="1:10" x14ac:dyDescent="0.35">
      <c r="A73">
        <v>71</v>
      </c>
      <c r="B73">
        <v>2671</v>
      </c>
      <c r="C73">
        <v>3195</v>
      </c>
      <c r="D73">
        <v>433</v>
      </c>
      <c r="E73">
        <v>432</v>
      </c>
      <c r="F73" s="1">
        <v>1</v>
      </c>
      <c r="H73">
        <f>Table_Dados__256[[#This Row],[ticksRight]]-Table_Dados__256[[#This Row],[ticksLeft]]</f>
        <v>-1</v>
      </c>
      <c r="I73">
        <f>Table_Dados__256[[#This Row],[ticksLeft]]-D72</f>
        <v>6</v>
      </c>
      <c r="J73">
        <f>Table_Dados__256[[#This Row],[ticksRight]]-E72</f>
        <v>6</v>
      </c>
    </row>
    <row r="74" spans="1:10" x14ac:dyDescent="0.35">
      <c r="A74">
        <v>72</v>
      </c>
      <c r="B74">
        <v>2938</v>
      </c>
      <c r="C74">
        <v>2875</v>
      </c>
      <c r="D74">
        <v>438</v>
      </c>
      <c r="E74">
        <v>438</v>
      </c>
      <c r="F74" s="1">
        <v>1.2</v>
      </c>
      <c r="H74">
        <f>Table_Dados__256[[#This Row],[ticksRight]]-Table_Dados__256[[#This Row],[ticksLeft]]</f>
        <v>0</v>
      </c>
      <c r="I74">
        <f>Table_Dados__256[[#This Row],[ticksLeft]]-D73</f>
        <v>5</v>
      </c>
      <c r="J74">
        <f>Table_Dados__256[[#This Row],[ticksRight]]-E73</f>
        <v>6</v>
      </c>
    </row>
    <row r="75" spans="1:10" x14ac:dyDescent="0.35">
      <c r="A75">
        <v>73</v>
      </c>
      <c r="B75">
        <v>2644</v>
      </c>
      <c r="C75">
        <v>3162</v>
      </c>
      <c r="D75">
        <v>444</v>
      </c>
      <c r="E75">
        <v>443</v>
      </c>
      <c r="F75" s="1">
        <v>1.2</v>
      </c>
      <c r="H75">
        <f>Table_Dados__256[[#This Row],[ticksRight]]-Table_Dados__256[[#This Row],[ticksLeft]]</f>
        <v>-1</v>
      </c>
      <c r="I75">
        <f>Table_Dados__256[[#This Row],[ticksLeft]]-D74</f>
        <v>6</v>
      </c>
      <c r="J75">
        <f>Table_Dados__256[[#This Row],[ticksRight]]-E74</f>
        <v>5</v>
      </c>
    </row>
    <row r="76" spans="1:10" x14ac:dyDescent="0.35">
      <c r="A76">
        <v>74</v>
      </c>
      <c r="B76">
        <v>2644</v>
      </c>
      <c r="C76">
        <v>3162</v>
      </c>
      <c r="D76">
        <v>450</v>
      </c>
      <c r="E76">
        <v>449</v>
      </c>
      <c r="F76" s="1">
        <v>1</v>
      </c>
      <c r="H76">
        <f>Table_Dados__256[[#This Row],[ticksRight]]-Table_Dados__256[[#This Row],[ticksLeft]]</f>
        <v>-1</v>
      </c>
      <c r="I76">
        <f>Table_Dados__256[[#This Row],[ticksLeft]]-D75</f>
        <v>6</v>
      </c>
      <c r="J76">
        <f>Table_Dados__256[[#This Row],[ticksRight]]-E75</f>
        <v>6</v>
      </c>
    </row>
    <row r="77" spans="1:10" x14ac:dyDescent="0.35">
      <c r="A77">
        <v>75</v>
      </c>
      <c r="B77">
        <v>2908</v>
      </c>
      <c r="C77">
        <v>2845</v>
      </c>
      <c r="D77">
        <v>455</v>
      </c>
      <c r="E77">
        <v>455</v>
      </c>
      <c r="F77" s="1">
        <v>1.2</v>
      </c>
      <c r="H77">
        <f>Table_Dados__256[[#This Row],[ticksRight]]-Table_Dados__256[[#This Row],[ticksLeft]]</f>
        <v>0</v>
      </c>
      <c r="I77">
        <f>Table_Dados__256[[#This Row],[ticksLeft]]-D76</f>
        <v>5</v>
      </c>
      <c r="J77">
        <f>Table_Dados__256[[#This Row],[ticksRight]]-E76</f>
        <v>6</v>
      </c>
    </row>
    <row r="78" spans="1:10" x14ac:dyDescent="0.35">
      <c r="A78">
        <v>76</v>
      </c>
      <c r="B78">
        <v>2617</v>
      </c>
      <c r="C78">
        <v>3129</v>
      </c>
      <c r="D78">
        <v>461</v>
      </c>
      <c r="E78">
        <v>460</v>
      </c>
      <c r="F78" s="1">
        <v>1.2</v>
      </c>
      <c r="H78">
        <f>Table_Dados__256[[#This Row],[ticksRight]]-Table_Dados__256[[#This Row],[ticksLeft]]</f>
        <v>-1</v>
      </c>
      <c r="I78">
        <f>Table_Dados__256[[#This Row],[ticksLeft]]-D77</f>
        <v>6</v>
      </c>
      <c r="J78">
        <f>Table_Dados__256[[#This Row],[ticksRight]]-E77</f>
        <v>5</v>
      </c>
    </row>
    <row r="79" spans="1:10" x14ac:dyDescent="0.35">
      <c r="A79">
        <v>77</v>
      </c>
      <c r="B79">
        <v>2617</v>
      </c>
      <c r="C79">
        <v>3129</v>
      </c>
      <c r="D79">
        <v>466</v>
      </c>
      <c r="E79">
        <v>465</v>
      </c>
      <c r="F79" s="1">
        <v>1</v>
      </c>
      <c r="H79">
        <f>Table_Dados__256[[#This Row],[ticksRight]]-Table_Dados__256[[#This Row],[ticksLeft]]</f>
        <v>-1</v>
      </c>
      <c r="I79">
        <f>Table_Dados__256[[#This Row],[ticksLeft]]-D78</f>
        <v>5</v>
      </c>
      <c r="J79">
        <f>Table_Dados__256[[#This Row],[ticksRight]]-E78</f>
        <v>5</v>
      </c>
    </row>
    <row r="80" spans="1:10" x14ac:dyDescent="0.35">
      <c r="A80">
        <v>78</v>
      </c>
      <c r="B80">
        <v>2878</v>
      </c>
      <c r="C80">
        <v>2816</v>
      </c>
      <c r="D80">
        <v>471</v>
      </c>
      <c r="E80">
        <v>471</v>
      </c>
      <c r="F80" s="1">
        <v>1.2</v>
      </c>
      <c r="H80">
        <f>Table_Dados__256[[#This Row],[ticksRight]]-Table_Dados__256[[#This Row],[ticksLeft]]</f>
        <v>0</v>
      </c>
      <c r="I80">
        <f>Table_Dados__256[[#This Row],[ticksLeft]]-D79</f>
        <v>5</v>
      </c>
      <c r="J80">
        <f>Table_Dados__256[[#This Row],[ticksRight]]-E79</f>
        <v>6</v>
      </c>
    </row>
    <row r="81" spans="1:10" x14ac:dyDescent="0.35">
      <c r="A81">
        <v>79</v>
      </c>
      <c r="B81">
        <v>2878</v>
      </c>
      <c r="C81">
        <v>2816</v>
      </c>
      <c r="D81">
        <v>477</v>
      </c>
      <c r="E81">
        <v>477</v>
      </c>
      <c r="F81" s="1">
        <v>1</v>
      </c>
      <c r="H81">
        <f>Table_Dados__256[[#This Row],[ticksRight]]-Table_Dados__256[[#This Row],[ticksLeft]]</f>
        <v>0</v>
      </c>
      <c r="I81">
        <f>Table_Dados__256[[#This Row],[ticksLeft]]-D80</f>
        <v>6</v>
      </c>
      <c r="J81">
        <f>Table_Dados__256[[#This Row],[ticksRight]]-E80</f>
        <v>6</v>
      </c>
    </row>
    <row r="82" spans="1:10" x14ac:dyDescent="0.35">
      <c r="A82">
        <v>80</v>
      </c>
      <c r="B82">
        <v>2878</v>
      </c>
      <c r="C82">
        <v>2816</v>
      </c>
      <c r="D82">
        <v>482</v>
      </c>
      <c r="E82">
        <v>482</v>
      </c>
      <c r="F82" s="1">
        <v>1</v>
      </c>
      <c r="H82">
        <f>Table_Dados__256[[#This Row],[ticksRight]]-Table_Dados__256[[#This Row],[ticksLeft]]</f>
        <v>0</v>
      </c>
      <c r="I82">
        <f>Table_Dados__256[[#This Row],[ticksLeft]]-D81</f>
        <v>5</v>
      </c>
      <c r="J82">
        <f>Table_Dados__256[[#This Row],[ticksRight]]-E81</f>
        <v>5</v>
      </c>
    </row>
    <row r="83" spans="1:10" x14ac:dyDescent="0.35">
      <c r="A83">
        <v>81</v>
      </c>
      <c r="B83">
        <v>2878</v>
      </c>
      <c r="C83">
        <v>2816</v>
      </c>
      <c r="D83">
        <v>488</v>
      </c>
      <c r="E83">
        <v>488</v>
      </c>
      <c r="F83" s="1">
        <v>1</v>
      </c>
      <c r="H83">
        <f>Table_Dados__256[[#This Row],[ticksRight]]-Table_Dados__256[[#This Row],[ticksLeft]]</f>
        <v>0</v>
      </c>
      <c r="I83">
        <f>Table_Dados__256[[#This Row],[ticksLeft]]-D82</f>
        <v>6</v>
      </c>
      <c r="J83">
        <f>Table_Dados__256[[#This Row],[ticksRight]]-E82</f>
        <v>6</v>
      </c>
    </row>
    <row r="84" spans="1:10" x14ac:dyDescent="0.35">
      <c r="A84">
        <v>82</v>
      </c>
      <c r="B84">
        <v>2590</v>
      </c>
      <c r="C84">
        <v>3097</v>
      </c>
      <c r="D84">
        <v>494</v>
      </c>
      <c r="E84">
        <v>493</v>
      </c>
      <c r="F84" s="1">
        <v>1.2</v>
      </c>
      <c r="H84">
        <f>Table_Dados__256[[#This Row],[ticksRight]]-Table_Dados__256[[#This Row],[ticksLeft]]</f>
        <v>-1</v>
      </c>
      <c r="I84">
        <f>Table_Dados__256[[#This Row],[ticksLeft]]-D83</f>
        <v>6</v>
      </c>
      <c r="J84">
        <f>Table_Dados__256[[#This Row],[ticksRight]]-E83</f>
        <v>5</v>
      </c>
    </row>
    <row r="85" spans="1:10" x14ac:dyDescent="0.35">
      <c r="A85">
        <v>83</v>
      </c>
      <c r="B85">
        <v>2590</v>
      </c>
      <c r="C85">
        <v>3097</v>
      </c>
      <c r="D85">
        <v>499</v>
      </c>
      <c r="E85">
        <v>498</v>
      </c>
      <c r="F85" s="1">
        <v>1</v>
      </c>
      <c r="H85">
        <f>Table_Dados__256[[#This Row],[ticksRight]]-Table_Dados__256[[#This Row],[ticksLeft]]</f>
        <v>-1</v>
      </c>
      <c r="I85">
        <f>Table_Dados__256[[#This Row],[ticksLeft]]-D84</f>
        <v>5</v>
      </c>
      <c r="J85">
        <f>Table_Dados__256[[#This Row],[ticksRight]]-E84</f>
        <v>5</v>
      </c>
    </row>
    <row r="86" spans="1:10" x14ac:dyDescent="0.35">
      <c r="A86">
        <v>84</v>
      </c>
      <c r="B86">
        <v>3108</v>
      </c>
      <c r="C86">
        <v>2477</v>
      </c>
      <c r="D86">
        <v>504</v>
      </c>
      <c r="E86">
        <v>505</v>
      </c>
      <c r="F86" s="1">
        <v>1.4</v>
      </c>
      <c r="H86">
        <f>Table_Dados__256[[#This Row],[ticksRight]]-Table_Dados__256[[#This Row],[ticksLeft]]</f>
        <v>1</v>
      </c>
      <c r="I86">
        <f>Table_Dados__256[[#This Row],[ticksLeft]]-D85</f>
        <v>5</v>
      </c>
      <c r="J86">
        <f>Table_Dados__256[[#This Row],[ticksRight]]-E85</f>
        <v>7</v>
      </c>
    </row>
    <row r="87" spans="1:10" x14ac:dyDescent="0.35">
      <c r="A87">
        <v>85</v>
      </c>
      <c r="B87">
        <v>2797</v>
      </c>
      <c r="C87">
        <v>2724</v>
      </c>
      <c r="D87">
        <v>510</v>
      </c>
      <c r="E87">
        <v>510</v>
      </c>
      <c r="F87" s="1">
        <v>1.2</v>
      </c>
      <c r="H87">
        <f>Table_Dados__256[[#This Row],[ticksRight]]-Table_Dados__256[[#This Row],[ticksLeft]]</f>
        <v>0</v>
      </c>
      <c r="I87">
        <f>Table_Dados__256[[#This Row],[ticksLeft]]-D86</f>
        <v>6</v>
      </c>
      <c r="J87">
        <f>Table_Dados__256[[#This Row],[ticksRight]]-E86</f>
        <v>5</v>
      </c>
    </row>
    <row r="88" spans="1:10" x14ac:dyDescent="0.35">
      <c r="A88">
        <v>86</v>
      </c>
      <c r="B88">
        <v>2797</v>
      </c>
      <c r="C88">
        <v>2724</v>
      </c>
      <c r="D88">
        <v>515</v>
      </c>
      <c r="E88">
        <v>515</v>
      </c>
      <c r="F88" s="1">
        <v>1</v>
      </c>
      <c r="H88">
        <f>Table_Dados__256[[#This Row],[ticksRight]]-Table_Dados__256[[#This Row],[ticksLeft]]</f>
        <v>0</v>
      </c>
      <c r="I88">
        <f>Table_Dados__256[[#This Row],[ticksLeft]]-D87</f>
        <v>5</v>
      </c>
      <c r="J88">
        <f>Table_Dados__256[[#This Row],[ticksRight]]-E87</f>
        <v>5</v>
      </c>
    </row>
    <row r="89" spans="1:10" x14ac:dyDescent="0.35">
      <c r="A89">
        <v>87</v>
      </c>
      <c r="B89">
        <v>2797</v>
      </c>
      <c r="C89">
        <v>2724</v>
      </c>
      <c r="D89">
        <v>521</v>
      </c>
      <c r="E89">
        <v>521</v>
      </c>
      <c r="F89" s="1">
        <v>1</v>
      </c>
      <c r="H89">
        <f>Table_Dados__256[[#This Row],[ticksRight]]-Table_Dados__256[[#This Row],[ticksLeft]]</f>
        <v>0</v>
      </c>
      <c r="I89">
        <f>Table_Dados__256[[#This Row],[ticksLeft]]-D88</f>
        <v>6</v>
      </c>
      <c r="J89">
        <f>Table_Dados__256[[#This Row],[ticksRight]]-E88</f>
        <v>6</v>
      </c>
    </row>
    <row r="90" spans="1:10" x14ac:dyDescent="0.35">
      <c r="A90">
        <v>88</v>
      </c>
      <c r="B90">
        <v>2797</v>
      </c>
      <c r="C90">
        <v>2724</v>
      </c>
      <c r="D90">
        <v>526</v>
      </c>
      <c r="E90">
        <v>526</v>
      </c>
      <c r="F90" s="1">
        <v>1</v>
      </c>
      <c r="H90">
        <f>Table_Dados__256[[#This Row],[ticksRight]]-Table_Dados__256[[#This Row],[ticksLeft]]</f>
        <v>0</v>
      </c>
      <c r="I90">
        <f>Table_Dados__256[[#This Row],[ticksLeft]]-D89</f>
        <v>5</v>
      </c>
      <c r="J90">
        <f>Table_Dados__256[[#This Row],[ticksRight]]-E89</f>
        <v>5</v>
      </c>
    </row>
    <row r="91" spans="1:10" x14ac:dyDescent="0.35">
      <c r="A91">
        <v>89</v>
      </c>
      <c r="B91">
        <v>2517</v>
      </c>
      <c r="C91">
        <v>2996</v>
      </c>
      <c r="D91">
        <v>532</v>
      </c>
      <c r="E91">
        <v>531</v>
      </c>
      <c r="F91" s="1">
        <v>1.2</v>
      </c>
      <c r="H91">
        <f>Table_Dados__256[[#This Row],[ticksRight]]-Table_Dados__256[[#This Row],[ticksLeft]]</f>
        <v>-1</v>
      </c>
      <c r="I91">
        <f>Table_Dados__256[[#This Row],[ticksLeft]]-D90</f>
        <v>6</v>
      </c>
      <c r="J91">
        <f>Table_Dados__256[[#This Row],[ticksRight]]-E90</f>
        <v>5</v>
      </c>
    </row>
    <row r="92" spans="1:10" x14ac:dyDescent="0.35">
      <c r="A92">
        <v>90</v>
      </c>
      <c r="B92">
        <v>2265</v>
      </c>
      <c r="C92">
        <v>3295</v>
      </c>
      <c r="D92">
        <v>538</v>
      </c>
      <c r="E92">
        <v>536</v>
      </c>
      <c r="F92" s="1">
        <v>1.2</v>
      </c>
      <c r="H92">
        <f>Table_Dados__256[[#This Row],[ticksRight]]-Table_Dados__256[[#This Row],[ticksLeft]]</f>
        <v>-2</v>
      </c>
      <c r="I92">
        <f>Table_Dados__256[[#This Row],[ticksLeft]]-D91</f>
        <v>6</v>
      </c>
      <c r="J92">
        <f>Table_Dados__256[[#This Row],[ticksRight]]-E91</f>
        <v>5</v>
      </c>
    </row>
    <row r="93" spans="1:10" x14ac:dyDescent="0.35">
      <c r="A93">
        <v>91</v>
      </c>
      <c r="B93">
        <v>2491</v>
      </c>
      <c r="C93">
        <v>2965</v>
      </c>
      <c r="D93">
        <v>543</v>
      </c>
      <c r="E93">
        <v>542</v>
      </c>
      <c r="F93" s="1">
        <v>1.2</v>
      </c>
      <c r="H93">
        <f>Table_Dados__256[[#This Row],[ticksRight]]-Table_Dados__256[[#This Row],[ticksLeft]]</f>
        <v>-1</v>
      </c>
      <c r="I93">
        <f>Table_Dados__256[[#This Row],[ticksLeft]]-D92</f>
        <v>5</v>
      </c>
      <c r="J93">
        <f>Table_Dados__256[[#This Row],[ticksRight]]-E92</f>
        <v>6</v>
      </c>
    </row>
    <row r="94" spans="1:10" x14ac:dyDescent="0.35">
      <c r="A94">
        <v>92</v>
      </c>
      <c r="B94">
        <v>2491</v>
      </c>
      <c r="C94">
        <v>2965</v>
      </c>
      <c r="D94">
        <v>548</v>
      </c>
      <c r="E94">
        <v>547</v>
      </c>
      <c r="F94" s="1">
        <v>1</v>
      </c>
      <c r="H94">
        <f>Table_Dados__256[[#This Row],[ticksRight]]-Table_Dados__256[[#This Row],[ticksLeft]]</f>
        <v>-1</v>
      </c>
      <c r="I94">
        <f>Table_Dados__256[[#This Row],[ticksLeft]]-D93</f>
        <v>5</v>
      </c>
      <c r="J94">
        <f>Table_Dados__256[[#This Row],[ticksRight]]-E93</f>
        <v>5</v>
      </c>
    </row>
    <row r="95" spans="1:10" x14ac:dyDescent="0.35">
      <c r="A95">
        <v>93</v>
      </c>
      <c r="B95">
        <v>2241</v>
      </c>
      <c r="C95">
        <v>3261</v>
      </c>
      <c r="D95">
        <v>554</v>
      </c>
      <c r="E95">
        <v>552</v>
      </c>
      <c r="F95" s="1">
        <v>1.2</v>
      </c>
      <c r="H95">
        <f>Table_Dados__256[[#This Row],[ticksRight]]-Table_Dados__256[[#This Row],[ticksLeft]]</f>
        <v>-2</v>
      </c>
      <c r="I95">
        <f>Table_Dados__256[[#This Row],[ticksLeft]]-D94</f>
        <v>6</v>
      </c>
      <c r="J95">
        <f>Table_Dados__256[[#This Row],[ticksRight]]-E94</f>
        <v>5</v>
      </c>
    </row>
    <row r="96" spans="1:10" x14ac:dyDescent="0.35">
      <c r="A96">
        <v>94</v>
      </c>
      <c r="B96">
        <v>2465</v>
      </c>
      <c r="C96">
        <v>2934</v>
      </c>
      <c r="D96">
        <v>559</v>
      </c>
      <c r="E96">
        <v>558</v>
      </c>
      <c r="F96" s="1">
        <v>1.2</v>
      </c>
      <c r="H96">
        <f>Table_Dados__256[[#This Row],[ticksRight]]-Table_Dados__256[[#This Row],[ticksLeft]]</f>
        <v>-1</v>
      </c>
      <c r="I96">
        <f>Table_Dados__256[[#This Row],[ticksLeft]]-D95</f>
        <v>5</v>
      </c>
      <c r="J96">
        <f>Table_Dados__256[[#This Row],[ticksRight]]-E95</f>
        <v>6</v>
      </c>
    </row>
    <row r="97" spans="1:10" x14ac:dyDescent="0.35">
      <c r="A97">
        <v>95</v>
      </c>
      <c r="B97">
        <v>2465</v>
      </c>
      <c r="C97">
        <v>2934</v>
      </c>
      <c r="D97">
        <v>564</v>
      </c>
      <c r="E97">
        <v>563</v>
      </c>
      <c r="F97" s="1">
        <v>1</v>
      </c>
      <c r="H97">
        <f>Table_Dados__256[[#This Row],[ticksRight]]-Table_Dados__256[[#This Row],[ticksLeft]]</f>
        <v>-1</v>
      </c>
      <c r="I97">
        <f>Table_Dados__256[[#This Row],[ticksLeft]]-D96</f>
        <v>5</v>
      </c>
      <c r="J97">
        <f>Table_Dados__256[[#This Row],[ticksRight]]-E96</f>
        <v>5</v>
      </c>
    </row>
    <row r="98" spans="1:10" x14ac:dyDescent="0.35">
      <c r="A98">
        <v>96</v>
      </c>
      <c r="B98">
        <v>2465</v>
      </c>
      <c r="C98">
        <v>2934</v>
      </c>
      <c r="D98">
        <v>570</v>
      </c>
      <c r="E98">
        <v>569</v>
      </c>
      <c r="F98" s="1">
        <v>1</v>
      </c>
      <c r="H98">
        <f>Table_Dados__256[[#This Row],[ticksRight]]-Table_Dados__256[[#This Row],[ticksLeft]]</f>
        <v>-1</v>
      </c>
      <c r="I98">
        <f>Table_Dados__256[[#This Row],[ticksLeft]]-D97</f>
        <v>6</v>
      </c>
      <c r="J98">
        <f>Table_Dados__256[[#This Row],[ticksRight]]-E97</f>
        <v>6</v>
      </c>
    </row>
    <row r="99" spans="1:10" x14ac:dyDescent="0.35">
      <c r="A99">
        <v>97</v>
      </c>
      <c r="B99">
        <v>2465</v>
      </c>
      <c r="C99">
        <v>2934</v>
      </c>
      <c r="D99">
        <v>575</v>
      </c>
      <c r="E99">
        <v>574</v>
      </c>
      <c r="F99" s="1">
        <v>1</v>
      </c>
      <c r="H99">
        <f>Table_Dados__256[[#This Row],[ticksRight]]-Table_Dados__256[[#This Row],[ticksLeft]]</f>
        <v>-1</v>
      </c>
      <c r="I99">
        <f>Table_Dados__256[[#This Row],[ticksLeft]]-D98</f>
        <v>5</v>
      </c>
      <c r="J99">
        <f>Table_Dados__256[[#This Row],[ticksRight]]-E98</f>
        <v>5</v>
      </c>
    </row>
    <row r="100" spans="1:10" x14ac:dyDescent="0.35">
      <c r="A100">
        <v>98</v>
      </c>
      <c r="B100">
        <v>2465</v>
      </c>
      <c r="C100">
        <v>2934</v>
      </c>
      <c r="D100">
        <v>580</v>
      </c>
      <c r="E100">
        <v>579</v>
      </c>
      <c r="F100" s="1">
        <v>1</v>
      </c>
      <c r="H100">
        <f>Table_Dados__256[[#This Row],[ticksRight]]-Table_Dados__256[[#This Row],[ticksLeft]]</f>
        <v>-1</v>
      </c>
      <c r="I100">
        <f>Table_Dados__256[[#This Row],[ticksLeft]]-D99</f>
        <v>5</v>
      </c>
      <c r="J100">
        <f>Table_Dados__256[[#This Row],[ticksRight]]-E99</f>
        <v>5</v>
      </c>
    </row>
    <row r="101" spans="1:10" x14ac:dyDescent="0.35">
      <c r="A101">
        <v>99</v>
      </c>
      <c r="B101">
        <v>2218</v>
      </c>
      <c r="C101">
        <v>3227</v>
      </c>
      <c r="D101">
        <v>586</v>
      </c>
      <c r="E101">
        <v>584</v>
      </c>
      <c r="F101" s="1">
        <v>1.2</v>
      </c>
      <c r="H101">
        <f>Table_Dados__256[[#This Row],[ticksRight]]-Table_Dados__256[[#This Row],[ticksLeft]]</f>
        <v>-2</v>
      </c>
      <c r="I101">
        <f>Table_Dados__256[[#This Row],[ticksLeft]]-D100</f>
        <v>6</v>
      </c>
      <c r="J101">
        <f>Table_Dados__256[[#This Row],[ticksRight]]-E100</f>
        <v>5</v>
      </c>
    </row>
    <row r="102" spans="1:10" x14ac:dyDescent="0.35">
      <c r="A102">
        <v>100</v>
      </c>
      <c r="B102">
        <v>2772</v>
      </c>
      <c r="C102">
        <v>2420</v>
      </c>
      <c r="D102">
        <v>590</v>
      </c>
      <c r="E102">
        <v>590</v>
      </c>
      <c r="F102" s="1">
        <v>1.5</v>
      </c>
      <c r="H102">
        <f>Table_Dados__256[[#This Row],[ticksRight]]-Table_Dados__256[[#This Row],[ticksLeft]]</f>
        <v>0</v>
      </c>
      <c r="I102">
        <f>Table_Dados__256[[#This Row],[ticksLeft]]-D101</f>
        <v>4</v>
      </c>
      <c r="J102">
        <f>Table_Dados__256[[#This Row],[ticksRight]]-E101</f>
        <v>6</v>
      </c>
    </row>
    <row r="103" spans="1:10" x14ac:dyDescent="0.35">
      <c r="A103">
        <v>101</v>
      </c>
      <c r="B103">
        <v>2494</v>
      </c>
      <c r="C103">
        <v>2662</v>
      </c>
      <c r="D103">
        <v>596</v>
      </c>
      <c r="E103">
        <v>595</v>
      </c>
      <c r="F103" s="1">
        <v>1.2</v>
      </c>
      <c r="H103">
        <f>Table_Dados__256[[#This Row],[ticksRight]]-Table_Dados__256[[#This Row],[ticksLeft]]</f>
        <v>-1</v>
      </c>
      <c r="I103">
        <f>Table_Dados__256[[#This Row],[ticksLeft]]-D102</f>
        <v>6</v>
      </c>
      <c r="J103">
        <f>Table_Dados__256[[#This Row],[ticksRight]]-E102</f>
        <v>5</v>
      </c>
    </row>
    <row r="104" spans="1:10" x14ac:dyDescent="0.35">
      <c r="A104">
        <v>102</v>
      </c>
      <c r="B104">
        <v>2494</v>
      </c>
      <c r="C104">
        <v>2662</v>
      </c>
      <c r="D104">
        <v>601</v>
      </c>
      <c r="E104">
        <v>600</v>
      </c>
      <c r="F104" s="1">
        <v>1</v>
      </c>
      <c r="H104">
        <f>Table_Dados__256[[#This Row],[ticksRight]]-Table_Dados__256[[#This Row],[ticksLeft]]</f>
        <v>-1</v>
      </c>
      <c r="I104">
        <f>Table_Dados__256[[#This Row],[ticksLeft]]-D103</f>
        <v>5</v>
      </c>
      <c r="J104">
        <f>Table_Dados__256[[#This Row],[ticksRight]]-E103</f>
        <v>5</v>
      </c>
    </row>
    <row r="105" spans="1:10" x14ac:dyDescent="0.35">
      <c r="A105">
        <v>103</v>
      </c>
      <c r="B105">
        <v>2743</v>
      </c>
      <c r="C105">
        <v>2395</v>
      </c>
      <c r="D105">
        <v>606</v>
      </c>
      <c r="E105">
        <v>606</v>
      </c>
      <c r="F105" s="1">
        <v>1.2</v>
      </c>
      <c r="H105">
        <f>Table_Dados__256[[#This Row],[ticksRight]]-Table_Dados__256[[#This Row],[ticksLeft]]</f>
        <v>0</v>
      </c>
      <c r="I105">
        <f>Table_Dados__256[[#This Row],[ticksLeft]]-D104</f>
        <v>5</v>
      </c>
      <c r="J105">
        <f>Table_Dados__256[[#This Row],[ticksRight]]-E104</f>
        <v>6</v>
      </c>
    </row>
    <row r="106" spans="1:10" x14ac:dyDescent="0.35">
      <c r="A106">
        <v>104</v>
      </c>
      <c r="B106">
        <v>2468</v>
      </c>
      <c r="C106">
        <v>2634</v>
      </c>
      <c r="D106">
        <v>612</v>
      </c>
      <c r="E106">
        <v>611</v>
      </c>
      <c r="F106" s="1">
        <v>1.2</v>
      </c>
      <c r="H106">
        <f>Table_Dados__256[[#This Row],[ticksRight]]-Table_Dados__256[[#This Row],[ticksLeft]]</f>
        <v>-1</v>
      </c>
      <c r="I106">
        <f>Table_Dados__256[[#This Row],[ticksLeft]]-D105</f>
        <v>6</v>
      </c>
      <c r="J106">
        <f>Table_Dados__256[[#This Row],[ticksRight]]-E105</f>
        <v>5</v>
      </c>
    </row>
    <row r="107" spans="1:10" x14ac:dyDescent="0.35">
      <c r="A107">
        <v>105</v>
      </c>
      <c r="B107">
        <v>2468</v>
      </c>
      <c r="C107">
        <v>2634</v>
      </c>
      <c r="D107">
        <v>617</v>
      </c>
      <c r="E107">
        <v>616</v>
      </c>
      <c r="F107" s="1">
        <v>1</v>
      </c>
      <c r="H107">
        <f>Table_Dados__256[[#This Row],[ticksRight]]-Table_Dados__256[[#This Row],[ticksLeft]]</f>
        <v>-1</v>
      </c>
      <c r="I107">
        <f>Table_Dados__256[[#This Row],[ticksLeft]]-D106</f>
        <v>5</v>
      </c>
      <c r="J107">
        <f>Table_Dados__256[[#This Row],[ticksRight]]-E106</f>
        <v>5</v>
      </c>
    </row>
    <row r="108" spans="1:10" x14ac:dyDescent="0.35">
      <c r="A108">
        <v>106</v>
      </c>
      <c r="B108">
        <v>2468</v>
      </c>
      <c r="C108">
        <v>2634</v>
      </c>
      <c r="D108">
        <v>622</v>
      </c>
      <c r="E108">
        <v>621</v>
      </c>
      <c r="F108" s="1">
        <v>1</v>
      </c>
      <c r="H108">
        <f>Table_Dados__256[[#This Row],[ticksRight]]-Table_Dados__256[[#This Row],[ticksLeft]]</f>
        <v>-1</v>
      </c>
      <c r="I108">
        <f>Table_Dados__256[[#This Row],[ticksLeft]]-D107</f>
        <v>5</v>
      </c>
      <c r="J108">
        <f>Table_Dados__256[[#This Row],[ticksRight]]-E107</f>
        <v>5</v>
      </c>
    </row>
    <row r="109" spans="1:10" x14ac:dyDescent="0.35">
      <c r="A109">
        <v>107</v>
      </c>
      <c r="B109">
        <v>2221</v>
      </c>
      <c r="C109">
        <v>2897</v>
      </c>
      <c r="D109">
        <v>628</v>
      </c>
      <c r="E109">
        <v>626</v>
      </c>
      <c r="F109" s="1">
        <v>1.2</v>
      </c>
      <c r="H109">
        <f>Table_Dados__256[[#This Row],[ticksRight]]-Table_Dados__256[[#This Row],[ticksLeft]]</f>
        <v>-2</v>
      </c>
      <c r="I109">
        <f>Table_Dados__256[[#This Row],[ticksLeft]]-D108</f>
        <v>6</v>
      </c>
      <c r="J109">
        <f>Table_Dados__256[[#This Row],[ticksRight]]-E108</f>
        <v>5</v>
      </c>
    </row>
    <row r="110" spans="1:10" x14ac:dyDescent="0.35">
      <c r="A110">
        <v>108</v>
      </c>
      <c r="B110">
        <v>2498</v>
      </c>
      <c r="C110">
        <v>2534</v>
      </c>
      <c r="D110">
        <v>632</v>
      </c>
      <c r="E110">
        <v>631</v>
      </c>
      <c r="F110" s="1">
        <v>1.25</v>
      </c>
      <c r="H110">
        <f>Table_Dados__256[[#This Row],[ticksRight]]-Table_Dados__256[[#This Row],[ticksLeft]]</f>
        <v>-1</v>
      </c>
      <c r="I110">
        <f>Table_Dados__256[[#This Row],[ticksLeft]]-D109</f>
        <v>4</v>
      </c>
      <c r="J110">
        <f>Table_Dados__256[[#This Row],[ticksRight]]-E109</f>
        <v>5</v>
      </c>
    </row>
    <row r="111" spans="1:10" x14ac:dyDescent="0.35">
      <c r="A111">
        <v>109</v>
      </c>
      <c r="B111">
        <v>2248</v>
      </c>
      <c r="C111">
        <v>2787</v>
      </c>
      <c r="D111">
        <v>638</v>
      </c>
      <c r="E111">
        <v>636</v>
      </c>
      <c r="F111" s="1">
        <v>1.2</v>
      </c>
      <c r="H111">
        <f>Table_Dados__256[[#This Row],[ticksRight]]-Table_Dados__256[[#This Row],[ticksLeft]]</f>
        <v>-2</v>
      </c>
      <c r="I111">
        <f>Table_Dados__256[[#This Row],[ticksLeft]]-D110</f>
        <v>6</v>
      </c>
      <c r="J111">
        <f>Table_Dados__256[[#This Row],[ticksRight]]-E110</f>
        <v>5</v>
      </c>
    </row>
    <row r="112" spans="1:10" x14ac:dyDescent="0.35">
      <c r="A112">
        <v>110</v>
      </c>
      <c r="B112">
        <v>2248</v>
      </c>
      <c r="C112">
        <v>2787</v>
      </c>
      <c r="D112">
        <v>643</v>
      </c>
      <c r="E112">
        <v>641</v>
      </c>
      <c r="F112" s="1">
        <v>1</v>
      </c>
      <c r="H112">
        <f>Table_Dados__256[[#This Row],[ticksRight]]-Table_Dados__256[[#This Row],[ticksLeft]]</f>
        <v>-2</v>
      </c>
      <c r="I112">
        <f>Table_Dados__256[[#This Row],[ticksLeft]]-D111</f>
        <v>5</v>
      </c>
      <c r="J112">
        <f>Table_Dados__256[[#This Row],[ticksRight]]-E111</f>
        <v>5</v>
      </c>
    </row>
    <row r="113" spans="1:10" x14ac:dyDescent="0.35">
      <c r="A113">
        <v>111</v>
      </c>
      <c r="B113">
        <v>2248</v>
      </c>
      <c r="C113">
        <v>2787</v>
      </c>
      <c r="D113">
        <v>648</v>
      </c>
      <c r="E113">
        <v>646</v>
      </c>
      <c r="F113" s="1">
        <v>1</v>
      </c>
      <c r="H113">
        <f>Table_Dados__256[[#This Row],[ticksRight]]-Table_Dados__256[[#This Row],[ticksLeft]]</f>
        <v>-2</v>
      </c>
      <c r="I113">
        <f>Table_Dados__256[[#This Row],[ticksLeft]]-D112</f>
        <v>5</v>
      </c>
      <c r="J113">
        <f>Table_Dados__256[[#This Row],[ticksRight]]-E112</f>
        <v>5</v>
      </c>
    </row>
    <row r="114" spans="1:10" x14ac:dyDescent="0.35">
      <c r="A114">
        <v>112</v>
      </c>
      <c r="B114">
        <v>2248</v>
      </c>
      <c r="C114">
        <v>2787</v>
      </c>
      <c r="D114">
        <v>653</v>
      </c>
      <c r="E114">
        <v>651</v>
      </c>
      <c r="F114" s="1">
        <v>1</v>
      </c>
      <c r="H114">
        <f>Table_Dados__256[[#This Row],[ticksRight]]-Table_Dados__256[[#This Row],[ticksLeft]]</f>
        <v>-2</v>
      </c>
      <c r="I114">
        <f>Table_Dados__256[[#This Row],[ticksLeft]]-D113</f>
        <v>5</v>
      </c>
      <c r="J114">
        <f>Table_Dados__256[[#This Row],[ticksRight]]-E113</f>
        <v>5</v>
      </c>
    </row>
    <row r="115" spans="1:10" x14ac:dyDescent="0.35">
      <c r="A115">
        <v>113</v>
      </c>
      <c r="B115">
        <v>2248</v>
      </c>
      <c r="C115">
        <v>2787</v>
      </c>
      <c r="D115">
        <v>658</v>
      </c>
      <c r="E115">
        <v>656</v>
      </c>
      <c r="F115" s="1">
        <v>1</v>
      </c>
      <c r="H115">
        <f>Table_Dados__256[[#This Row],[ticksRight]]-Table_Dados__256[[#This Row],[ticksLeft]]</f>
        <v>-2</v>
      </c>
      <c r="I115">
        <f>Table_Dados__256[[#This Row],[ticksLeft]]-D114</f>
        <v>5</v>
      </c>
      <c r="J115">
        <f>Table_Dados__256[[#This Row],[ticksRight]]-E114</f>
        <v>5</v>
      </c>
    </row>
    <row r="116" spans="1:10" x14ac:dyDescent="0.35">
      <c r="A116">
        <v>114</v>
      </c>
      <c r="B116">
        <v>2472</v>
      </c>
      <c r="C116">
        <v>2508</v>
      </c>
      <c r="D116">
        <v>663</v>
      </c>
      <c r="E116">
        <v>662</v>
      </c>
      <c r="F116" s="1">
        <v>1.2</v>
      </c>
      <c r="H116">
        <f>Table_Dados__256[[#This Row],[ticksRight]]-Table_Dados__256[[#This Row],[ticksLeft]]</f>
        <v>-1</v>
      </c>
      <c r="I116">
        <f>Table_Dados__256[[#This Row],[ticksLeft]]-D115</f>
        <v>5</v>
      </c>
      <c r="J116">
        <f>Table_Dados__256[[#This Row],[ticksRight]]-E115</f>
        <v>6</v>
      </c>
    </row>
    <row r="117" spans="1:10" x14ac:dyDescent="0.35">
      <c r="A117">
        <v>115</v>
      </c>
      <c r="B117">
        <v>2472</v>
      </c>
      <c r="C117">
        <v>2508</v>
      </c>
      <c r="D117">
        <v>668</v>
      </c>
      <c r="E117">
        <v>667</v>
      </c>
      <c r="F117" s="1">
        <v>1</v>
      </c>
      <c r="H117">
        <f>Table_Dados__256[[#This Row],[ticksRight]]-Table_Dados__256[[#This Row],[ticksLeft]]</f>
        <v>-1</v>
      </c>
      <c r="I117">
        <f>Table_Dados__256[[#This Row],[ticksLeft]]-D116</f>
        <v>5</v>
      </c>
      <c r="J117">
        <f>Table_Dados__256[[#This Row],[ticksRight]]-E116</f>
        <v>5</v>
      </c>
    </row>
    <row r="118" spans="1:10" x14ac:dyDescent="0.35">
      <c r="A118">
        <v>116</v>
      </c>
      <c r="B118">
        <v>2472</v>
      </c>
      <c r="C118">
        <v>2508</v>
      </c>
      <c r="D118">
        <v>673</v>
      </c>
      <c r="E118">
        <v>672</v>
      </c>
      <c r="F118" s="1">
        <v>1</v>
      </c>
      <c r="H118">
        <f>Table_Dados__256[[#This Row],[ticksRight]]-Table_Dados__256[[#This Row],[ticksLeft]]</f>
        <v>-1</v>
      </c>
      <c r="I118">
        <f>Table_Dados__256[[#This Row],[ticksLeft]]-D117</f>
        <v>5</v>
      </c>
      <c r="J118">
        <f>Table_Dados__256[[#This Row],[ticksRight]]-E117</f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0988-AD6D-47C2-A475-19D1429AC86C}">
  <dimension ref="A1:J118"/>
  <sheetViews>
    <sheetView topLeftCell="A49" zoomScale="70" zoomScaleNormal="70" workbookViewId="0">
      <selection activeCell="B118" sqref="B118:C118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f>Table_Dados__25615[[#This Row],[ticksRight]]-Table_Dados__25615[[#This Row],[ticksLeft]]</f>
        <v>0</v>
      </c>
    </row>
    <row r="3" spans="1:10" x14ac:dyDescent="0.35">
      <c r="A3">
        <v>1</v>
      </c>
      <c r="B3">
        <v>0</v>
      </c>
      <c r="C3">
        <v>4095</v>
      </c>
      <c r="D3">
        <v>38</v>
      </c>
      <c r="E3">
        <v>19</v>
      </c>
      <c r="F3">
        <v>2</v>
      </c>
      <c r="H3">
        <f>Table_Dados__25615[[#This Row],[ticksRight]]-Table_Dados__25615[[#This Row],[ticksLeft]]</f>
        <v>-19</v>
      </c>
      <c r="I3">
        <f>Table_Dados__25615[[#This Row],[ticksLeft]]-D2</f>
        <v>38</v>
      </c>
      <c r="J3">
        <f>Table_Dados__25615[[#This Row],[ticksRight]]-E2</f>
        <v>19</v>
      </c>
    </row>
    <row r="4" spans="1:10" x14ac:dyDescent="0.35">
      <c r="A4">
        <v>2</v>
      </c>
      <c r="B4">
        <v>819</v>
      </c>
      <c r="C4">
        <v>4095</v>
      </c>
      <c r="D4">
        <v>43</v>
      </c>
      <c r="E4">
        <v>26</v>
      </c>
      <c r="F4">
        <v>1.4</v>
      </c>
      <c r="H4">
        <f>Table_Dados__25615[[#This Row],[ticksRight]]-Table_Dados__25615[[#This Row],[ticksLeft]]</f>
        <v>-17</v>
      </c>
      <c r="I4">
        <f>Table_Dados__25615[[#This Row],[ticksLeft]]-D3</f>
        <v>5</v>
      </c>
      <c r="J4">
        <f>Table_Dados__25615[[#This Row],[ticksRight]]-E3</f>
        <v>7</v>
      </c>
    </row>
    <row r="5" spans="1:10" x14ac:dyDescent="0.35">
      <c r="A5">
        <v>3</v>
      </c>
      <c r="B5">
        <v>1310</v>
      </c>
      <c r="C5">
        <v>4095</v>
      </c>
      <c r="D5">
        <v>48</v>
      </c>
      <c r="E5">
        <v>32</v>
      </c>
      <c r="F5">
        <v>1.2</v>
      </c>
      <c r="H5">
        <f>Table_Dados__25615[[#This Row],[ticksRight]]-Table_Dados__25615[[#This Row],[ticksLeft]]</f>
        <v>-16</v>
      </c>
      <c r="I5">
        <f>Table_Dados__25615[[#This Row],[ticksLeft]]-D4</f>
        <v>5</v>
      </c>
      <c r="J5">
        <f>Table_Dados__25615[[#This Row],[ticksRight]]-E4</f>
        <v>6</v>
      </c>
    </row>
    <row r="6" spans="1:10" x14ac:dyDescent="0.35">
      <c r="A6">
        <v>4</v>
      </c>
      <c r="B6">
        <v>1850</v>
      </c>
      <c r="C6">
        <v>4095</v>
      </c>
      <c r="D6">
        <v>53</v>
      </c>
      <c r="E6">
        <v>38</v>
      </c>
      <c r="F6">
        <v>1.2</v>
      </c>
      <c r="H6">
        <f>Table_Dados__25615[[#This Row],[ticksRight]]-Table_Dados__25615[[#This Row],[ticksLeft]]</f>
        <v>-15</v>
      </c>
      <c r="I6">
        <f>Table_Dados__25615[[#This Row],[ticksLeft]]-D5</f>
        <v>5</v>
      </c>
      <c r="J6">
        <f>Table_Dados__25615[[#This Row],[ticksRight]]-E5</f>
        <v>6</v>
      </c>
    </row>
    <row r="7" spans="1:10" x14ac:dyDescent="0.35">
      <c r="A7">
        <v>5</v>
      </c>
      <c r="B7">
        <v>2543</v>
      </c>
      <c r="C7">
        <v>2559</v>
      </c>
      <c r="D7">
        <v>57</v>
      </c>
      <c r="E7">
        <v>45</v>
      </c>
      <c r="F7">
        <v>1.75</v>
      </c>
      <c r="H7">
        <f>Table_Dados__25615[[#This Row],[ticksRight]]-Table_Dados__25615[[#This Row],[ticksLeft]]</f>
        <v>-12</v>
      </c>
      <c r="I7">
        <f>Table_Dados__25615[[#This Row],[ticksLeft]]-D6</f>
        <v>4</v>
      </c>
      <c r="J7">
        <f>Table_Dados__25615[[#This Row],[ticksRight]]-E6</f>
        <v>7</v>
      </c>
    </row>
    <row r="8" spans="1:10" x14ac:dyDescent="0.35">
      <c r="A8">
        <v>6</v>
      </c>
      <c r="B8">
        <v>3562</v>
      </c>
      <c r="C8">
        <v>2048</v>
      </c>
      <c r="D8">
        <v>62</v>
      </c>
      <c r="E8">
        <v>53</v>
      </c>
      <c r="F8">
        <v>1.6</v>
      </c>
      <c r="H8">
        <f>Table_Dados__25615[[#This Row],[ticksRight]]-Table_Dados__25615[[#This Row],[ticksLeft]]</f>
        <v>-9</v>
      </c>
      <c r="I8">
        <f>Table_Dados__25615[[#This Row],[ticksLeft]]-D7</f>
        <v>5</v>
      </c>
      <c r="J8">
        <f>Table_Dados__25615[[#This Row],[ticksRight]]-E7</f>
        <v>8</v>
      </c>
    </row>
    <row r="9" spans="1:10" x14ac:dyDescent="0.35">
      <c r="A9">
        <v>7</v>
      </c>
      <c r="B9">
        <v>4095</v>
      </c>
      <c r="C9">
        <v>1458</v>
      </c>
      <c r="D9">
        <v>67</v>
      </c>
      <c r="E9">
        <v>60</v>
      </c>
      <c r="F9">
        <v>1.4</v>
      </c>
      <c r="H9">
        <f>Table_Dados__25615[[#This Row],[ticksRight]]-Table_Dados__25615[[#This Row],[ticksLeft]]</f>
        <v>-7</v>
      </c>
      <c r="I9">
        <f>Table_Dados__25615[[#This Row],[ticksLeft]]-D8</f>
        <v>5</v>
      </c>
      <c r="J9">
        <f>Table_Dados__25615[[#This Row],[ticksRight]]-E8</f>
        <v>7</v>
      </c>
    </row>
    <row r="10" spans="1:10" x14ac:dyDescent="0.35">
      <c r="A10">
        <v>8</v>
      </c>
      <c r="B10">
        <v>4095</v>
      </c>
      <c r="C10">
        <v>995</v>
      </c>
      <c r="D10">
        <v>73</v>
      </c>
      <c r="E10">
        <v>67</v>
      </c>
      <c r="F10">
        <v>1.1666669999999999</v>
      </c>
      <c r="H10">
        <f>Table_Dados__25615[[#This Row],[ticksRight]]-Table_Dados__25615[[#This Row],[ticksLeft]]</f>
        <v>-6</v>
      </c>
      <c r="I10">
        <f>Table_Dados__25615[[#This Row],[ticksLeft]]-D9</f>
        <v>6</v>
      </c>
      <c r="J10">
        <f>Table_Dados__25615[[#This Row],[ticksRight]]-E9</f>
        <v>7</v>
      </c>
    </row>
    <row r="11" spans="1:10" x14ac:dyDescent="0.35">
      <c r="A11">
        <v>9</v>
      </c>
      <c r="B11">
        <v>4095</v>
      </c>
      <c r="C11">
        <v>1504</v>
      </c>
      <c r="D11">
        <v>79</v>
      </c>
      <c r="E11">
        <v>72</v>
      </c>
      <c r="F11">
        <v>1.2</v>
      </c>
      <c r="H11">
        <f>Table_Dados__25615[[#This Row],[ticksRight]]-Table_Dados__25615[[#This Row],[ticksLeft]]</f>
        <v>-7</v>
      </c>
      <c r="I11">
        <f>Table_Dados__25615[[#This Row],[ticksLeft]]-D10</f>
        <v>6</v>
      </c>
      <c r="J11">
        <f>Table_Dados__25615[[#This Row],[ticksRight]]-E10</f>
        <v>5</v>
      </c>
    </row>
    <row r="12" spans="1:10" x14ac:dyDescent="0.35">
      <c r="A12">
        <v>10</v>
      </c>
      <c r="B12">
        <v>4079</v>
      </c>
      <c r="C12">
        <v>2048</v>
      </c>
      <c r="D12">
        <v>85</v>
      </c>
      <c r="E12">
        <v>77</v>
      </c>
      <c r="F12">
        <v>1.2</v>
      </c>
      <c r="H12">
        <f>Table_Dados__25615[[#This Row],[ticksRight]]-Table_Dados__25615[[#This Row],[ticksLeft]]</f>
        <v>-8</v>
      </c>
      <c r="I12">
        <f>Table_Dados__25615[[#This Row],[ticksLeft]]-D11</f>
        <v>6</v>
      </c>
      <c r="J12">
        <f>Table_Dados__25615[[#This Row],[ticksRight]]-E11</f>
        <v>5</v>
      </c>
    </row>
    <row r="13" spans="1:10" x14ac:dyDescent="0.35">
      <c r="A13">
        <v>11</v>
      </c>
      <c r="B13">
        <v>3739</v>
      </c>
      <c r="C13">
        <v>2218</v>
      </c>
      <c r="D13">
        <v>92</v>
      </c>
      <c r="E13">
        <v>83</v>
      </c>
      <c r="F13">
        <v>1.1666669999999999</v>
      </c>
      <c r="H13">
        <f>Table_Dados__25615[[#This Row],[ticksRight]]-Table_Dados__25615[[#This Row],[ticksLeft]]</f>
        <v>-9</v>
      </c>
      <c r="I13">
        <f>Table_Dados__25615[[#This Row],[ticksLeft]]-D12</f>
        <v>7</v>
      </c>
      <c r="J13">
        <f>Table_Dados__25615[[#This Row],[ticksRight]]-E12</f>
        <v>6</v>
      </c>
    </row>
    <row r="14" spans="1:10" x14ac:dyDescent="0.35">
      <c r="A14">
        <v>12</v>
      </c>
      <c r="B14">
        <v>3365</v>
      </c>
      <c r="C14">
        <v>2439</v>
      </c>
      <c r="D14">
        <v>98</v>
      </c>
      <c r="E14">
        <v>88</v>
      </c>
      <c r="F14">
        <v>1.2</v>
      </c>
      <c r="H14">
        <f>Table_Dados__25615[[#This Row],[ticksRight]]-Table_Dados__25615[[#This Row],[ticksLeft]]</f>
        <v>-10</v>
      </c>
      <c r="I14">
        <f>Table_Dados__25615[[#This Row],[ticksLeft]]-D13</f>
        <v>6</v>
      </c>
      <c r="J14">
        <f>Table_Dados__25615[[#This Row],[ticksRight]]-E13</f>
        <v>5</v>
      </c>
    </row>
    <row r="15" spans="1:10" x14ac:dyDescent="0.35">
      <c r="A15">
        <v>13</v>
      </c>
      <c r="B15">
        <v>2692</v>
      </c>
      <c r="C15">
        <v>2926</v>
      </c>
      <c r="D15">
        <v>105</v>
      </c>
      <c r="E15">
        <v>93</v>
      </c>
      <c r="F15">
        <v>1.4</v>
      </c>
      <c r="H15">
        <f>Table_Dados__25615[[#This Row],[ticksRight]]-Table_Dados__25615[[#This Row],[ticksLeft]]</f>
        <v>-12</v>
      </c>
      <c r="I15">
        <f>Table_Dados__25615[[#This Row],[ticksLeft]]-D14</f>
        <v>7</v>
      </c>
      <c r="J15">
        <f>Table_Dados__25615[[#This Row],[ticksRight]]-E14</f>
        <v>5</v>
      </c>
    </row>
    <row r="16" spans="1:10" x14ac:dyDescent="0.35">
      <c r="A16">
        <v>14</v>
      </c>
      <c r="B16">
        <v>2153</v>
      </c>
      <c r="C16">
        <v>3511</v>
      </c>
      <c r="D16">
        <v>112</v>
      </c>
      <c r="E16">
        <v>98</v>
      </c>
      <c r="F16">
        <v>1.4</v>
      </c>
      <c r="H16">
        <f>Table_Dados__25615[[#This Row],[ticksRight]]-Table_Dados__25615[[#This Row],[ticksLeft]]</f>
        <v>-14</v>
      </c>
      <c r="I16">
        <f>Table_Dados__25615[[#This Row],[ticksLeft]]-D15</f>
        <v>7</v>
      </c>
      <c r="J16">
        <f>Table_Dados__25615[[#This Row],[ticksRight]]-E15</f>
        <v>5</v>
      </c>
    </row>
    <row r="17" spans="1:10" x14ac:dyDescent="0.35">
      <c r="A17">
        <v>15</v>
      </c>
      <c r="B17">
        <v>2048</v>
      </c>
      <c r="C17">
        <v>3972</v>
      </c>
      <c r="D17">
        <v>118</v>
      </c>
      <c r="E17">
        <v>103</v>
      </c>
      <c r="F17">
        <v>1.2</v>
      </c>
      <c r="H17">
        <f>Table_Dados__25615[[#This Row],[ticksRight]]-Table_Dados__25615[[#This Row],[ticksLeft]]</f>
        <v>-15</v>
      </c>
      <c r="I17">
        <f>Table_Dados__25615[[#This Row],[ticksLeft]]-D16</f>
        <v>6</v>
      </c>
      <c r="J17">
        <f>Table_Dados__25615[[#This Row],[ticksRight]]-E16</f>
        <v>5</v>
      </c>
    </row>
    <row r="18" spans="1:10" x14ac:dyDescent="0.35">
      <c r="A18">
        <v>16</v>
      </c>
      <c r="B18">
        <v>1569</v>
      </c>
      <c r="C18">
        <v>4095</v>
      </c>
      <c r="D18">
        <v>124</v>
      </c>
      <c r="E18">
        <v>108</v>
      </c>
      <c r="F18">
        <v>1.2</v>
      </c>
      <c r="H18">
        <f>Table_Dados__25615[[#This Row],[ticksRight]]-Table_Dados__25615[[#This Row],[ticksLeft]]</f>
        <v>-16</v>
      </c>
      <c r="I18">
        <f>Table_Dados__25615[[#This Row],[ticksLeft]]-D17</f>
        <v>6</v>
      </c>
      <c r="J18">
        <f>Table_Dados__25615[[#This Row],[ticksRight]]-E17</f>
        <v>5</v>
      </c>
    </row>
    <row r="19" spans="1:10" x14ac:dyDescent="0.35">
      <c r="A19">
        <v>17</v>
      </c>
      <c r="B19">
        <v>1569</v>
      </c>
      <c r="C19">
        <v>4095</v>
      </c>
      <c r="D19">
        <v>130</v>
      </c>
      <c r="E19">
        <v>114</v>
      </c>
      <c r="F19">
        <v>1</v>
      </c>
      <c r="H19">
        <f>Table_Dados__25615[[#This Row],[ticksRight]]-Table_Dados__25615[[#This Row],[ticksLeft]]</f>
        <v>-16</v>
      </c>
      <c r="I19">
        <f>Table_Dados__25615[[#This Row],[ticksLeft]]-D18</f>
        <v>6</v>
      </c>
      <c r="J19">
        <f>Table_Dados__25615[[#This Row],[ticksRight]]-E18</f>
        <v>6</v>
      </c>
    </row>
    <row r="20" spans="1:10" x14ac:dyDescent="0.35">
      <c r="A20">
        <v>18</v>
      </c>
      <c r="B20">
        <v>1569</v>
      </c>
      <c r="C20">
        <v>4095</v>
      </c>
      <c r="D20">
        <v>136</v>
      </c>
      <c r="E20">
        <v>120</v>
      </c>
      <c r="F20">
        <v>1</v>
      </c>
      <c r="H20">
        <f>Table_Dados__25615[[#This Row],[ticksRight]]-Table_Dados__25615[[#This Row],[ticksLeft]]</f>
        <v>-16</v>
      </c>
      <c r="I20">
        <f>Table_Dados__25615[[#This Row],[ticksLeft]]-D19</f>
        <v>6</v>
      </c>
      <c r="J20">
        <f>Table_Dados__25615[[#This Row],[ticksRight]]-E19</f>
        <v>6</v>
      </c>
    </row>
    <row r="21" spans="1:10" x14ac:dyDescent="0.35">
      <c r="A21">
        <v>19</v>
      </c>
      <c r="B21">
        <v>2048</v>
      </c>
      <c r="C21">
        <v>3441</v>
      </c>
      <c r="D21">
        <v>141</v>
      </c>
      <c r="E21">
        <v>127</v>
      </c>
      <c r="F21">
        <v>1.4</v>
      </c>
      <c r="H21">
        <f>Table_Dados__25615[[#This Row],[ticksRight]]-Table_Dados__25615[[#This Row],[ticksLeft]]</f>
        <v>-14</v>
      </c>
      <c r="I21">
        <f>Table_Dados__25615[[#This Row],[ticksLeft]]-D20</f>
        <v>5</v>
      </c>
      <c r="J21">
        <f>Table_Dados__25615[[#This Row],[ticksRight]]-E20</f>
        <v>7</v>
      </c>
    </row>
    <row r="22" spans="1:10" x14ac:dyDescent="0.35">
      <c r="A22">
        <v>20</v>
      </c>
      <c r="B22">
        <v>2048</v>
      </c>
      <c r="C22">
        <v>3441</v>
      </c>
      <c r="D22">
        <v>147</v>
      </c>
      <c r="E22">
        <v>133</v>
      </c>
      <c r="F22">
        <v>1</v>
      </c>
      <c r="H22">
        <f>Table_Dados__25615[[#This Row],[ticksRight]]-Table_Dados__25615[[#This Row],[ticksLeft]]</f>
        <v>-14</v>
      </c>
      <c r="I22">
        <f>Table_Dados__25615[[#This Row],[ticksLeft]]-D21</f>
        <v>6</v>
      </c>
      <c r="J22">
        <f>Table_Dados__25615[[#This Row],[ticksRight]]-E21</f>
        <v>6</v>
      </c>
    </row>
    <row r="23" spans="1:10" x14ac:dyDescent="0.35">
      <c r="A23">
        <v>21</v>
      </c>
      <c r="B23">
        <v>2457</v>
      </c>
      <c r="C23">
        <v>2752</v>
      </c>
      <c r="D23">
        <v>152</v>
      </c>
      <c r="E23">
        <v>140</v>
      </c>
      <c r="F23">
        <v>1.4</v>
      </c>
      <c r="H23">
        <f>Table_Dados__25615[[#This Row],[ticksRight]]-Table_Dados__25615[[#This Row],[ticksLeft]]</f>
        <v>-12</v>
      </c>
      <c r="I23">
        <f>Table_Dados__25615[[#This Row],[ticksLeft]]-D22</f>
        <v>5</v>
      </c>
      <c r="J23">
        <f>Table_Dados__25615[[#This Row],[ticksRight]]-E22</f>
        <v>7</v>
      </c>
    </row>
    <row r="24" spans="1:10" x14ac:dyDescent="0.35">
      <c r="A24">
        <v>22</v>
      </c>
      <c r="B24">
        <v>2702</v>
      </c>
      <c r="C24">
        <v>2476</v>
      </c>
      <c r="D24">
        <v>157</v>
      </c>
      <c r="E24">
        <v>146</v>
      </c>
      <c r="F24">
        <v>1.2</v>
      </c>
      <c r="H24">
        <f>Table_Dados__25615[[#This Row],[ticksRight]]-Table_Dados__25615[[#This Row],[ticksLeft]]</f>
        <v>-11</v>
      </c>
      <c r="I24">
        <f>Table_Dados__25615[[#This Row],[ticksLeft]]-D23</f>
        <v>5</v>
      </c>
      <c r="J24">
        <f>Table_Dados__25615[[#This Row],[ticksRight]]-E23</f>
        <v>6</v>
      </c>
    </row>
    <row r="25" spans="1:10" x14ac:dyDescent="0.35">
      <c r="A25">
        <v>23</v>
      </c>
      <c r="B25">
        <v>2972</v>
      </c>
      <c r="C25">
        <v>2228</v>
      </c>
      <c r="D25">
        <v>162</v>
      </c>
      <c r="E25">
        <v>152</v>
      </c>
      <c r="F25">
        <v>1.2</v>
      </c>
      <c r="H25">
        <f>Table_Dados__25615[[#This Row],[ticksRight]]-Table_Dados__25615[[#This Row],[ticksLeft]]</f>
        <v>-10</v>
      </c>
      <c r="I25">
        <f>Table_Dados__25615[[#This Row],[ticksLeft]]-D24</f>
        <v>5</v>
      </c>
      <c r="J25">
        <f>Table_Dados__25615[[#This Row],[ticksRight]]-E24</f>
        <v>6</v>
      </c>
    </row>
    <row r="26" spans="1:10" x14ac:dyDescent="0.35">
      <c r="A26">
        <v>24</v>
      </c>
      <c r="B26">
        <v>3312</v>
      </c>
      <c r="C26">
        <v>2048</v>
      </c>
      <c r="D26">
        <v>167</v>
      </c>
      <c r="E26">
        <v>158</v>
      </c>
      <c r="F26">
        <v>1.2</v>
      </c>
      <c r="H26">
        <f>Table_Dados__25615[[#This Row],[ticksRight]]-Table_Dados__25615[[#This Row],[ticksLeft]]</f>
        <v>-9</v>
      </c>
      <c r="I26">
        <f>Table_Dados__25615[[#This Row],[ticksLeft]]-D25</f>
        <v>5</v>
      </c>
      <c r="J26">
        <f>Table_Dados__25615[[#This Row],[ticksRight]]-E25</f>
        <v>6</v>
      </c>
    </row>
    <row r="27" spans="1:10" x14ac:dyDescent="0.35">
      <c r="A27">
        <v>25</v>
      </c>
      <c r="B27">
        <v>3312</v>
      </c>
      <c r="C27">
        <v>2048</v>
      </c>
      <c r="D27">
        <v>172</v>
      </c>
      <c r="E27">
        <v>163</v>
      </c>
      <c r="F27">
        <v>1</v>
      </c>
      <c r="H27">
        <f>Table_Dados__25615[[#This Row],[ticksRight]]-Table_Dados__25615[[#This Row],[ticksLeft]]</f>
        <v>-9</v>
      </c>
      <c r="I27">
        <f>Table_Dados__25615[[#This Row],[ticksLeft]]-D26</f>
        <v>5</v>
      </c>
      <c r="J27">
        <f>Table_Dados__25615[[#This Row],[ticksRight]]-E26</f>
        <v>5</v>
      </c>
    </row>
    <row r="28" spans="1:10" x14ac:dyDescent="0.35">
      <c r="A28">
        <v>26</v>
      </c>
      <c r="B28">
        <v>3312</v>
      </c>
      <c r="C28">
        <v>2048</v>
      </c>
      <c r="D28">
        <v>177</v>
      </c>
      <c r="E28">
        <v>168</v>
      </c>
      <c r="F28">
        <v>1</v>
      </c>
      <c r="H28">
        <f>Table_Dados__25615[[#This Row],[ticksRight]]-Table_Dados__25615[[#This Row],[ticksLeft]]</f>
        <v>-9</v>
      </c>
      <c r="I28">
        <f>Table_Dados__25615[[#This Row],[ticksLeft]]-D27</f>
        <v>5</v>
      </c>
      <c r="J28">
        <f>Table_Dados__25615[[#This Row],[ticksRight]]-E27</f>
        <v>5</v>
      </c>
    </row>
    <row r="29" spans="1:10" x14ac:dyDescent="0.35">
      <c r="A29">
        <v>27</v>
      </c>
      <c r="B29">
        <v>3312</v>
      </c>
      <c r="C29">
        <v>2048</v>
      </c>
      <c r="D29">
        <v>183</v>
      </c>
      <c r="E29">
        <v>174</v>
      </c>
      <c r="F29">
        <v>1</v>
      </c>
      <c r="H29">
        <f>Table_Dados__25615[[#This Row],[ticksRight]]-Table_Dados__25615[[#This Row],[ticksLeft]]</f>
        <v>-9</v>
      </c>
      <c r="I29">
        <f>Table_Dados__25615[[#This Row],[ticksLeft]]-D28</f>
        <v>6</v>
      </c>
      <c r="J29">
        <f>Table_Dados__25615[[#This Row],[ticksRight]]-E28</f>
        <v>6</v>
      </c>
    </row>
    <row r="30" spans="1:10" x14ac:dyDescent="0.35">
      <c r="A30">
        <v>28</v>
      </c>
      <c r="B30">
        <v>3312</v>
      </c>
      <c r="C30">
        <v>2048</v>
      </c>
      <c r="D30">
        <v>188</v>
      </c>
      <c r="E30">
        <v>179</v>
      </c>
      <c r="F30">
        <v>1</v>
      </c>
      <c r="H30">
        <f>Table_Dados__25615[[#This Row],[ticksRight]]-Table_Dados__25615[[#This Row],[ticksLeft]]</f>
        <v>-9</v>
      </c>
      <c r="I30">
        <f>Table_Dados__25615[[#This Row],[ticksLeft]]-D29</f>
        <v>5</v>
      </c>
      <c r="J30">
        <f>Table_Dados__25615[[#This Row],[ticksRight]]-E29</f>
        <v>5</v>
      </c>
    </row>
    <row r="31" spans="1:10" x14ac:dyDescent="0.35">
      <c r="A31">
        <v>29</v>
      </c>
      <c r="B31">
        <v>2980</v>
      </c>
      <c r="C31">
        <v>2252</v>
      </c>
      <c r="D31">
        <v>194</v>
      </c>
      <c r="E31">
        <v>184</v>
      </c>
      <c r="F31">
        <v>1.2</v>
      </c>
      <c r="H31">
        <f>Table_Dados__25615[[#This Row],[ticksRight]]-Table_Dados__25615[[#This Row],[ticksLeft]]</f>
        <v>-10</v>
      </c>
      <c r="I31">
        <f>Table_Dados__25615[[#This Row],[ticksLeft]]-D30</f>
        <v>6</v>
      </c>
      <c r="J31">
        <f>Table_Dados__25615[[#This Row],[ticksRight]]-E30</f>
        <v>5</v>
      </c>
    </row>
    <row r="32" spans="1:10" x14ac:dyDescent="0.35">
      <c r="A32">
        <v>30</v>
      </c>
      <c r="B32">
        <v>2235</v>
      </c>
      <c r="C32">
        <v>2815</v>
      </c>
      <c r="D32">
        <v>200</v>
      </c>
      <c r="E32">
        <v>188</v>
      </c>
      <c r="F32">
        <v>1.5</v>
      </c>
      <c r="H32">
        <f>Table_Dados__25615[[#This Row],[ticksRight]]-Table_Dados__25615[[#This Row],[ticksLeft]]</f>
        <v>-12</v>
      </c>
      <c r="I32">
        <f>Table_Dados__25615[[#This Row],[ticksLeft]]-D31</f>
        <v>6</v>
      </c>
      <c r="J32">
        <f>Table_Dados__25615[[#This Row],[ticksRight]]-E31</f>
        <v>4</v>
      </c>
    </row>
    <row r="33" spans="1:10" x14ac:dyDescent="0.35">
      <c r="A33">
        <v>31</v>
      </c>
      <c r="B33">
        <v>2235</v>
      </c>
      <c r="C33">
        <v>2815</v>
      </c>
      <c r="D33">
        <v>205</v>
      </c>
      <c r="E33">
        <v>193</v>
      </c>
      <c r="F33">
        <v>1</v>
      </c>
      <c r="H33">
        <f>Table_Dados__25615[[#This Row],[ticksRight]]-Table_Dados__25615[[#This Row],[ticksLeft]]</f>
        <v>-12</v>
      </c>
      <c r="I33">
        <f>Table_Dados__25615[[#This Row],[ticksLeft]]-D32</f>
        <v>5</v>
      </c>
      <c r="J33">
        <f>Table_Dados__25615[[#This Row],[ticksRight]]-E32</f>
        <v>5</v>
      </c>
    </row>
    <row r="34" spans="1:10" x14ac:dyDescent="0.35">
      <c r="A34">
        <v>32</v>
      </c>
      <c r="B34">
        <v>2048</v>
      </c>
      <c r="C34">
        <v>3133</v>
      </c>
      <c r="D34">
        <v>211</v>
      </c>
      <c r="E34">
        <v>198</v>
      </c>
      <c r="F34">
        <v>1.2</v>
      </c>
      <c r="H34">
        <f>Table_Dados__25615[[#This Row],[ticksRight]]-Table_Dados__25615[[#This Row],[ticksLeft]]</f>
        <v>-13</v>
      </c>
      <c r="I34">
        <f>Table_Dados__25615[[#This Row],[ticksLeft]]-D33</f>
        <v>6</v>
      </c>
      <c r="J34">
        <f>Table_Dados__25615[[#This Row],[ticksRight]]-E33</f>
        <v>5</v>
      </c>
    </row>
    <row r="35" spans="1:10" x14ac:dyDescent="0.35">
      <c r="A35">
        <v>33</v>
      </c>
      <c r="B35">
        <v>2048</v>
      </c>
      <c r="C35">
        <v>3133</v>
      </c>
      <c r="D35">
        <v>216</v>
      </c>
      <c r="E35">
        <v>203</v>
      </c>
      <c r="F35">
        <v>1</v>
      </c>
      <c r="H35">
        <f>Table_Dados__25615[[#This Row],[ticksRight]]-Table_Dados__25615[[#This Row],[ticksLeft]]</f>
        <v>-13</v>
      </c>
      <c r="I35">
        <f>Table_Dados__25615[[#This Row],[ticksLeft]]-D34</f>
        <v>5</v>
      </c>
      <c r="J35">
        <f>Table_Dados__25615[[#This Row],[ticksRight]]-E34</f>
        <v>5</v>
      </c>
    </row>
    <row r="36" spans="1:10" x14ac:dyDescent="0.35">
      <c r="A36">
        <v>34</v>
      </c>
      <c r="B36">
        <v>2048</v>
      </c>
      <c r="C36">
        <v>3133</v>
      </c>
      <c r="D36">
        <v>221</v>
      </c>
      <c r="E36">
        <v>208</v>
      </c>
      <c r="F36">
        <v>1</v>
      </c>
      <c r="H36">
        <f>Table_Dados__25615[[#This Row],[ticksRight]]-Table_Dados__25615[[#This Row],[ticksLeft]]</f>
        <v>-13</v>
      </c>
      <c r="I36">
        <f>Table_Dados__25615[[#This Row],[ticksLeft]]-D35</f>
        <v>5</v>
      </c>
      <c r="J36">
        <f>Table_Dados__25615[[#This Row],[ticksRight]]-E35</f>
        <v>5</v>
      </c>
    </row>
    <row r="37" spans="1:10" x14ac:dyDescent="0.35">
      <c r="A37">
        <v>35</v>
      </c>
      <c r="B37">
        <v>2048</v>
      </c>
      <c r="C37">
        <v>3133</v>
      </c>
      <c r="D37">
        <v>227</v>
      </c>
      <c r="E37">
        <v>214</v>
      </c>
      <c r="F37">
        <v>1</v>
      </c>
      <c r="H37">
        <f>Table_Dados__25615[[#This Row],[ticksRight]]-Table_Dados__25615[[#This Row],[ticksLeft]]</f>
        <v>-13</v>
      </c>
      <c r="I37">
        <f>Table_Dados__25615[[#This Row],[ticksLeft]]-D36</f>
        <v>6</v>
      </c>
      <c r="J37">
        <f>Table_Dados__25615[[#This Row],[ticksRight]]-E36</f>
        <v>6</v>
      </c>
    </row>
    <row r="38" spans="1:10" x14ac:dyDescent="0.35">
      <c r="A38">
        <v>36</v>
      </c>
      <c r="B38">
        <v>2252</v>
      </c>
      <c r="C38">
        <v>2819</v>
      </c>
      <c r="D38">
        <v>232</v>
      </c>
      <c r="E38">
        <v>220</v>
      </c>
      <c r="F38">
        <v>1.2</v>
      </c>
      <c r="H38">
        <f>Table_Dados__25615[[#This Row],[ticksRight]]-Table_Dados__25615[[#This Row],[ticksLeft]]</f>
        <v>-12</v>
      </c>
      <c r="I38">
        <f>Table_Dados__25615[[#This Row],[ticksLeft]]-D37</f>
        <v>5</v>
      </c>
      <c r="J38">
        <f>Table_Dados__25615[[#This Row],[ticksRight]]-E37</f>
        <v>6</v>
      </c>
    </row>
    <row r="39" spans="1:10" x14ac:dyDescent="0.35">
      <c r="A39">
        <v>37</v>
      </c>
      <c r="B39">
        <v>2252</v>
      </c>
      <c r="C39">
        <v>2819</v>
      </c>
      <c r="D39">
        <v>237</v>
      </c>
      <c r="E39">
        <v>225</v>
      </c>
      <c r="F39">
        <v>1</v>
      </c>
      <c r="H39">
        <f>Table_Dados__25615[[#This Row],[ticksRight]]-Table_Dados__25615[[#This Row],[ticksLeft]]</f>
        <v>-12</v>
      </c>
      <c r="I39">
        <f>Table_Dados__25615[[#This Row],[ticksLeft]]-D38</f>
        <v>5</v>
      </c>
      <c r="J39">
        <f>Table_Dados__25615[[#This Row],[ticksRight]]-E38</f>
        <v>5</v>
      </c>
    </row>
    <row r="40" spans="1:10" x14ac:dyDescent="0.35">
      <c r="A40">
        <v>38</v>
      </c>
      <c r="B40">
        <v>2252</v>
      </c>
      <c r="C40">
        <v>2819</v>
      </c>
      <c r="D40">
        <v>242</v>
      </c>
      <c r="E40">
        <v>230</v>
      </c>
      <c r="F40">
        <v>1</v>
      </c>
      <c r="H40">
        <f>Table_Dados__25615[[#This Row],[ticksRight]]-Table_Dados__25615[[#This Row],[ticksLeft]]</f>
        <v>-12</v>
      </c>
      <c r="I40">
        <f>Table_Dados__25615[[#This Row],[ticksLeft]]-D39</f>
        <v>5</v>
      </c>
      <c r="J40">
        <f>Table_Dados__25615[[#This Row],[ticksRight]]-E39</f>
        <v>5</v>
      </c>
    </row>
    <row r="41" spans="1:10" x14ac:dyDescent="0.35">
      <c r="A41">
        <v>39</v>
      </c>
      <c r="B41">
        <v>2477</v>
      </c>
      <c r="C41">
        <v>2537</v>
      </c>
      <c r="D41">
        <v>247</v>
      </c>
      <c r="E41">
        <v>236</v>
      </c>
      <c r="F41">
        <v>1.2</v>
      </c>
      <c r="H41">
        <f>Table_Dados__25615[[#This Row],[ticksRight]]-Table_Dados__25615[[#This Row],[ticksLeft]]</f>
        <v>-11</v>
      </c>
      <c r="I41">
        <f>Table_Dados__25615[[#This Row],[ticksLeft]]-D40</f>
        <v>5</v>
      </c>
      <c r="J41">
        <f>Table_Dados__25615[[#This Row],[ticksRight]]-E40</f>
        <v>6</v>
      </c>
    </row>
    <row r="42" spans="1:10" x14ac:dyDescent="0.35">
      <c r="A42">
        <v>40</v>
      </c>
      <c r="B42">
        <v>2477</v>
      </c>
      <c r="C42">
        <v>2537</v>
      </c>
      <c r="D42">
        <v>252</v>
      </c>
      <c r="E42">
        <v>241</v>
      </c>
      <c r="F42">
        <v>1</v>
      </c>
      <c r="H42">
        <f>Table_Dados__25615[[#This Row],[ticksRight]]-Table_Dados__25615[[#This Row],[ticksLeft]]</f>
        <v>-11</v>
      </c>
      <c r="I42">
        <f>Table_Dados__25615[[#This Row],[ticksLeft]]-D41</f>
        <v>5</v>
      </c>
      <c r="J42">
        <f>Table_Dados__25615[[#This Row],[ticksRight]]-E41</f>
        <v>5</v>
      </c>
    </row>
    <row r="43" spans="1:10" x14ac:dyDescent="0.35">
      <c r="A43">
        <v>41</v>
      </c>
      <c r="B43">
        <v>2477</v>
      </c>
      <c r="C43">
        <v>2537</v>
      </c>
      <c r="D43">
        <v>257</v>
      </c>
      <c r="E43">
        <v>246</v>
      </c>
      <c r="F43">
        <v>1</v>
      </c>
      <c r="H43">
        <f>Table_Dados__25615[[#This Row],[ticksRight]]-Table_Dados__25615[[#This Row],[ticksLeft]]</f>
        <v>-11</v>
      </c>
      <c r="I43">
        <f>Table_Dados__25615[[#This Row],[ticksLeft]]-D42</f>
        <v>5</v>
      </c>
      <c r="J43">
        <f>Table_Dados__25615[[#This Row],[ticksRight]]-E42</f>
        <v>5</v>
      </c>
    </row>
    <row r="44" spans="1:10" x14ac:dyDescent="0.35">
      <c r="A44">
        <v>42</v>
      </c>
      <c r="B44">
        <v>2477</v>
      </c>
      <c r="C44">
        <v>2537</v>
      </c>
      <c r="D44">
        <v>262</v>
      </c>
      <c r="E44">
        <v>251</v>
      </c>
      <c r="F44">
        <v>1</v>
      </c>
      <c r="H44">
        <f>Table_Dados__25615[[#This Row],[ticksRight]]-Table_Dados__25615[[#This Row],[ticksLeft]]</f>
        <v>-11</v>
      </c>
      <c r="I44">
        <f>Table_Dados__25615[[#This Row],[ticksLeft]]-D43</f>
        <v>5</v>
      </c>
      <c r="J44">
        <f>Table_Dados__25615[[#This Row],[ticksRight]]-E43</f>
        <v>5</v>
      </c>
    </row>
    <row r="45" spans="1:10" x14ac:dyDescent="0.35">
      <c r="A45">
        <v>43</v>
      </c>
      <c r="B45">
        <v>2477</v>
      </c>
      <c r="C45">
        <v>2537</v>
      </c>
      <c r="D45">
        <v>267</v>
      </c>
      <c r="E45">
        <v>256</v>
      </c>
      <c r="F45">
        <v>1</v>
      </c>
      <c r="H45">
        <f>Table_Dados__25615[[#This Row],[ticksRight]]-Table_Dados__25615[[#This Row],[ticksLeft]]</f>
        <v>-11</v>
      </c>
      <c r="I45">
        <f>Table_Dados__25615[[#This Row],[ticksLeft]]-D44</f>
        <v>5</v>
      </c>
      <c r="J45">
        <f>Table_Dados__25615[[#This Row],[ticksRight]]-E44</f>
        <v>5</v>
      </c>
    </row>
    <row r="46" spans="1:10" x14ac:dyDescent="0.35">
      <c r="A46">
        <v>44</v>
      </c>
      <c r="B46">
        <v>2477</v>
      </c>
      <c r="C46">
        <v>2537</v>
      </c>
      <c r="D46">
        <v>272</v>
      </c>
      <c r="E46">
        <v>261</v>
      </c>
      <c r="F46">
        <v>1</v>
      </c>
      <c r="H46">
        <f>Table_Dados__25615[[#This Row],[ticksRight]]-Table_Dados__25615[[#This Row],[ticksLeft]]</f>
        <v>-11</v>
      </c>
      <c r="I46">
        <f>Table_Dados__25615[[#This Row],[ticksLeft]]-D45</f>
        <v>5</v>
      </c>
      <c r="J46">
        <f>Table_Dados__25615[[#This Row],[ticksRight]]-E45</f>
        <v>5</v>
      </c>
    </row>
    <row r="47" spans="1:10" x14ac:dyDescent="0.35">
      <c r="A47">
        <v>45</v>
      </c>
      <c r="B47">
        <v>2229</v>
      </c>
      <c r="C47">
        <v>2790</v>
      </c>
      <c r="D47">
        <v>278</v>
      </c>
      <c r="E47">
        <v>266</v>
      </c>
      <c r="F47">
        <v>1.2</v>
      </c>
      <c r="H47">
        <f>Table_Dados__25615[[#This Row],[ticksRight]]-Table_Dados__25615[[#This Row],[ticksLeft]]</f>
        <v>-12</v>
      </c>
      <c r="I47">
        <f>Table_Dados__25615[[#This Row],[ticksLeft]]-D46</f>
        <v>6</v>
      </c>
      <c r="J47">
        <f>Table_Dados__25615[[#This Row],[ticksRight]]-E46</f>
        <v>5</v>
      </c>
    </row>
    <row r="48" spans="1:10" x14ac:dyDescent="0.35">
      <c r="A48">
        <v>46</v>
      </c>
      <c r="B48">
        <v>2229</v>
      </c>
      <c r="C48">
        <v>2790</v>
      </c>
      <c r="D48">
        <v>283</v>
      </c>
      <c r="E48">
        <v>271</v>
      </c>
      <c r="F48">
        <v>1</v>
      </c>
      <c r="H48">
        <f>Table_Dados__25615[[#This Row],[ticksRight]]-Table_Dados__25615[[#This Row],[ticksLeft]]</f>
        <v>-12</v>
      </c>
      <c r="I48">
        <f>Table_Dados__25615[[#This Row],[ticksLeft]]-D47</f>
        <v>5</v>
      </c>
      <c r="J48">
        <f>Table_Dados__25615[[#This Row],[ticksRight]]-E47</f>
        <v>5</v>
      </c>
    </row>
    <row r="49" spans="1:10" x14ac:dyDescent="0.35">
      <c r="A49">
        <v>47</v>
      </c>
      <c r="B49">
        <v>2507</v>
      </c>
      <c r="C49">
        <v>2441</v>
      </c>
      <c r="D49">
        <v>287</v>
      </c>
      <c r="E49">
        <v>276</v>
      </c>
      <c r="F49">
        <v>1.25</v>
      </c>
      <c r="H49">
        <f>Table_Dados__25615[[#This Row],[ticksRight]]-Table_Dados__25615[[#This Row],[ticksLeft]]</f>
        <v>-11</v>
      </c>
      <c r="I49">
        <f>Table_Dados__25615[[#This Row],[ticksLeft]]-D48</f>
        <v>4</v>
      </c>
      <c r="J49">
        <f>Table_Dados__25615[[#This Row],[ticksRight]]-E48</f>
        <v>5</v>
      </c>
    </row>
    <row r="50" spans="1:10" x14ac:dyDescent="0.35">
      <c r="A50">
        <v>48</v>
      </c>
      <c r="B50">
        <v>2048</v>
      </c>
      <c r="C50">
        <v>3219</v>
      </c>
      <c r="D50">
        <v>293</v>
      </c>
      <c r="E50">
        <v>280</v>
      </c>
      <c r="F50">
        <v>1.5</v>
      </c>
      <c r="H50">
        <f>Table_Dados__25615[[#This Row],[ticksRight]]-Table_Dados__25615[[#This Row],[ticksLeft]]</f>
        <v>-13</v>
      </c>
      <c r="I50">
        <f>Table_Dados__25615[[#This Row],[ticksLeft]]-D49</f>
        <v>6</v>
      </c>
      <c r="J50">
        <f>Table_Dados__25615[[#This Row],[ticksRight]]-E49</f>
        <v>4</v>
      </c>
    </row>
    <row r="51" spans="1:10" x14ac:dyDescent="0.35">
      <c r="A51">
        <v>49</v>
      </c>
      <c r="B51">
        <v>2560</v>
      </c>
      <c r="C51">
        <v>2414</v>
      </c>
      <c r="D51">
        <v>297</v>
      </c>
      <c r="E51">
        <v>286</v>
      </c>
      <c r="F51">
        <v>1.5</v>
      </c>
      <c r="H51">
        <f>Table_Dados__25615[[#This Row],[ticksRight]]-Table_Dados__25615[[#This Row],[ticksLeft]]</f>
        <v>-11</v>
      </c>
      <c r="I51">
        <f>Table_Dados__25615[[#This Row],[ticksLeft]]-D50</f>
        <v>4</v>
      </c>
      <c r="J51">
        <f>Table_Dados__25615[[#This Row],[ticksRight]]-E50</f>
        <v>6</v>
      </c>
    </row>
    <row r="52" spans="1:10" x14ac:dyDescent="0.35">
      <c r="A52">
        <v>50</v>
      </c>
      <c r="B52">
        <v>2240</v>
      </c>
      <c r="C52">
        <v>2715</v>
      </c>
      <c r="D52">
        <v>302</v>
      </c>
      <c r="E52">
        <v>290</v>
      </c>
      <c r="F52">
        <v>1.25</v>
      </c>
      <c r="H52">
        <f>Table_Dados__25615[[#This Row],[ticksRight]]-Table_Dados__25615[[#This Row],[ticksLeft]]</f>
        <v>-12</v>
      </c>
      <c r="I52">
        <f>Table_Dados__25615[[#This Row],[ticksLeft]]-D51</f>
        <v>5</v>
      </c>
      <c r="J52">
        <f>Table_Dados__25615[[#This Row],[ticksRight]]-E51</f>
        <v>4</v>
      </c>
    </row>
    <row r="53" spans="1:10" x14ac:dyDescent="0.35">
      <c r="A53">
        <v>51</v>
      </c>
      <c r="B53">
        <v>3059</v>
      </c>
      <c r="C53">
        <v>2048</v>
      </c>
      <c r="D53">
        <v>307</v>
      </c>
      <c r="E53">
        <v>298</v>
      </c>
      <c r="F53">
        <v>1.6</v>
      </c>
      <c r="H53">
        <f>Table_Dados__25615[[#This Row],[ticksRight]]-Table_Dados__25615[[#This Row],[ticksLeft]]</f>
        <v>-9</v>
      </c>
      <c r="I53">
        <f>Table_Dados__25615[[#This Row],[ticksLeft]]-D52</f>
        <v>5</v>
      </c>
      <c r="J53">
        <f>Table_Dados__25615[[#This Row],[ticksRight]]-E52</f>
        <v>8</v>
      </c>
    </row>
    <row r="54" spans="1:10" x14ac:dyDescent="0.35">
      <c r="A54">
        <v>52</v>
      </c>
      <c r="B54">
        <v>2753</v>
      </c>
      <c r="C54">
        <v>2252</v>
      </c>
      <c r="D54">
        <v>313</v>
      </c>
      <c r="E54">
        <v>303</v>
      </c>
      <c r="F54">
        <v>1.2</v>
      </c>
      <c r="H54">
        <f>Table_Dados__25615[[#This Row],[ticksRight]]-Table_Dados__25615[[#This Row],[ticksLeft]]</f>
        <v>-10</v>
      </c>
      <c r="I54">
        <f>Table_Dados__25615[[#This Row],[ticksLeft]]-D53</f>
        <v>6</v>
      </c>
      <c r="J54">
        <f>Table_Dados__25615[[#This Row],[ticksRight]]-E53</f>
        <v>5</v>
      </c>
    </row>
    <row r="55" spans="1:10" x14ac:dyDescent="0.35">
      <c r="A55">
        <v>53</v>
      </c>
      <c r="B55">
        <v>2753</v>
      </c>
      <c r="C55">
        <v>2252</v>
      </c>
      <c r="D55">
        <v>318</v>
      </c>
      <c r="E55">
        <v>308</v>
      </c>
      <c r="F55">
        <v>1</v>
      </c>
      <c r="H55">
        <f>Table_Dados__25615[[#This Row],[ticksRight]]-Table_Dados__25615[[#This Row],[ticksLeft]]</f>
        <v>-10</v>
      </c>
      <c r="I55">
        <f>Table_Dados__25615[[#This Row],[ticksLeft]]-D54</f>
        <v>5</v>
      </c>
      <c r="J55">
        <f>Table_Dados__25615[[#This Row],[ticksRight]]-E54</f>
        <v>5</v>
      </c>
    </row>
    <row r="56" spans="1:10" x14ac:dyDescent="0.35">
      <c r="A56">
        <v>54</v>
      </c>
      <c r="B56">
        <v>2408</v>
      </c>
      <c r="C56">
        <v>2533</v>
      </c>
      <c r="D56">
        <v>323</v>
      </c>
      <c r="E56">
        <v>312</v>
      </c>
      <c r="F56">
        <v>1.25</v>
      </c>
      <c r="H56">
        <f>Table_Dados__25615[[#This Row],[ticksRight]]-Table_Dados__25615[[#This Row],[ticksLeft]]</f>
        <v>-11</v>
      </c>
      <c r="I56">
        <f>Table_Dados__25615[[#This Row],[ticksLeft]]-D55</f>
        <v>5</v>
      </c>
      <c r="J56">
        <f>Table_Dados__25615[[#This Row],[ticksRight]]-E55</f>
        <v>4</v>
      </c>
    </row>
    <row r="57" spans="1:10" x14ac:dyDescent="0.35">
      <c r="A57">
        <v>55</v>
      </c>
      <c r="B57">
        <v>2408</v>
      </c>
      <c r="C57">
        <v>2533</v>
      </c>
      <c r="D57">
        <v>328</v>
      </c>
      <c r="E57">
        <v>317</v>
      </c>
      <c r="F57">
        <v>1</v>
      </c>
      <c r="H57">
        <f>Table_Dados__25615[[#This Row],[ticksRight]]-Table_Dados__25615[[#This Row],[ticksLeft]]</f>
        <v>-11</v>
      </c>
      <c r="I57">
        <f>Table_Dados__25615[[#This Row],[ticksLeft]]-D56</f>
        <v>5</v>
      </c>
      <c r="J57">
        <f>Table_Dados__25615[[#This Row],[ticksRight]]-E56</f>
        <v>5</v>
      </c>
    </row>
    <row r="58" spans="1:10" x14ac:dyDescent="0.35">
      <c r="A58">
        <v>56</v>
      </c>
      <c r="B58">
        <v>2408</v>
      </c>
      <c r="C58">
        <v>2533</v>
      </c>
      <c r="D58">
        <v>333</v>
      </c>
      <c r="E58">
        <v>322</v>
      </c>
      <c r="F58">
        <v>1</v>
      </c>
      <c r="H58">
        <f>Table_Dados__25615[[#This Row],[ticksRight]]-Table_Dados__25615[[#This Row],[ticksLeft]]</f>
        <v>-11</v>
      </c>
      <c r="I58">
        <f>Table_Dados__25615[[#This Row],[ticksLeft]]-D57</f>
        <v>5</v>
      </c>
      <c r="J58">
        <f>Table_Dados__25615[[#This Row],[ticksRight]]-E57</f>
        <v>5</v>
      </c>
    </row>
    <row r="59" spans="1:10" x14ac:dyDescent="0.35">
      <c r="A59">
        <v>57</v>
      </c>
      <c r="B59">
        <v>2408</v>
      </c>
      <c r="C59">
        <v>2533</v>
      </c>
      <c r="D59">
        <v>338</v>
      </c>
      <c r="E59">
        <v>327</v>
      </c>
      <c r="F59">
        <v>1</v>
      </c>
      <c r="H59">
        <f>Table_Dados__25615[[#This Row],[ticksRight]]-Table_Dados__25615[[#This Row],[ticksLeft]]</f>
        <v>-11</v>
      </c>
      <c r="I59">
        <f>Table_Dados__25615[[#This Row],[ticksLeft]]-D58</f>
        <v>5</v>
      </c>
      <c r="J59">
        <f>Table_Dados__25615[[#This Row],[ticksRight]]-E58</f>
        <v>5</v>
      </c>
    </row>
    <row r="60" spans="1:10" x14ac:dyDescent="0.35">
      <c r="A60">
        <v>58</v>
      </c>
      <c r="B60">
        <v>2408</v>
      </c>
      <c r="C60">
        <v>2533</v>
      </c>
      <c r="D60">
        <v>343</v>
      </c>
      <c r="E60">
        <v>332</v>
      </c>
      <c r="F60">
        <v>1</v>
      </c>
      <c r="H60">
        <f>Table_Dados__25615[[#This Row],[ticksRight]]-Table_Dados__25615[[#This Row],[ticksLeft]]</f>
        <v>-11</v>
      </c>
      <c r="I60">
        <f>Table_Dados__25615[[#This Row],[ticksLeft]]-D59</f>
        <v>5</v>
      </c>
      <c r="J60">
        <f>Table_Dados__25615[[#This Row],[ticksRight]]-E59</f>
        <v>5</v>
      </c>
    </row>
    <row r="61" spans="1:10" x14ac:dyDescent="0.35">
      <c r="A61">
        <v>59</v>
      </c>
      <c r="B61">
        <v>2167</v>
      </c>
      <c r="C61">
        <v>2786</v>
      </c>
      <c r="D61">
        <v>349</v>
      </c>
      <c r="E61">
        <v>337</v>
      </c>
      <c r="F61">
        <v>1.2</v>
      </c>
      <c r="H61">
        <f>Table_Dados__25615[[#This Row],[ticksRight]]-Table_Dados__25615[[#This Row],[ticksLeft]]</f>
        <v>-12</v>
      </c>
      <c r="I61">
        <f>Table_Dados__25615[[#This Row],[ticksLeft]]-D60</f>
        <v>6</v>
      </c>
      <c r="J61">
        <f>Table_Dados__25615[[#This Row],[ticksRight]]-E60</f>
        <v>5</v>
      </c>
    </row>
    <row r="62" spans="1:10" x14ac:dyDescent="0.35">
      <c r="A62">
        <v>60</v>
      </c>
      <c r="B62">
        <v>2167</v>
      </c>
      <c r="C62">
        <v>2786</v>
      </c>
      <c r="D62">
        <v>354</v>
      </c>
      <c r="E62">
        <v>342</v>
      </c>
      <c r="F62">
        <v>1</v>
      </c>
      <c r="H62">
        <f>Table_Dados__25615[[#This Row],[ticksRight]]-Table_Dados__25615[[#This Row],[ticksLeft]]</f>
        <v>-12</v>
      </c>
      <c r="I62">
        <f>Table_Dados__25615[[#This Row],[ticksLeft]]-D61</f>
        <v>5</v>
      </c>
      <c r="J62">
        <f>Table_Dados__25615[[#This Row],[ticksRight]]-E61</f>
        <v>5</v>
      </c>
    </row>
    <row r="63" spans="1:10" x14ac:dyDescent="0.35">
      <c r="A63">
        <v>61</v>
      </c>
      <c r="B63">
        <v>2167</v>
      </c>
      <c r="C63">
        <v>2786</v>
      </c>
      <c r="D63">
        <v>359</v>
      </c>
      <c r="E63">
        <v>347</v>
      </c>
      <c r="F63">
        <v>1</v>
      </c>
      <c r="H63">
        <f>Table_Dados__25615[[#This Row],[ticksRight]]-Table_Dados__25615[[#This Row],[ticksLeft]]</f>
        <v>-12</v>
      </c>
      <c r="I63">
        <f>Table_Dados__25615[[#This Row],[ticksLeft]]-D62</f>
        <v>5</v>
      </c>
      <c r="J63">
        <f>Table_Dados__25615[[#This Row],[ticksRight]]-E62</f>
        <v>5</v>
      </c>
    </row>
    <row r="64" spans="1:10" x14ac:dyDescent="0.35">
      <c r="A64">
        <v>62</v>
      </c>
      <c r="B64">
        <v>2048</v>
      </c>
      <c r="C64">
        <v>3286</v>
      </c>
      <c r="D64">
        <v>364</v>
      </c>
      <c r="E64">
        <v>351</v>
      </c>
      <c r="F64">
        <v>1.25</v>
      </c>
      <c r="H64">
        <f>Table_Dados__25615[[#This Row],[ticksRight]]-Table_Dados__25615[[#This Row],[ticksLeft]]</f>
        <v>-13</v>
      </c>
      <c r="I64">
        <f>Table_Dados__25615[[#This Row],[ticksLeft]]-D63</f>
        <v>5</v>
      </c>
      <c r="J64">
        <f>Table_Dados__25615[[#This Row],[ticksRight]]-E63</f>
        <v>4</v>
      </c>
    </row>
    <row r="65" spans="1:10" x14ac:dyDescent="0.35">
      <c r="A65">
        <v>63</v>
      </c>
      <c r="B65">
        <v>2048</v>
      </c>
      <c r="C65">
        <v>3286</v>
      </c>
      <c r="D65">
        <v>369</v>
      </c>
      <c r="E65">
        <v>356</v>
      </c>
      <c r="F65">
        <v>1</v>
      </c>
      <c r="H65">
        <f>Table_Dados__25615[[#This Row],[ticksRight]]-Table_Dados__25615[[#This Row],[ticksLeft]]</f>
        <v>-13</v>
      </c>
      <c r="I65">
        <f>Table_Dados__25615[[#This Row],[ticksLeft]]-D64</f>
        <v>5</v>
      </c>
      <c r="J65">
        <f>Table_Dados__25615[[#This Row],[ticksRight]]-E64</f>
        <v>5</v>
      </c>
    </row>
    <row r="66" spans="1:10" x14ac:dyDescent="0.35">
      <c r="A66">
        <v>64</v>
      </c>
      <c r="B66">
        <v>2304</v>
      </c>
      <c r="C66">
        <v>2875</v>
      </c>
      <c r="D66">
        <v>373</v>
      </c>
      <c r="E66">
        <v>361</v>
      </c>
      <c r="F66">
        <v>1.25</v>
      </c>
      <c r="H66">
        <f>Table_Dados__25615[[#This Row],[ticksRight]]-Table_Dados__25615[[#This Row],[ticksLeft]]</f>
        <v>-12</v>
      </c>
      <c r="I66">
        <f>Table_Dados__25615[[#This Row],[ticksLeft]]-D65</f>
        <v>4</v>
      </c>
      <c r="J66">
        <f>Table_Dados__25615[[#This Row],[ticksRight]]-E65</f>
        <v>5</v>
      </c>
    </row>
    <row r="67" spans="1:10" x14ac:dyDescent="0.35">
      <c r="A67">
        <v>65</v>
      </c>
      <c r="B67">
        <v>2534</v>
      </c>
      <c r="C67">
        <v>2587</v>
      </c>
      <c r="D67">
        <v>378</v>
      </c>
      <c r="E67">
        <v>367</v>
      </c>
      <c r="F67">
        <v>1.2</v>
      </c>
      <c r="H67">
        <f>Table_Dados__25615[[#This Row],[ticksRight]]-Table_Dados__25615[[#This Row],[ticksLeft]]</f>
        <v>-11</v>
      </c>
      <c r="I67">
        <f>Table_Dados__25615[[#This Row],[ticksLeft]]-D66</f>
        <v>5</v>
      </c>
      <c r="J67">
        <f>Table_Dados__25615[[#This Row],[ticksRight]]-E66</f>
        <v>6</v>
      </c>
    </row>
    <row r="68" spans="1:10" x14ac:dyDescent="0.35">
      <c r="A68">
        <v>66</v>
      </c>
      <c r="B68">
        <v>2534</v>
      </c>
      <c r="C68">
        <v>2587</v>
      </c>
      <c r="D68">
        <v>383</v>
      </c>
      <c r="E68">
        <v>372</v>
      </c>
      <c r="F68">
        <v>1</v>
      </c>
      <c r="H68">
        <f>Table_Dados__25615[[#This Row],[ticksRight]]-Table_Dados__25615[[#This Row],[ticksLeft]]</f>
        <v>-11</v>
      </c>
      <c r="I68">
        <f>Table_Dados__25615[[#This Row],[ticksLeft]]-D67</f>
        <v>5</v>
      </c>
      <c r="J68">
        <f>Table_Dados__25615[[#This Row],[ticksRight]]-E67</f>
        <v>5</v>
      </c>
    </row>
    <row r="69" spans="1:10" x14ac:dyDescent="0.35">
      <c r="A69">
        <v>67</v>
      </c>
      <c r="B69">
        <v>2787</v>
      </c>
      <c r="C69">
        <v>2328</v>
      </c>
      <c r="D69">
        <v>388</v>
      </c>
      <c r="E69">
        <v>378</v>
      </c>
      <c r="F69">
        <v>1.2</v>
      </c>
      <c r="H69">
        <f>Table_Dados__25615[[#This Row],[ticksRight]]-Table_Dados__25615[[#This Row],[ticksLeft]]</f>
        <v>-10</v>
      </c>
      <c r="I69">
        <f>Table_Dados__25615[[#This Row],[ticksLeft]]-D68</f>
        <v>5</v>
      </c>
      <c r="J69">
        <f>Table_Dados__25615[[#This Row],[ticksRight]]-E68</f>
        <v>6</v>
      </c>
    </row>
    <row r="70" spans="1:10" x14ac:dyDescent="0.35">
      <c r="A70">
        <v>68</v>
      </c>
      <c r="B70">
        <v>2787</v>
      </c>
      <c r="C70">
        <v>2328</v>
      </c>
      <c r="D70">
        <v>394</v>
      </c>
      <c r="E70">
        <v>384</v>
      </c>
      <c r="F70">
        <v>1</v>
      </c>
      <c r="H70">
        <f>Table_Dados__25615[[#This Row],[ticksRight]]-Table_Dados__25615[[#This Row],[ticksLeft]]</f>
        <v>-10</v>
      </c>
      <c r="I70">
        <f>Table_Dados__25615[[#This Row],[ticksLeft]]-D69</f>
        <v>6</v>
      </c>
      <c r="J70">
        <f>Table_Dados__25615[[#This Row],[ticksRight]]-E69</f>
        <v>6</v>
      </c>
    </row>
    <row r="71" spans="1:10" x14ac:dyDescent="0.35">
      <c r="A71">
        <v>69</v>
      </c>
      <c r="B71">
        <v>2787</v>
      </c>
      <c r="C71">
        <v>2328</v>
      </c>
      <c r="D71">
        <v>399</v>
      </c>
      <c r="E71">
        <v>389</v>
      </c>
      <c r="F71">
        <v>1</v>
      </c>
      <c r="H71">
        <f>Table_Dados__25615[[#This Row],[ticksRight]]-Table_Dados__25615[[#This Row],[ticksLeft]]</f>
        <v>-10</v>
      </c>
      <c r="I71">
        <f>Table_Dados__25615[[#This Row],[ticksLeft]]-D70</f>
        <v>5</v>
      </c>
      <c r="J71">
        <f>Table_Dados__25615[[#This Row],[ticksRight]]-E70</f>
        <v>5</v>
      </c>
    </row>
    <row r="72" spans="1:10" x14ac:dyDescent="0.35">
      <c r="A72">
        <v>70</v>
      </c>
      <c r="B72">
        <v>2787</v>
      </c>
      <c r="C72">
        <v>2328</v>
      </c>
      <c r="D72">
        <v>404</v>
      </c>
      <c r="E72">
        <v>394</v>
      </c>
      <c r="F72">
        <v>1</v>
      </c>
      <c r="H72">
        <f>Table_Dados__25615[[#This Row],[ticksRight]]-Table_Dados__25615[[#This Row],[ticksLeft]]</f>
        <v>-10</v>
      </c>
      <c r="I72">
        <f>Table_Dados__25615[[#This Row],[ticksLeft]]-D71</f>
        <v>5</v>
      </c>
      <c r="J72">
        <f>Table_Dados__25615[[#This Row],[ticksRight]]-E71</f>
        <v>5</v>
      </c>
    </row>
    <row r="73" spans="1:10" x14ac:dyDescent="0.35">
      <c r="A73">
        <v>71</v>
      </c>
      <c r="B73">
        <v>2438</v>
      </c>
      <c r="C73">
        <v>2619</v>
      </c>
      <c r="D73">
        <v>409</v>
      </c>
      <c r="E73">
        <v>398</v>
      </c>
      <c r="F73">
        <v>1.25</v>
      </c>
      <c r="H73">
        <f>Table_Dados__25615[[#This Row],[ticksRight]]-Table_Dados__25615[[#This Row],[ticksLeft]]</f>
        <v>-11</v>
      </c>
      <c r="I73">
        <f>Table_Dados__25615[[#This Row],[ticksLeft]]-D72</f>
        <v>5</v>
      </c>
      <c r="J73">
        <f>Table_Dados__25615[[#This Row],[ticksRight]]-E72</f>
        <v>4</v>
      </c>
    </row>
    <row r="74" spans="1:10" x14ac:dyDescent="0.35">
      <c r="A74">
        <v>72</v>
      </c>
      <c r="B74">
        <v>2194</v>
      </c>
      <c r="C74">
        <v>2880</v>
      </c>
      <c r="D74">
        <v>415</v>
      </c>
      <c r="E74">
        <v>403</v>
      </c>
      <c r="F74">
        <v>1.2</v>
      </c>
      <c r="H74">
        <f>Table_Dados__25615[[#This Row],[ticksRight]]-Table_Dados__25615[[#This Row],[ticksLeft]]</f>
        <v>-12</v>
      </c>
      <c r="I74">
        <f>Table_Dados__25615[[#This Row],[ticksLeft]]-D73</f>
        <v>6</v>
      </c>
      <c r="J74">
        <f>Table_Dados__25615[[#This Row],[ticksRight]]-E73</f>
        <v>5</v>
      </c>
    </row>
    <row r="75" spans="1:10" x14ac:dyDescent="0.35">
      <c r="A75">
        <v>73</v>
      </c>
      <c r="B75">
        <v>2194</v>
      </c>
      <c r="C75">
        <v>2880</v>
      </c>
      <c r="D75">
        <v>420</v>
      </c>
      <c r="E75">
        <v>408</v>
      </c>
      <c r="F75">
        <v>1</v>
      </c>
      <c r="H75">
        <f>Table_Dados__25615[[#This Row],[ticksRight]]-Table_Dados__25615[[#This Row],[ticksLeft]]</f>
        <v>-12</v>
      </c>
      <c r="I75">
        <f>Table_Dados__25615[[#This Row],[ticksLeft]]-D74</f>
        <v>5</v>
      </c>
      <c r="J75">
        <f>Table_Dados__25615[[#This Row],[ticksRight]]-E74</f>
        <v>5</v>
      </c>
    </row>
    <row r="76" spans="1:10" x14ac:dyDescent="0.35">
      <c r="A76">
        <v>74</v>
      </c>
      <c r="B76">
        <v>2194</v>
      </c>
      <c r="C76">
        <v>2880</v>
      </c>
      <c r="D76">
        <v>425</v>
      </c>
      <c r="E76">
        <v>413</v>
      </c>
      <c r="F76">
        <v>1</v>
      </c>
      <c r="H76">
        <f>Table_Dados__25615[[#This Row],[ticksRight]]-Table_Dados__25615[[#This Row],[ticksLeft]]</f>
        <v>-12</v>
      </c>
      <c r="I76">
        <f>Table_Dados__25615[[#This Row],[ticksLeft]]-D75</f>
        <v>5</v>
      </c>
      <c r="J76">
        <f>Table_Dados__25615[[#This Row],[ticksRight]]-E75</f>
        <v>5</v>
      </c>
    </row>
    <row r="77" spans="1:10" x14ac:dyDescent="0.35">
      <c r="A77">
        <v>75</v>
      </c>
      <c r="B77">
        <v>2194</v>
      </c>
      <c r="C77">
        <v>2880</v>
      </c>
      <c r="D77">
        <v>430</v>
      </c>
      <c r="E77">
        <v>418</v>
      </c>
      <c r="F77">
        <v>1</v>
      </c>
      <c r="H77">
        <f>Table_Dados__25615[[#This Row],[ticksRight]]-Table_Dados__25615[[#This Row],[ticksLeft]]</f>
        <v>-12</v>
      </c>
      <c r="I77">
        <f>Table_Dados__25615[[#This Row],[ticksLeft]]-D76</f>
        <v>5</v>
      </c>
      <c r="J77">
        <f>Table_Dados__25615[[#This Row],[ticksRight]]-E76</f>
        <v>5</v>
      </c>
    </row>
    <row r="78" spans="1:10" x14ac:dyDescent="0.35">
      <c r="A78">
        <v>76</v>
      </c>
      <c r="B78">
        <v>2194</v>
      </c>
      <c r="C78">
        <v>2880</v>
      </c>
      <c r="D78">
        <v>435</v>
      </c>
      <c r="E78">
        <v>423</v>
      </c>
      <c r="F78">
        <v>1</v>
      </c>
      <c r="H78">
        <f>Table_Dados__25615[[#This Row],[ticksRight]]-Table_Dados__25615[[#This Row],[ticksLeft]]</f>
        <v>-12</v>
      </c>
      <c r="I78">
        <f>Table_Dados__25615[[#This Row],[ticksLeft]]-D77</f>
        <v>5</v>
      </c>
      <c r="J78">
        <f>Table_Dados__25615[[#This Row],[ticksRight]]-E77</f>
        <v>5</v>
      </c>
    </row>
    <row r="79" spans="1:10" x14ac:dyDescent="0.35">
      <c r="A79">
        <v>77</v>
      </c>
      <c r="B79">
        <v>2194</v>
      </c>
      <c r="C79">
        <v>2880</v>
      </c>
      <c r="D79">
        <v>440</v>
      </c>
      <c r="E79">
        <v>428</v>
      </c>
      <c r="F79">
        <v>1</v>
      </c>
      <c r="H79">
        <f>Table_Dados__25615[[#This Row],[ticksRight]]-Table_Dados__25615[[#This Row],[ticksLeft]]</f>
        <v>-12</v>
      </c>
      <c r="I79">
        <f>Table_Dados__25615[[#This Row],[ticksLeft]]-D78</f>
        <v>5</v>
      </c>
      <c r="J79">
        <f>Table_Dados__25615[[#This Row],[ticksRight]]-E78</f>
        <v>5</v>
      </c>
    </row>
    <row r="80" spans="1:10" x14ac:dyDescent="0.35">
      <c r="A80">
        <v>78</v>
      </c>
      <c r="B80">
        <v>2194</v>
      </c>
      <c r="C80">
        <v>2880</v>
      </c>
      <c r="D80">
        <v>445</v>
      </c>
      <c r="E80">
        <v>433</v>
      </c>
      <c r="F80">
        <v>1</v>
      </c>
      <c r="H80">
        <f>Table_Dados__25615[[#This Row],[ticksRight]]-Table_Dados__25615[[#This Row],[ticksLeft]]</f>
        <v>-12</v>
      </c>
      <c r="I80">
        <f>Table_Dados__25615[[#This Row],[ticksLeft]]-D79</f>
        <v>5</v>
      </c>
      <c r="J80">
        <f>Table_Dados__25615[[#This Row],[ticksRight]]-E79</f>
        <v>5</v>
      </c>
    </row>
    <row r="81" spans="1:10" x14ac:dyDescent="0.35">
      <c r="A81">
        <v>79</v>
      </c>
      <c r="B81">
        <v>2194</v>
      </c>
      <c r="C81">
        <v>2880</v>
      </c>
      <c r="D81">
        <v>450</v>
      </c>
      <c r="E81">
        <v>438</v>
      </c>
      <c r="F81">
        <v>1</v>
      </c>
      <c r="H81">
        <f>Table_Dados__25615[[#This Row],[ticksRight]]-Table_Dados__25615[[#This Row],[ticksLeft]]</f>
        <v>-12</v>
      </c>
      <c r="I81">
        <f>Table_Dados__25615[[#This Row],[ticksLeft]]-D80</f>
        <v>5</v>
      </c>
      <c r="J81">
        <f>Table_Dados__25615[[#This Row],[ticksRight]]-E80</f>
        <v>5</v>
      </c>
    </row>
    <row r="82" spans="1:10" x14ac:dyDescent="0.35">
      <c r="A82">
        <v>80</v>
      </c>
      <c r="B82">
        <v>2194</v>
      </c>
      <c r="C82">
        <v>2880</v>
      </c>
      <c r="D82">
        <v>455</v>
      </c>
      <c r="E82">
        <v>443</v>
      </c>
      <c r="F82">
        <v>1</v>
      </c>
      <c r="H82">
        <f>Table_Dados__25615[[#This Row],[ticksRight]]-Table_Dados__25615[[#This Row],[ticksLeft]]</f>
        <v>-12</v>
      </c>
      <c r="I82">
        <f>Table_Dados__25615[[#This Row],[ticksLeft]]-D81</f>
        <v>5</v>
      </c>
      <c r="J82">
        <f>Table_Dados__25615[[#This Row],[ticksRight]]-E81</f>
        <v>5</v>
      </c>
    </row>
    <row r="83" spans="1:10" x14ac:dyDescent="0.35">
      <c r="A83">
        <v>81</v>
      </c>
      <c r="B83">
        <v>2048</v>
      </c>
      <c r="C83">
        <v>3368</v>
      </c>
      <c r="D83">
        <v>460</v>
      </c>
      <c r="E83">
        <v>447</v>
      </c>
      <c r="F83">
        <v>1.25</v>
      </c>
      <c r="H83">
        <f>Table_Dados__25615[[#This Row],[ticksRight]]-Table_Dados__25615[[#This Row],[ticksLeft]]</f>
        <v>-13</v>
      </c>
      <c r="I83">
        <f>Table_Dados__25615[[#This Row],[ticksLeft]]-D82</f>
        <v>5</v>
      </c>
      <c r="J83">
        <f>Table_Dados__25615[[#This Row],[ticksRight]]-E82</f>
        <v>4</v>
      </c>
    </row>
    <row r="84" spans="1:10" x14ac:dyDescent="0.35">
      <c r="A84">
        <v>82</v>
      </c>
      <c r="B84">
        <v>2252</v>
      </c>
      <c r="C84">
        <v>3031</v>
      </c>
      <c r="D84">
        <v>465</v>
      </c>
      <c r="E84">
        <v>453</v>
      </c>
      <c r="F84">
        <v>1.2</v>
      </c>
      <c r="H84">
        <f>Table_Dados__25615[[#This Row],[ticksRight]]-Table_Dados__25615[[#This Row],[ticksLeft]]</f>
        <v>-12</v>
      </c>
      <c r="I84">
        <f>Table_Dados__25615[[#This Row],[ticksLeft]]-D83</f>
        <v>5</v>
      </c>
      <c r="J84">
        <f>Table_Dados__25615[[#This Row],[ticksRight]]-E83</f>
        <v>6</v>
      </c>
    </row>
    <row r="85" spans="1:10" x14ac:dyDescent="0.35">
      <c r="A85">
        <v>83</v>
      </c>
      <c r="B85">
        <v>2533</v>
      </c>
      <c r="C85">
        <v>2652</v>
      </c>
      <c r="D85">
        <v>469</v>
      </c>
      <c r="E85">
        <v>458</v>
      </c>
      <c r="F85">
        <v>1.25</v>
      </c>
      <c r="H85">
        <f>Table_Dados__25615[[#This Row],[ticksRight]]-Table_Dados__25615[[#This Row],[ticksLeft]]</f>
        <v>-11</v>
      </c>
      <c r="I85">
        <f>Table_Dados__25615[[#This Row],[ticksLeft]]-D84</f>
        <v>4</v>
      </c>
      <c r="J85">
        <f>Table_Dados__25615[[#This Row],[ticksRight]]-E84</f>
        <v>5</v>
      </c>
    </row>
    <row r="86" spans="1:10" x14ac:dyDescent="0.35">
      <c r="A86">
        <v>84</v>
      </c>
      <c r="B86">
        <v>2279</v>
      </c>
      <c r="C86">
        <v>2917</v>
      </c>
      <c r="D86">
        <v>475</v>
      </c>
      <c r="E86">
        <v>463</v>
      </c>
      <c r="F86">
        <v>1.2</v>
      </c>
      <c r="H86">
        <f>Table_Dados__25615[[#This Row],[ticksRight]]-Table_Dados__25615[[#This Row],[ticksLeft]]</f>
        <v>-12</v>
      </c>
      <c r="I86">
        <f>Table_Dados__25615[[#This Row],[ticksLeft]]-D85</f>
        <v>6</v>
      </c>
      <c r="J86">
        <f>Table_Dados__25615[[#This Row],[ticksRight]]-E85</f>
        <v>5</v>
      </c>
    </row>
    <row r="87" spans="1:10" x14ac:dyDescent="0.35">
      <c r="A87">
        <v>85</v>
      </c>
      <c r="B87">
        <v>2506</v>
      </c>
      <c r="C87">
        <v>2625</v>
      </c>
      <c r="D87">
        <v>480</v>
      </c>
      <c r="E87">
        <v>469</v>
      </c>
      <c r="F87">
        <v>1.2</v>
      </c>
      <c r="H87">
        <f>Table_Dados__25615[[#This Row],[ticksRight]]-Table_Dados__25615[[#This Row],[ticksLeft]]</f>
        <v>-11</v>
      </c>
      <c r="I87">
        <f>Table_Dados__25615[[#This Row],[ticksLeft]]-D86</f>
        <v>5</v>
      </c>
      <c r="J87">
        <f>Table_Dados__25615[[#This Row],[ticksRight]]-E86</f>
        <v>6</v>
      </c>
    </row>
    <row r="88" spans="1:10" x14ac:dyDescent="0.35">
      <c r="A88">
        <v>86</v>
      </c>
      <c r="B88">
        <v>2506</v>
      </c>
      <c r="C88">
        <v>2625</v>
      </c>
      <c r="D88">
        <v>485</v>
      </c>
      <c r="E88">
        <v>474</v>
      </c>
      <c r="F88">
        <v>1</v>
      </c>
      <c r="H88">
        <f>Table_Dados__25615[[#This Row],[ticksRight]]-Table_Dados__25615[[#This Row],[ticksLeft]]</f>
        <v>-11</v>
      </c>
      <c r="I88">
        <f>Table_Dados__25615[[#This Row],[ticksLeft]]-D87</f>
        <v>5</v>
      </c>
      <c r="J88">
        <f>Table_Dados__25615[[#This Row],[ticksRight]]-E87</f>
        <v>5</v>
      </c>
    </row>
    <row r="89" spans="1:10" x14ac:dyDescent="0.35">
      <c r="A89">
        <v>87</v>
      </c>
      <c r="B89">
        <v>2819</v>
      </c>
      <c r="C89">
        <v>2296</v>
      </c>
      <c r="D89">
        <v>489</v>
      </c>
      <c r="E89">
        <v>479</v>
      </c>
      <c r="F89">
        <v>1.25</v>
      </c>
      <c r="H89">
        <f>Table_Dados__25615[[#This Row],[ticksRight]]-Table_Dados__25615[[#This Row],[ticksLeft]]</f>
        <v>-10</v>
      </c>
      <c r="I89">
        <f>Table_Dados__25615[[#This Row],[ticksLeft]]-D88</f>
        <v>4</v>
      </c>
      <c r="J89">
        <f>Table_Dados__25615[[#This Row],[ticksRight]]-E88</f>
        <v>5</v>
      </c>
    </row>
    <row r="90" spans="1:10" x14ac:dyDescent="0.35">
      <c r="A90">
        <v>88</v>
      </c>
      <c r="B90">
        <v>2114</v>
      </c>
      <c r="C90">
        <v>2870</v>
      </c>
      <c r="D90">
        <v>495</v>
      </c>
      <c r="E90">
        <v>483</v>
      </c>
      <c r="F90">
        <v>1.5</v>
      </c>
      <c r="H90">
        <f>Table_Dados__25615[[#This Row],[ticksRight]]-Table_Dados__25615[[#This Row],[ticksLeft]]</f>
        <v>-12</v>
      </c>
      <c r="I90">
        <f>Table_Dados__25615[[#This Row],[ticksLeft]]-D89</f>
        <v>6</v>
      </c>
      <c r="J90">
        <f>Table_Dados__25615[[#This Row],[ticksRight]]-E89</f>
        <v>4</v>
      </c>
    </row>
    <row r="91" spans="1:10" x14ac:dyDescent="0.35">
      <c r="A91">
        <v>89</v>
      </c>
      <c r="B91">
        <v>2642</v>
      </c>
      <c r="C91">
        <v>2152</v>
      </c>
      <c r="D91">
        <v>499</v>
      </c>
      <c r="E91">
        <v>489</v>
      </c>
      <c r="F91">
        <v>1.5</v>
      </c>
      <c r="H91">
        <f>Table_Dados__25615[[#This Row],[ticksRight]]-Table_Dados__25615[[#This Row],[ticksLeft]]</f>
        <v>-10</v>
      </c>
      <c r="I91">
        <f>Table_Dados__25615[[#This Row],[ticksLeft]]-D90</f>
        <v>4</v>
      </c>
      <c r="J91">
        <f>Table_Dados__25615[[#This Row],[ticksRight]]-E90</f>
        <v>6</v>
      </c>
    </row>
    <row r="92" spans="1:10" x14ac:dyDescent="0.35">
      <c r="A92">
        <v>90</v>
      </c>
      <c r="B92">
        <v>2311</v>
      </c>
      <c r="C92">
        <v>2421</v>
      </c>
      <c r="D92">
        <v>504</v>
      </c>
      <c r="E92">
        <v>493</v>
      </c>
      <c r="F92">
        <v>1.25</v>
      </c>
      <c r="H92">
        <f>Table_Dados__25615[[#This Row],[ticksRight]]-Table_Dados__25615[[#This Row],[ticksLeft]]</f>
        <v>-11</v>
      </c>
      <c r="I92">
        <f>Table_Dados__25615[[#This Row],[ticksLeft]]-D91</f>
        <v>5</v>
      </c>
      <c r="J92">
        <f>Table_Dados__25615[[#This Row],[ticksRight]]-E91</f>
        <v>4</v>
      </c>
    </row>
    <row r="93" spans="1:10" x14ac:dyDescent="0.35">
      <c r="A93">
        <v>91</v>
      </c>
      <c r="B93">
        <v>2079</v>
      </c>
      <c r="C93">
        <v>2663</v>
      </c>
      <c r="D93">
        <v>510</v>
      </c>
      <c r="E93">
        <v>498</v>
      </c>
      <c r="F93">
        <v>1.2</v>
      </c>
      <c r="H93">
        <f>Table_Dados__25615[[#This Row],[ticksRight]]-Table_Dados__25615[[#This Row],[ticksLeft]]</f>
        <v>-12</v>
      </c>
      <c r="I93">
        <f>Table_Dados__25615[[#This Row],[ticksLeft]]-D92</f>
        <v>6</v>
      </c>
      <c r="J93">
        <f>Table_Dados__25615[[#This Row],[ticksRight]]-E92</f>
        <v>5</v>
      </c>
    </row>
    <row r="94" spans="1:10" x14ac:dyDescent="0.35">
      <c r="A94">
        <v>92</v>
      </c>
      <c r="B94">
        <v>2079</v>
      </c>
      <c r="C94">
        <v>2663</v>
      </c>
      <c r="D94">
        <v>515</v>
      </c>
      <c r="E94">
        <v>503</v>
      </c>
      <c r="F94">
        <v>1</v>
      </c>
      <c r="H94">
        <f>Table_Dados__25615[[#This Row],[ticksRight]]-Table_Dados__25615[[#This Row],[ticksLeft]]</f>
        <v>-12</v>
      </c>
      <c r="I94">
        <f>Table_Dados__25615[[#This Row],[ticksLeft]]-D93</f>
        <v>5</v>
      </c>
      <c r="J94">
        <f>Table_Dados__25615[[#This Row],[ticksRight]]-E93</f>
        <v>5</v>
      </c>
    </row>
    <row r="95" spans="1:10" x14ac:dyDescent="0.35">
      <c r="A95">
        <v>93</v>
      </c>
      <c r="B95">
        <v>2079</v>
      </c>
      <c r="C95">
        <v>2663</v>
      </c>
      <c r="D95">
        <v>520</v>
      </c>
      <c r="E95">
        <v>508</v>
      </c>
      <c r="F95">
        <v>1</v>
      </c>
      <c r="H95">
        <f>Table_Dados__25615[[#This Row],[ticksRight]]-Table_Dados__25615[[#This Row],[ticksLeft]]</f>
        <v>-12</v>
      </c>
      <c r="I95">
        <f>Table_Dados__25615[[#This Row],[ticksLeft]]-D94</f>
        <v>5</v>
      </c>
      <c r="J95">
        <f>Table_Dados__25615[[#This Row],[ticksRight]]-E94</f>
        <v>5</v>
      </c>
    </row>
    <row r="96" spans="1:10" x14ac:dyDescent="0.35">
      <c r="A96">
        <v>94</v>
      </c>
      <c r="B96">
        <v>2079</v>
      </c>
      <c r="C96">
        <v>2663</v>
      </c>
      <c r="D96">
        <v>525</v>
      </c>
      <c r="E96">
        <v>513</v>
      </c>
      <c r="F96">
        <v>1</v>
      </c>
      <c r="H96">
        <f>Table_Dados__25615[[#This Row],[ticksRight]]-Table_Dados__25615[[#This Row],[ticksLeft]]</f>
        <v>-12</v>
      </c>
      <c r="I96">
        <f>Table_Dados__25615[[#This Row],[ticksLeft]]-D95</f>
        <v>5</v>
      </c>
      <c r="J96">
        <f>Table_Dados__25615[[#This Row],[ticksRight]]-E95</f>
        <v>5</v>
      </c>
    </row>
    <row r="97" spans="1:10" x14ac:dyDescent="0.35">
      <c r="A97">
        <v>95</v>
      </c>
      <c r="B97">
        <v>2338</v>
      </c>
      <c r="C97">
        <v>2330</v>
      </c>
      <c r="D97">
        <v>529</v>
      </c>
      <c r="E97">
        <v>518</v>
      </c>
      <c r="F97">
        <v>1.25</v>
      </c>
      <c r="H97">
        <f>Table_Dados__25615[[#This Row],[ticksRight]]-Table_Dados__25615[[#This Row],[ticksLeft]]</f>
        <v>-11</v>
      </c>
      <c r="I97">
        <f>Table_Dados__25615[[#This Row],[ticksLeft]]-D96</f>
        <v>4</v>
      </c>
      <c r="J97">
        <f>Table_Dados__25615[[#This Row],[ticksRight]]-E96</f>
        <v>5</v>
      </c>
    </row>
    <row r="98" spans="1:10" x14ac:dyDescent="0.35">
      <c r="A98">
        <v>96</v>
      </c>
      <c r="B98">
        <v>2338</v>
      </c>
      <c r="C98">
        <v>2330</v>
      </c>
      <c r="D98">
        <v>534</v>
      </c>
      <c r="E98">
        <v>523</v>
      </c>
      <c r="F98">
        <v>1</v>
      </c>
      <c r="H98">
        <f>Table_Dados__25615[[#This Row],[ticksRight]]-Table_Dados__25615[[#This Row],[ticksLeft]]</f>
        <v>-11</v>
      </c>
      <c r="I98">
        <f>Table_Dados__25615[[#This Row],[ticksLeft]]-D97</f>
        <v>5</v>
      </c>
      <c r="J98">
        <f>Table_Dados__25615[[#This Row],[ticksRight]]-E97</f>
        <v>5</v>
      </c>
    </row>
    <row r="99" spans="1:10" x14ac:dyDescent="0.35">
      <c r="A99">
        <v>97</v>
      </c>
      <c r="B99">
        <v>2338</v>
      </c>
      <c r="C99">
        <v>2330</v>
      </c>
      <c r="D99">
        <v>538</v>
      </c>
      <c r="E99">
        <v>527</v>
      </c>
      <c r="F99">
        <v>1</v>
      </c>
      <c r="H99">
        <f>Table_Dados__25615[[#This Row],[ticksRight]]-Table_Dados__25615[[#This Row],[ticksLeft]]</f>
        <v>-11</v>
      </c>
      <c r="I99">
        <f>Table_Dados__25615[[#This Row],[ticksLeft]]-D98</f>
        <v>4</v>
      </c>
      <c r="J99">
        <f>Table_Dados__25615[[#This Row],[ticksRight]]-E98</f>
        <v>4</v>
      </c>
    </row>
    <row r="100" spans="1:10" x14ac:dyDescent="0.35">
      <c r="A100">
        <v>98</v>
      </c>
      <c r="B100">
        <v>2571</v>
      </c>
      <c r="C100">
        <v>2097</v>
      </c>
      <c r="D100">
        <v>543</v>
      </c>
      <c r="E100">
        <v>533</v>
      </c>
      <c r="F100">
        <v>1.2</v>
      </c>
      <c r="H100">
        <f>Table_Dados__25615[[#This Row],[ticksRight]]-Table_Dados__25615[[#This Row],[ticksLeft]]</f>
        <v>-10</v>
      </c>
      <c r="I100">
        <f>Table_Dados__25615[[#This Row],[ticksLeft]]-D99</f>
        <v>5</v>
      </c>
      <c r="J100">
        <f>Table_Dados__25615[[#This Row],[ticksRight]]-E99</f>
        <v>6</v>
      </c>
    </row>
    <row r="101" spans="1:10" x14ac:dyDescent="0.35">
      <c r="A101">
        <v>99</v>
      </c>
      <c r="B101">
        <v>2571</v>
      </c>
      <c r="C101">
        <v>2097</v>
      </c>
      <c r="D101">
        <v>548</v>
      </c>
      <c r="E101">
        <v>538</v>
      </c>
      <c r="F101">
        <v>1</v>
      </c>
      <c r="H101">
        <f>Table_Dados__25615[[#This Row],[ticksRight]]-Table_Dados__25615[[#This Row],[ticksLeft]]</f>
        <v>-10</v>
      </c>
      <c r="I101">
        <f>Table_Dados__25615[[#This Row],[ticksLeft]]-D100</f>
        <v>5</v>
      </c>
      <c r="J101">
        <f>Table_Dados__25615[[#This Row],[ticksRight]]-E100</f>
        <v>5</v>
      </c>
    </row>
    <row r="102" spans="1:10" x14ac:dyDescent="0.35">
      <c r="A102">
        <v>100</v>
      </c>
      <c r="B102">
        <v>2249</v>
      </c>
      <c r="C102">
        <v>2359</v>
      </c>
      <c r="D102">
        <v>553</v>
      </c>
      <c r="E102">
        <v>542</v>
      </c>
      <c r="F102">
        <v>1.25</v>
      </c>
      <c r="H102">
        <f>Table_Dados__25615[[#This Row],[ticksRight]]-Table_Dados__25615[[#This Row],[ticksLeft]]</f>
        <v>-11</v>
      </c>
      <c r="I102">
        <f>Table_Dados__25615[[#This Row],[ticksLeft]]-D101</f>
        <v>5</v>
      </c>
      <c r="J102">
        <f>Table_Dados__25615[[#This Row],[ticksRight]]-E101</f>
        <v>4</v>
      </c>
    </row>
    <row r="103" spans="1:10" x14ac:dyDescent="0.35">
      <c r="A103">
        <v>101</v>
      </c>
      <c r="B103">
        <v>2249</v>
      </c>
      <c r="C103">
        <v>2359</v>
      </c>
      <c r="D103">
        <v>558</v>
      </c>
      <c r="E103">
        <v>547</v>
      </c>
      <c r="F103">
        <v>1</v>
      </c>
      <c r="H103">
        <f>Table_Dados__25615[[#This Row],[ticksRight]]-Table_Dados__25615[[#This Row],[ticksLeft]]</f>
        <v>-11</v>
      </c>
      <c r="I103">
        <f>Table_Dados__25615[[#This Row],[ticksLeft]]-D102</f>
        <v>5</v>
      </c>
      <c r="J103">
        <f>Table_Dados__25615[[#This Row],[ticksRight]]-E102</f>
        <v>5</v>
      </c>
    </row>
    <row r="104" spans="1:10" x14ac:dyDescent="0.35">
      <c r="A104">
        <v>102</v>
      </c>
      <c r="B104">
        <v>2048</v>
      </c>
      <c r="C104">
        <v>2734</v>
      </c>
      <c r="D104">
        <v>563</v>
      </c>
      <c r="E104">
        <v>551</v>
      </c>
      <c r="F104">
        <v>1.25</v>
      </c>
      <c r="H104">
        <f>Table_Dados__25615[[#This Row],[ticksRight]]-Table_Dados__25615[[#This Row],[ticksLeft]]</f>
        <v>-12</v>
      </c>
      <c r="I104">
        <f>Table_Dados__25615[[#This Row],[ticksLeft]]-D103</f>
        <v>5</v>
      </c>
      <c r="J104">
        <f>Table_Dados__25615[[#This Row],[ticksRight]]-E103</f>
        <v>4</v>
      </c>
    </row>
    <row r="105" spans="1:10" x14ac:dyDescent="0.35">
      <c r="A105">
        <v>103</v>
      </c>
      <c r="B105">
        <v>2048</v>
      </c>
      <c r="C105">
        <v>2734</v>
      </c>
      <c r="D105">
        <v>568</v>
      </c>
      <c r="E105">
        <v>556</v>
      </c>
      <c r="F105">
        <v>1</v>
      </c>
      <c r="H105">
        <f>Table_Dados__25615[[#This Row],[ticksRight]]-Table_Dados__25615[[#This Row],[ticksLeft]]</f>
        <v>-12</v>
      </c>
      <c r="I105">
        <f>Table_Dados__25615[[#This Row],[ticksLeft]]-D104</f>
        <v>5</v>
      </c>
      <c r="J105">
        <f>Table_Dados__25615[[#This Row],[ticksRight]]-E104</f>
        <v>5</v>
      </c>
    </row>
    <row r="106" spans="1:10" x14ac:dyDescent="0.35">
      <c r="A106">
        <v>104</v>
      </c>
      <c r="B106">
        <v>2048</v>
      </c>
      <c r="C106">
        <v>3331</v>
      </c>
      <c r="D106">
        <v>573</v>
      </c>
      <c r="E106">
        <v>560</v>
      </c>
      <c r="F106">
        <v>1.25</v>
      </c>
      <c r="H106">
        <f>Table_Dados__25615[[#This Row],[ticksRight]]-Table_Dados__25615[[#This Row],[ticksLeft]]</f>
        <v>-13</v>
      </c>
      <c r="I106">
        <f>Table_Dados__25615[[#This Row],[ticksLeft]]-D105</f>
        <v>5</v>
      </c>
      <c r="J106">
        <f>Table_Dados__25615[[#This Row],[ticksRight]]-E105</f>
        <v>4</v>
      </c>
    </row>
    <row r="107" spans="1:10" x14ac:dyDescent="0.35">
      <c r="A107">
        <v>105</v>
      </c>
      <c r="B107">
        <v>2304</v>
      </c>
      <c r="C107">
        <v>2914</v>
      </c>
      <c r="D107">
        <v>577</v>
      </c>
      <c r="E107">
        <v>565</v>
      </c>
      <c r="F107">
        <v>1.25</v>
      </c>
      <c r="H107">
        <f>Table_Dados__25615[[#This Row],[ticksRight]]-Table_Dados__25615[[#This Row],[ticksLeft]]</f>
        <v>-12</v>
      </c>
      <c r="I107">
        <f>Table_Dados__25615[[#This Row],[ticksLeft]]-D106</f>
        <v>4</v>
      </c>
      <c r="J107">
        <f>Table_Dados__25615[[#This Row],[ticksRight]]-E106</f>
        <v>5</v>
      </c>
    </row>
    <row r="108" spans="1:10" x14ac:dyDescent="0.35">
      <c r="A108">
        <v>106</v>
      </c>
      <c r="B108">
        <v>2304</v>
      </c>
      <c r="C108">
        <v>2914</v>
      </c>
      <c r="D108">
        <v>582</v>
      </c>
      <c r="E108">
        <v>570</v>
      </c>
      <c r="F108">
        <v>1</v>
      </c>
      <c r="H108">
        <f>Table_Dados__25615[[#This Row],[ticksRight]]-Table_Dados__25615[[#This Row],[ticksLeft]]</f>
        <v>-12</v>
      </c>
      <c r="I108">
        <f>Table_Dados__25615[[#This Row],[ticksLeft]]-D107</f>
        <v>5</v>
      </c>
      <c r="J108">
        <f>Table_Dados__25615[[#This Row],[ticksRight]]-E107</f>
        <v>5</v>
      </c>
    </row>
    <row r="109" spans="1:10" x14ac:dyDescent="0.35">
      <c r="A109">
        <v>107</v>
      </c>
      <c r="B109">
        <v>2304</v>
      </c>
      <c r="C109">
        <v>2914</v>
      </c>
      <c r="D109">
        <v>587</v>
      </c>
      <c r="E109">
        <v>575</v>
      </c>
      <c r="F109">
        <v>1</v>
      </c>
      <c r="H109">
        <f>Table_Dados__25615[[#This Row],[ticksRight]]-Table_Dados__25615[[#This Row],[ticksLeft]]</f>
        <v>-12</v>
      </c>
      <c r="I109">
        <f>Table_Dados__25615[[#This Row],[ticksLeft]]-D108</f>
        <v>5</v>
      </c>
      <c r="J109">
        <f>Table_Dados__25615[[#This Row],[ticksRight]]-E108</f>
        <v>5</v>
      </c>
    </row>
    <row r="110" spans="1:10" x14ac:dyDescent="0.35">
      <c r="A110">
        <v>108</v>
      </c>
      <c r="B110">
        <v>2304</v>
      </c>
      <c r="C110">
        <v>2914</v>
      </c>
      <c r="D110">
        <v>592</v>
      </c>
      <c r="E110">
        <v>580</v>
      </c>
      <c r="F110">
        <v>1</v>
      </c>
      <c r="H110">
        <f>Table_Dados__25615[[#This Row],[ticksRight]]-Table_Dados__25615[[#This Row],[ticksLeft]]</f>
        <v>-12</v>
      </c>
      <c r="I110">
        <f>Table_Dados__25615[[#This Row],[ticksLeft]]-D109</f>
        <v>5</v>
      </c>
      <c r="J110">
        <f>Table_Dados__25615[[#This Row],[ticksRight]]-E109</f>
        <v>5</v>
      </c>
    </row>
    <row r="111" spans="1:10" x14ac:dyDescent="0.35">
      <c r="A111">
        <v>109</v>
      </c>
      <c r="B111">
        <v>2534</v>
      </c>
      <c r="C111">
        <v>2622</v>
      </c>
      <c r="D111">
        <v>597</v>
      </c>
      <c r="E111">
        <v>586</v>
      </c>
      <c r="F111">
        <v>1.2</v>
      </c>
      <c r="H111">
        <f>Table_Dados__25615[[#This Row],[ticksRight]]-Table_Dados__25615[[#This Row],[ticksLeft]]</f>
        <v>-11</v>
      </c>
      <c r="I111">
        <f>Table_Dados__25615[[#This Row],[ticksLeft]]-D110</f>
        <v>5</v>
      </c>
      <c r="J111">
        <f>Table_Dados__25615[[#This Row],[ticksRight]]-E110</f>
        <v>6</v>
      </c>
    </row>
    <row r="112" spans="1:10" x14ac:dyDescent="0.35">
      <c r="A112">
        <v>110</v>
      </c>
      <c r="B112">
        <v>2280</v>
      </c>
      <c r="C112">
        <v>2884</v>
      </c>
      <c r="D112">
        <v>603</v>
      </c>
      <c r="E112">
        <v>591</v>
      </c>
      <c r="F112">
        <v>1.2</v>
      </c>
      <c r="H112">
        <f>Table_Dados__25615[[#This Row],[ticksRight]]-Table_Dados__25615[[#This Row],[ticksLeft]]</f>
        <v>-12</v>
      </c>
      <c r="I112">
        <f>Table_Dados__25615[[#This Row],[ticksLeft]]-D111</f>
        <v>6</v>
      </c>
      <c r="J112">
        <f>Table_Dados__25615[[#This Row],[ticksRight]]-E111</f>
        <v>5</v>
      </c>
    </row>
    <row r="113" spans="1:10" x14ac:dyDescent="0.35">
      <c r="A113">
        <v>111</v>
      </c>
      <c r="B113">
        <v>2565</v>
      </c>
      <c r="C113">
        <v>2523</v>
      </c>
      <c r="D113">
        <v>607</v>
      </c>
      <c r="E113">
        <v>596</v>
      </c>
      <c r="F113">
        <v>1.25</v>
      </c>
      <c r="H113">
        <f>Table_Dados__25615[[#This Row],[ticksRight]]-Table_Dados__25615[[#This Row],[ticksLeft]]</f>
        <v>-11</v>
      </c>
      <c r="I113">
        <f>Table_Dados__25615[[#This Row],[ticksLeft]]-D112</f>
        <v>4</v>
      </c>
      <c r="J113">
        <f>Table_Dados__25615[[#This Row],[ticksRight]]-E112</f>
        <v>5</v>
      </c>
    </row>
    <row r="114" spans="1:10" x14ac:dyDescent="0.35">
      <c r="A114">
        <v>112</v>
      </c>
      <c r="B114">
        <v>2565</v>
      </c>
      <c r="C114">
        <v>2523</v>
      </c>
      <c r="D114">
        <v>612</v>
      </c>
      <c r="E114">
        <v>601</v>
      </c>
      <c r="F114">
        <v>1</v>
      </c>
      <c r="H114">
        <f>Table_Dados__25615[[#This Row],[ticksRight]]-Table_Dados__25615[[#This Row],[ticksLeft]]</f>
        <v>-11</v>
      </c>
      <c r="I114">
        <f>Table_Dados__25615[[#This Row],[ticksLeft]]-D113</f>
        <v>5</v>
      </c>
      <c r="J114">
        <f>Table_Dados__25615[[#This Row],[ticksRight]]-E113</f>
        <v>5</v>
      </c>
    </row>
    <row r="115" spans="1:10" x14ac:dyDescent="0.35">
      <c r="A115">
        <v>113</v>
      </c>
      <c r="B115">
        <v>2565</v>
      </c>
      <c r="C115">
        <v>2523</v>
      </c>
      <c r="D115">
        <v>617</v>
      </c>
      <c r="E115">
        <v>606</v>
      </c>
      <c r="F115">
        <v>1</v>
      </c>
      <c r="H115">
        <f>Table_Dados__25615[[#This Row],[ticksRight]]-Table_Dados__25615[[#This Row],[ticksLeft]]</f>
        <v>-11</v>
      </c>
      <c r="I115">
        <f>Table_Dados__25615[[#This Row],[ticksLeft]]-D114</f>
        <v>5</v>
      </c>
      <c r="J115">
        <f>Table_Dados__25615[[#This Row],[ticksRight]]-E114</f>
        <v>5</v>
      </c>
    </row>
    <row r="116" spans="1:10" x14ac:dyDescent="0.35">
      <c r="A116">
        <v>114</v>
      </c>
      <c r="B116">
        <v>2244</v>
      </c>
      <c r="C116">
        <v>2838</v>
      </c>
      <c r="D116">
        <v>622</v>
      </c>
      <c r="E116">
        <v>610</v>
      </c>
      <c r="F116">
        <v>1.25</v>
      </c>
      <c r="H116">
        <f>Table_Dados__25615[[#This Row],[ticksRight]]-Table_Dados__25615[[#This Row],[ticksLeft]]</f>
        <v>-12</v>
      </c>
      <c r="I116">
        <f>Table_Dados__25615[[#This Row],[ticksLeft]]-D115</f>
        <v>5</v>
      </c>
      <c r="J116">
        <f>Table_Dados__25615[[#This Row],[ticksRight]]-E115</f>
        <v>4</v>
      </c>
    </row>
    <row r="117" spans="1:10" x14ac:dyDescent="0.35">
      <c r="A117">
        <v>115</v>
      </c>
      <c r="B117">
        <v>2244</v>
      </c>
      <c r="C117">
        <v>2838</v>
      </c>
      <c r="D117">
        <v>627</v>
      </c>
      <c r="E117">
        <v>615</v>
      </c>
      <c r="F117">
        <v>1</v>
      </c>
      <c r="H117">
        <f>Table_Dados__25615[[#This Row],[ticksRight]]-Table_Dados__25615[[#This Row],[ticksLeft]]</f>
        <v>-12</v>
      </c>
      <c r="I117">
        <f>Table_Dados__25615[[#This Row],[ticksLeft]]-D116</f>
        <v>5</v>
      </c>
      <c r="J117">
        <f>Table_Dados__25615[[#This Row],[ticksRight]]-E116</f>
        <v>5</v>
      </c>
    </row>
    <row r="118" spans="1:10" x14ac:dyDescent="0.35">
      <c r="A118">
        <v>116</v>
      </c>
      <c r="B118">
        <v>2244</v>
      </c>
      <c r="C118">
        <v>2838</v>
      </c>
      <c r="D118">
        <v>632</v>
      </c>
      <c r="E118">
        <v>620</v>
      </c>
      <c r="F118">
        <v>1</v>
      </c>
      <c r="H118">
        <f>Table_Dados__25615[[#This Row],[ticksRight]]-Table_Dados__25615[[#This Row],[ticksLeft]]</f>
        <v>-12</v>
      </c>
      <c r="I118">
        <f>Table_Dados__25615[[#This Row],[ticksLeft]]-D117</f>
        <v>5</v>
      </c>
      <c r="J118">
        <f>Table_Dados__25615[[#This Row],[ticksRight]]-E117</f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70C7-6C45-42D6-BAC7-727F6A844967}">
  <dimension ref="B3:E9"/>
  <sheetViews>
    <sheetView workbookViewId="0">
      <selection activeCell="AA21" sqref="AA21"/>
    </sheetView>
  </sheetViews>
  <sheetFormatPr defaultRowHeight="14.5" x14ac:dyDescent="0.35"/>
  <cols>
    <col min="4" max="4" width="9.90625" bestFit="1" customWidth="1"/>
  </cols>
  <sheetData>
    <row r="3" spans="2:5" x14ac:dyDescent="0.35">
      <c r="B3" t="s">
        <v>127</v>
      </c>
      <c r="C3" t="s">
        <v>128</v>
      </c>
      <c r="D3" t="s">
        <v>129</v>
      </c>
      <c r="E3" t="s">
        <v>130</v>
      </c>
    </row>
    <row r="4" spans="2:5" x14ac:dyDescent="0.35">
      <c r="B4">
        <f>'Versão 3 - Vel 50'!B118</f>
        <v>2304</v>
      </c>
      <c r="C4">
        <f>'Versão 3 - Vel 50'!C118</f>
        <v>2396</v>
      </c>
      <c r="D4">
        <v>50</v>
      </c>
      <c r="E4" s="3">
        <f>MAX(B4:C4) / MIN(B4:C4)</f>
        <v>1.0399305555555556</v>
      </c>
    </row>
    <row r="5" spans="2:5" x14ac:dyDescent="0.35">
      <c r="B5">
        <f>'Versão 3 - Vel 60'!B118</f>
        <v>2268</v>
      </c>
      <c r="C5">
        <f>'Versão 3 - Vel 60'!C118</f>
        <v>2415</v>
      </c>
      <c r="D5">
        <v>60</v>
      </c>
      <c r="E5" s="3">
        <f t="shared" ref="E5:E9" si="0">MAX(B5:C5) / MIN(B5:C5)</f>
        <v>1.0648148148148149</v>
      </c>
    </row>
    <row r="6" spans="2:5" x14ac:dyDescent="0.35">
      <c r="B6">
        <f>'70'!B118</f>
        <v>2268</v>
      </c>
      <c r="C6">
        <f>'70'!C118</f>
        <v>2730</v>
      </c>
      <c r="D6">
        <v>70</v>
      </c>
      <c r="E6" s="3">
        <f t="shared" si="0"/>
        <v>1.2037037037037037</v>
      </c>
    </row>
    <row r="7" spans="2:5" x14ac:dyDescent="0.35">
      <c r="B7">
        <f>'80'!B118</f>
        <v>2496</v>
      </c>
      <c r="C7">
        <f>'80'!C118</f>
        <v>2740</v>
      </c>
      <c r="D7">
        <v>80</v>
      </c>
      <c r="E7" s="3">
        <f t="shared" si="0"/>
        <v>1.0977564102564104</v>
      </c>
    </row>
    <row r="8" spans="2:5" x14ac:dyDescent="0.35">
      <c r="B8">
        <f>'90'!B118</f>
        <v>2472</v>
      </c>
      <c r="C8">
        <f>'90'!C118</f>
        <v>2508</v>
      </c>
      <c r="D8">
        <v>90</v>
      </c>
      <c r="E8" s="3">
        <f t="shared" si="0"/>
        <v>1.0145631067961165</v>
      </c>
    </row>
    <row r="9" spans="2:5" x14ac:dyDescent="0.35">
      <c r="B9">
        <f>'100'!B118</f>
        <v>2244</v>
      </c>
      <c r="C9">
        <f>'100'!C118</f>
        <v>2838</v>
      </c>
      <c r="D9">
        <v>100</v>
      </c>
      <c r="E9" s="3">
        <f t="shared" si="0"/>
        <v>1.2647058823529411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202A-C2EB-4AD3-B48E-FC8BB140D8A3}">
  <dimension ref="J8:S19"/>
  <sheetViews>
    <sheetView zoomScale="130" zoomScaleNormal="130" workbookViewId="0">
      <selection activeCell="J10" sqref="J10"/>
    </sheetView>
  </sheetViews>
  <sheetFormatPr defaultRowHeight="14.5" x14ac:dyDescent="0.35"/>
  <sheetData>
    <row r="8" spans="10:19" x14ac:dyDescent="0.35">
      <c r="J8" t="s">
        <v>131</v>
      </c>
      <c r="K8" t="s">
        <v>132</v>
      </c>
      <c r="L8" t="s">
        <v>133</v>
      </c>
      <c r="M8" t="s">
        <v>134</v>
      </c>
    </row>
    <row r="9" spans="10:19" x14ac:dyDescent="0.35">
      <c r="J9">
        <v>90</v>
      </c>
      <c r="K9">
        <v>13</v>
      </c>
      <c r="L9">
        <v>50</v>
      </c>
      <c r="M9">
        <f>K9/2</f>
        <v>6.5</v>
      </c>
      <c r="O9" t="s">
        <v>135</v>
      </c>
      <c r="P9" s="5">
        <f>($J$9+$M$9)/$J$9*L9</f>
        <v>53.611111111111107</v>
      </c>
      <c r="R9" t="s">
        <v>136</v>
      </c>
      <c r="S9" s="4">
        <f>($J$9-$M$9)/$J$9*L9</f>
        <v>46.388888888888893</v>
      </c>
    </row>
    <row r="10" spans="10:19" x14ac:dyDescent="0.35">
      <c r="L10">
        <v>55</v>
      </c>
      <c r="P10" s="5">
        <f t="shared" ref="P10:P19" si="0">($J$9+$M$9)/$J$9*L10</f>
        <v>58.972222222222221</v>
      </c>
      <c r="S10" s="4">
        <f t="shared" ref="S10:S19" si="1">($J$9-$M$9)/$J$9*L10</f>
        <v>51.027777777777779</v>
      </c>
    </row>
    <row r="11" spans="10:19" x14ac:dyDescent="0.35">
      <c r="L11">
        <v>60</v>
      </c>
      <c r="P11" s="5">
        <f t="shared" si="0"/>
        <v>64.333333333333329</v>
      </c>
      <c r="S11" s="4">
        <f t="shared" si="1"/>
        <v>55.666666666666671</v>
      </c>
    </row>
    <row r="12" spans="10:19" x14ac:dyDescent="0.35">
      <c r="L12">
        <v>65</v>
      </c>
      <c r="P12" s="5">
        <f t="shared" si="0"/>
        <v>69.694444444444443</v>
      </c>
      <c r="S12" s="5">
        <f t="shared" si="1"/>
        <v>60.305555555555557</v>
      </c>
    </row>
    <row r="13" spans="10:19" x14ac:dyDescent="0.35">
      <c r="L13">
        <v>70</v>
      </c>
      <c r="P13" s="5">
        <f t="shared" si="0"/>
        <v>75.055555555555557</v>
      </c>
      <c r="S13" s="5">
        <f t="shared" si="1"/>
        <v>64.944444444444443</v>
      </c>
    </row>
    <row r="14" spans="10:19" x14ac:dyDescent="0.35">
      <c r="L14">
        <v>75</v>
      </c>
      <c r="P14" s="5">
        <f t="shared" si="0"/>
        <v>80.416666666666657</v>
      </c>
      <c r="S14" s="5">
        <f t="shared" si="1"/>
        <v>69.583333333333343</v>
      </c>
    </row>
    <row r="15" spans="10:19" x14ac:dyDescent="0.35">
      <c r="L15">
        <v>80</v>
      </c>
      <c r="P15" s="5">
        <f t="shared" si="0"/>
        <v>85.777777777777771</v>
      </c>
      <c r="S15" s="5">
        <f t="shared" si="1"/>
        <v>74.222222222222229</v>
      </c>
    </row>
    <row r="16" spans="10:19" x14ac:dyDescent="0.35">
      <c r="L16">
        <v>85</v>
      </c>
      <c r="P16" s="4">
        <f t="shared" si="0"/>
        <v>91.138888888888886</v>
      </c>
      <c r="S16" s="5">
        <f t="shared" si="1"/>
        <v>78.861111111111114</v>
      </c>
    </row>
    <row r="17" spans="12:19" x14ac:dyDescent="0.35">
      <c r="L17">
        <v>90</v>
      </c>
      <c r="P17" s="4">
        <f t="shared" si="0"/>
        <v>96.5</v>
      </c>
      <c r="S17" s="5">
        <f t="shared" si="1"/>
        <v>83.5</v>
      </c>
    </row>
    <row r="18" spans="12:19" x14ac:dyDescent="0.35">
      <c r="L18">
        <v>95</v>
      </c>
      <c r="P18" s="4">
        <f t="shared" si="0"/>
        <v>101.86111111111111</v>
      </c>
      <c r="S18" s="5">
        <f t="shared" si="1"/>
        <v>88.138888888888886</v>
      </c>
    </row>
    <row r="19" spans="12:19" x14ac:dyDescent="0.35">
      <c r="L19">
        <v>100</v>
      </c>
      <c r="P19" s="4">
        <f t="shared" si="0"/>
        <v>107.22222222222221</v>
      </c>
      <c r="S19" s="5">
        <f t="shared" si="1"/>
        <v>92.777777777777786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0B06-AD1C-43F1-9EFB-767D744416BC}">
  <dimension ref="A1:J25"/>
  <sheetViews>
    <sheetView zoomScale="70" zoomScaleNormal="70" workbookViewId="0">
      <selection activeCell="D30" sqref="D30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3110</v>
      </c>
      <c r="C2">
        <v>3007</v>
      </c>
      <c r="D2">
        <v>0</v>
      </c>
      <c r="E2">
        <v>0</v>
      </c>
      <c r="F2" s="1">
        <v>0</v>
      </c>
      <c r="H2">
        <f>Table_Dados__2[[#This Row],[ticksRight]]-Table_Dados__2[[#This Row],[ticksLeft]]</f>
        <v>0</v>
      </c>
    </row>
    <row r="3" spans="1:10" x14ac:dyDescent="0.35">
      <c r="A3">
        <v>1</v>
      </c>
      <c r="B3">
        <v>2457</v>
      </c>
      <c r="C3">
        <v>2457</v>
      </c>
      <c r="D3">
        <v>77</v>
      </c>
      <c r="E3">
        <v>77</v>
      </c>
      <c r="F3" s="1">
        <v>1</v>
      </c>
      <c r="H3">
        <f>Table_Dados__2[[#This Row],[ticksRight]]-Table_Dados__2[[#This Row],[ticksLeft]]</f>
        <v>0</v>
      </c>
      <c r="I3">
        <f>Table_Dados__2[[#This Row],[ticksLeft]]-D2</f>
        <v>77</v>
      </c>
      <c r="J3">
        <f>Table_Dados__2[[#This Row],[ticksRight]]-E2</f>
        <v>77</v>
      </c>
    </row>
    <row r="4" spans="1:10" x14ac:dyDescent="0.35">
      <c r="A4">
        <v>2</v>
      </c>
      <c r="B4">
        <v>2457</v>
      </c>
      <c r="C4">
        <v>2555</v>
      </c>
      <c r="D4">
        <v>103</v>
      </c>
      <c r="E4">
        <v>102</v>
      </c>
      <c r="F4" s="1">
        <v>1.04</v>
      </c>
      <c r="H4">
        <f>Table_Dados__2[[#This Row],[ticksRight]]-Table_Dados__2[[#This Row],[ticksLeft]]</f>
        <v>-1</v>
      </c>
      <c r="I4">
        <f>Table_Dados__2[[#This Row],[ticksLeft]]-D3</f>
        <v>26</v>
      </c>
      <c r="J4">
        <f>Table_Dados__2[[#This Row],[ticksRight]]-E3</f>
        <v>25</v>
      </c>
    </row>
    <row r="5" spans="1:10" x14ac:dyDescent="0.35">
      <c r="A5">
        <v>3</v>
      </c>
      <c r="B5">
        <v>2457</v>
      </c>
      <c r="C5">
        <v>2555</v>
      </c>
      <c r="D5">
        <v>128</v>
      </c>
      <c r="E5">
        <v>127</v>
      </c>
      <c r="F5" s="1">
        <v>1</v>
      </c>
      <c r="H5">
        <f>Table_Dados__2[[#This Row],[ticksRight]]-Table_Dados__2[[#This Row],[ticksLeft]]</f>
        <v>-1</v>
      </c>
      <c r="I5">
        <f>Table_Dados__2[[#This Row],[ticksLeft]]-D4</f>
        <v>25</v>
      </c>
      <c r="J5">
        <f>Table_Dados__2[[#This Row],[ticksRight]]-E4</f>
        <v>25</v>
      </c>
    </row>
    <row r="6" spans="1:10" x14ac:dyDescent="0.35">
      <c r="A6">
        <v>4</v>
      </c>
      <c r="B6">
        <v>2457</v>
      </c>
      <c r="C6">
        <v>2555</v>
      </c>
      <c r="D6">
        <v>153</v>
      </c>
      <c r="E6">
        <v>152</v>
      </c>
      <c r="F6" s="1">
        <v>1</v>
      </c>
      <c r="H6">
        <f>Table_Dados__2[[#This Row],[ticksRight]]-Table_Dados__2[[#This Row],[ticksLeft]]</f>
        <v>-1</v>
      </c>
      <c r="I6">
        <f>Table_Dados__2[[#This Row],[ticksLeft]]-D5</f>
        <v>25</v>
      </c>
      <c r="J6">
        <f>Table_Dados__2[[#This Row],[ticksRight]]-E5</f>
        <v>25</v>
      </c>
    </row>
    <row r="7" spans="1:10" x14ac:dyDescent="0.35">
      <c r="A7">
        <v>5</v>
      </c>
      <c r="B7">
        <v>2457</v>
      </c>
      <c r="C7">
        <v>2555</v>
      </c>
      <c r="D7">
        <v>179</v>
      </c>
      <c r="E7">
        <v>178</v>
      </c>
      <c r="F7" s="1">
        <v>1</v>
      </c>
      <c r="H7">
        <f>Table_Dados__2[[#This Row],[ticksRight]]-Table_Dados__2[[#This Row],[ticksLeft]]</f>
        <v>-1</v>
      </c>
      <c r="I7">
        <f>Table_Dados__2[[#This Row],[ticksLeft]]-D6</f>
        <v>26</v>
      </c>
      <c r="J7">
        <f>Table_Dados__2[[#This Row],[ticksRight]]-E6</f>
        <v>26</v>
      </c>
    </row>
    <row r="8" spans="1:10" x14ac:dyDescent="0.35">
      <c r="A8">
        <v>6</v>
      </c>
      <c r="B8">
        <v>2457</v>
      </c>
      <c r="C8">
        <v>2657</v>
      </c>
      <c r="D8">
        <v>205</v>
      </c>
      <c r="E8">
        <v>203</v>
      </c>
      <c r="F8" s="1">
        <v>1.04</v>
      </c>
      <c r="H8">
        <f>Table_Dados__2[[#This Row],[ticksRight]]-Table_Dados__2[[#This Row],[ticksLeft]]</f>
        <v>-2</v>
      </c>
      <c r="I8">
        <f>Table_Dados__2[[#This Row],[ticksLeft]]-D7</f>
        <v>26</v>
      </c>
      <c r="J8">
        <f>Table_Dados__2[[#This Row],[ticksRight]]-E7</f>
        <v>25</v>
      </c>
    </row>
    <row r="9" spans="1:10" x14ac:dyDescent="0.35">
      <c r="A9">
        <v>7</v>
      </c>
      <c r="B9">
        <v>2457</v>
      </c>
      <c r="C9">
        <v>2657</v>
      </c>
      <c r="D9">
        <v>231</v>
      </c>
      <c r="E9">
        <v>229</v>
      </c>
      <c r="F9" s="1">
        <v>1</v>
      </c>
      <c r="H9">
        <f>Table_Dados__2[[#This Row],[ticksRight]]-Table_Dados__2[[#This Row],[ticksLeft]]</f>
        <v>-2</v>
      </c>
      <c r="I9">
        <f>Table_Dados__2[[#This Row],[ticksLeft]]-D8</f>
        <v>26</v>
      </c>
      <c r="J9">
        <f>Table_Dados__2[[#This Row],[ticksRight]]-E8</f>
        <v>26</v>
      </c>
    </row>
    <row r="10" spans="1:10" x14ac:dyDescent="0.35">
      <c r="A10">
        <v>8</v>
      </c>
      <c r="B10">
        <v>2457</v>
      </c>
      <c r="C10">
        <v>2657</v>
      </c>
      <c r="D10">
        <v>257</v>
      </c>
      <c r="E10">
        <v>255</v>
      </c>
      <c r="F10" s="1">
        <v>1</v>
      </c>
      <c r="H10">
        <f>Table_Dados__2[[#This Row],[ticksRight]]-Table_Dados__2[[#This Row],[ticksLeft]]</f>
        <v>-2</v>
      </c>
      <c r="I10">
        <f>Table_Dados__2[[#This Row],[ticksLeft]]-D9</f>
        <v>26</v>
      </c>
      <c r="J10">
        <f>Table_Dados__2[[#This Row],[ticksRight]]-E9</f>
        <v>26</v>
      </c>
    </row>
    <row r="11" spans="1:10" x14ac:dyDescent="0.35">
      <c r="A11">
        <v>9</v>
      </c>
      <c r="B11">
        <v>2457</v>
      </c>
      <c r="C11">
        <v>2657</v>
      </c>
      <c r="D11">
        <v>283</v>
      </c>
      <c r="E11">
        <v>281</v>
      </c>
      <c r="F11" s="1">
        <v>1</v>
      </c>
      <c r="H11">
        <f>Table_Dados__2[[#This Row],[ticksRight]]-Table_Dados__2[[#This Row],[ticksLeft]]</f>
        <v>-2</v>
      </c>
      <c r="I11">
        <f>Table_Dados__2[[#This Row],[ticksLeft]]-D10</f>
        <v>26</v>
      </c>
      <c r="J11">
        <f>Table_Dados__2[[#This Row],[ticksRight]]-E10</f>
        <v>26</v>
      </c>
    </row>
    <row r="12" spans="1:10" x14ac:dyDescent="0.35">
      <c r="A12">
        <v>10</v>
      </c>
      <c r="B12">
        <v>2457</v>
      </c>
      <c r="C12">
        <v>2657</v>
      </c>
      <c r="D12">
        <v>309</v>
      </c>
      <c r="E12">
        <v>307</v>
      </c>
      <c r="F12" s="1">
        <v>1</v>
      </c>
      <c r="H12">
        <f>Table_Dados__2[[#This Row],[ticksRight]]-Table_Dados__2[[#This Row],[ticksLeft]]</f>
        <v>-2</v>
      </c>
      <c r="I12">
        <f>Table_Dados__2[[#This Row],[ticksLeft]]-D11</f>
        <v>26</v>
      </c>
      <c r="J12">
        <f>Table_Dados__2[[#This Row],[ticksRight]]-E11</f>
        <v>26</v>
      </c>
    </row>
    <row r="13" spans="1:10" x14ac:dyDescent="0.35">
      <c r="A13">
        <v>11</v>
      </c>
      <c r="B13">
        <v>2457</v>
      </c>
      <c r="C13">
        <v>2657</v>
      </c>
      <c r="D13">
        <v>335</v>
      </c>
      <c r="E13">
        <v>333</v>
      </c>
      <c r="F13" s="1">
        <v>1</v>
      </c>
      <c r="H13">
        <f>Table_Dados__2[[#This Row],[ticksRight]]-Table_Dados__2[[#This Row],[ticksLeft]]</f>
        <v>-2</v>
      </c>
      <c r="I13">
        <f>Table_Dados__2[[#This Row],[ticksLeft]]-D12</f>
        <v>26</v>
      </c>
      <c r="J13">
        <f>Table_Dados__2[[#This Row],[ticksRight]]-E12</f>
        <v>26</v>
      </c>
    </row>
    <row r="14" spans="1:10" x14ac:dyDescent="0.35">
      <c r="A14">
        <v>12</v>
      </c>
      <c r="B14">
        <v>2457</v>
      </c>
      <c r="C14">
        <v>2657</v>
      </c>
      <c r="D14">
        <v>361</v>
      </c>
      <c r="E14">
        <v>359</v>
      </c>
      <c r="F14" s="1">
        <v>1</v>
      </c>
      <c r="H14">
        <f>Table_Dados__2[[#This Row],[ticksRight]]-Table_Dados__2[[#This Row],[ticksLeft]]</f>
        <v>-2</v>
      </c>
      <c r="I14">
        <f>Table_Dados__2[[#This Row],[ticksLeft]]-D13</f>
        <v>26</v>
      </c>
      <c r="J14">
        <f>Table_Dados__2[[#This Row],[ticksRight]]-E13</f>
        <v>26</v>
      </c>
    </row>
    <row r="15" spans="1:10" x14ac:dyDescent="0.35">
      <c r="A15">
        <v>13</v>
      </c>
      <c r="B15">
        <v>2457</v>
      </c>
      <c r="C15">
        <v>2657</v>
      </c>
      <c r="D15">
        <v>387</v>
      </c>
      <c r="E15">
        <v>385</v>
      </c>
      <c r="F15" s="1">
        <v>1</v>
      </c>
      <c r="H15">
        <f>Table_Dados__2[[#This Row],[ticksRight]]-Table_Dados__2[[#This Row],[ticksLeft]]</f>
        <v>-2</v>
      </c>
      <c r="I15">
        <f>Table_Dados__2[[#This Row],[ticksLeft]]-D14</f>
        <v>26</v>
      </c>
      <c r="J15">
        <f>Table_Dados__2[[#This Row],[ticksRight]]-E14</f>
        <v>26</v>
      </c>
    </row>
    <row r="16" spans="1:10" x14ac:dyDescent="0.35">
      <c r="A16">
        <v>14</v>
      </c>
      <c r="B16">
        <v>2551</v>
      </c>
      <c r="C16">
        <v>2657</v>
      </c>
      <c r="D16">
        <v>413</v>
      </c>
      <c r="E16">
        <v>412</v>
      </c>
      <c r="F16" s="1">
        <v>1.038462</v>
      </c>
      <c r="H16">
        <f>Table_Dados__2[[#This Row],[ticksRight]]-Table_Dados__2[[#This Row],[ticksLeft]]</f>
        <v>-1</v>
      </c>
      <c r="I16">
        <f>Table_Dados__2[[#This Row],[ticksLeft]]-D15</f>
        <v>26</v>
      </c>
      <c r="J16">
        <f>Table_Dados__2[[#This Row],[ticksRight]]-E15</f>
        <v>27</v>
      </c>
    </row>
    <row r="17" spans="1:10" x14ac:dyDescent="0.35">
      <c r="A17">
        <v>15</v>
      </c>
      <c r="B17">
        <v>2551</v>
      </c>
      <c r="C17">
        <v>2657</v>
      </c>
      <c r="D17">
        <v>439</v>
      </c>
      <c r="E17">
        <v>438</v>
      </c>
      <c r="F17" s="1">
        <v>1</v>
      </c>
      <c r="H17">
        <f>Table_Dados__2[[#This Row],[ticksRight]]-Table_Dados__2[[#This Row],[ticksLeft]]</f>
        <v>-1</v>
      </c>
      <c r="I17">
        <f>Table_Dados__2[[#This Row],[ticksLeft]]-D16</f>
        <v>26</v>
      </c>
      <c r="J17">
        <f>Table_Dados__2[[#This Row],[ticksRight]]-E16</f>
        <v>26</v>
      </c>
    </row>
    <row r="18" spans="1:10" x14ac:dyDescent="0.35">
      <c r="A18">
        <v>16</v>
      </c>
      <c r="B18">
        <v>2551</v>
      </c>
      <c r="C18">
        <v>2657</v>
      </c>
      <c r="D18">
        <v>465</v>
      </c>
      <c r="E18">
        <v>464</v>
      </c>
      <c r="F18" s="1">
        <v>1</v>
      </c>
      <c r="H18">
        <f>Table_Dados__2[[#This Row],[ticksRight]]-Table_Dados__2[[#This Row],[ticksLeft]]</f>
        <v>-1</v>
      </c>
      <c r="I18">
        <f>Table_Dados__2[[#This Row],[ticksLeft]]-D17</f>
        <v>26</v>
      </c>
      <c r="J18">
        <f>Table_Dados__2[[#This Row],[ticksRight]]-E17</f>
        <v>26</v>
      </c>
    </row>
    <row r="19" spans="1:10" x14ac:dyDescent="0.35">
      <c r="A19">
        <v>17</v>
      </c>
      <c r="B19">
        <v>2649</v>
      </c>
      <c r="C19">
        <v>2657</v>
      </c>
      <c r="D19">
        <v>491</v>
      </c>
      <c r="E19">
        <v>491</v>
      </c>
      <c r="F19" s="1">
        <v>1.038462</v>
      </c>
      <c r="H19">
        <f>Table_Dados__2[[#This Row],[ticksRight]]-Table_Dados__2[[#This Row],[ticksLeft]]</f>
        <v>0</v>
      </c>
      <c r="I19">
        <f>Table_Dados__2[[#This Row],[ticksLeft]]-D18</f>
        <v>26</v>
      </c>
      <c r="J19">
        <f>Table_Dados__2[[#This Row],[ticksRight]]-E18</f>
        <v>27</v>
      </c>
    </row>
    <row r="20" spans="1:10" x14ac:dyDescent="0.35">
      <c r="A20">
        <v>18</v>
      </c>
      <c r="B20">
        <v>2649</v>
      </c>
      <c r="C20">
        <v>2759</v>
      </c>
      <c r="D20">
        <v>518</v>
      </c>
      <c r="E20">
        <v>517</v>
      </c>
      <c r="F20" s="1">
        <v>1.038462</v>
      </c>
      <c r="H20">
        <f>Table_Dados__2[[#This Row],[ticksRight]]-Table_Dados__2[[#This Row],[ticksLeft]]</f>
        <v>-1</v>
      </c>
      <c r="I20">
        <f>Table_Dados__2[[#This Row],[ticksLeft]]-D19</f>
        <v>27</v>
      </c>
      <c r="J20">
        <f>Table_Dados__2[[#This Row],[ticksRight]]-E19</f>
        <v>26</v>
      </c>
    </row>
    <row r="21" spans="1:10" x14ac:dyDescent="0.35">
      <c r="A21">
        <v>19</v>
      </c>
      <c r="B21">
        <v>2649</v>
      </c>
      <c r="C21">
        <v>2759</v>
      </c>
      <c r="D21">
        <v>545</v>
      </c>
      <c r="E21">
        <v>544</v>
      </c>
      <c r="F21" s="1">
        <v>1</v>
      </c>
      <c r="H21">
        <f>Table_Dados__2[[#This Row],[ticksRight]]-Table_Dados__2[[#This Row],[ticksLeft]]</f>
        <v>-1</v>
      </c>
      <c r="I21">
        <f>Table_Dados__2[[#This Row],[ticksLeft]]-D20</f>
        <v>27</v>
      </c>
      <c r="J21">
        <f>Table_Dados__2[[#This Row],[ticksRight]]-E20</f>
        <v>27</v>
      </c>
    </row>
    <row r="22" spans="1:10" x14ac:dyDescent="0.35">
      <c r="A22">
        <v>20</v>
      </c>
      <c r="B22">
        <v>2649</v>
      </c>
      <c r="C22">
        <v>2759</v>
      </c>
      <c r="D22">
        <v>572</v>
      </c>
      <c r="E22">
        <v>571</v>
      </c>
      <c r="F22" s="1">
        <v>1</v>
      </c>
      <c r="H22">
        <f>Table_Dados__2[[#This Row],[ticksRight]]-Table_Dados__2[[#This Row],[ticksLeft]]</f>
        <v>-1</v>
      </c>
      <c r="I22">
        <f>Table_Dados__2[[#This Row],[ticksLeft]]-D21</f>
        <v>27</v>
      </c>
      <c r="J22">
        <f>Table_Dados__2[[#This Row],[ticksRight]]-E21</f>
        <v>27</v>
      </c>
    </row>
    <row r="23" spans="1:10" x14ac:dyDescent="0.35">
      <c r="A23">
        <v>21</v>
      </c>
      <c r="B23">
        <v>2649</v>
      </c>
      <c r="C23">
        <v>2759</v>
      </c>
      <c r="D23">
        <v>599</v>
      </c>
      <c r="E23">
        <v>598</v>
      </c>
      <c r="F23" s="1">
        <v>1</v>
      </c>
      <c r="H23">
        <f>Table_Dados__2[[#This Row],[ticksRight]]-Table_Dados__2[[#This Row],[ticksLeft]]</f>
        <v>-1</v>
      </c>
    </row>
    <row r="24" spans="1:10" x14ac:dyDescent="0.35">
      <c r="A24">
        <v>22</v>
      </c>
      <c r="B24">
        <v>0</v>
      </c>
      <c r="C24">
        <v>0</v>
      </c>
      <c r="D24">
        <v>0</v>
      </c>
      <c r="E24">
        <v>0</v>
      </c>
      <c r="F24" s="1">
        <v>0</v>
      </c>
      <c r="H24">
        <f>Table_Dados__2[[#This Row],[ticksRight]]-Table_Dados__2[[#This Row],[ticksLeft]]</f>
        <v>0</v>
      </c>
    </row>
    <row r="25" spans="1:10" x14ac:dyDescent="0.35">
      <c r="A25">
        <v>23</v>
      </c>
      <c r="B25">
        <v>0</v>
      </c>
      <c r="C25">
        <v>0</v>
      </c>
      <c r="D25">
        <v>0</v>
      </c>
      <c r="E25">
        <v>0</v>
      </c>
      <c r="F25" s="1">
        <v>0</v>
      </c>
      <c r="H25">
        <f>Table_Dados__2[[#This Row],[ticksRight]]-Table_Dados__2[[#This Row],[ticksLeft]]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DFD1-967F-499A-B4C8-33F964F3528D}">
  <dimension ref="A1:J25"/>
  <sheetViews>
    <sheetView topLeftCell="A4" zoomScale="70" zoomScaleNormal="70" workbookViewId="0">
      <selection activeCell="F2" sqref="F2:F25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2374</v>
      </c>
      <c r="C2">
        <v>2497</v>
      </c>
      <c r="D2">
        <v>0</v>
      </c>
      <c r="E2">
        <v>0</v>
      </c>
      <c r="F2" s="1">
        <v>0</v>
      </c>
      <c r="H2">
        <f>Table_Dados__28[[#This Row],[ticksRight]]-Table_Dados__28[[#This Row],[ticksLeft]]</f>
        <v>0</v>
      </c>
    </row>
    <row r="3" spans="1:10" x14ac:dyDescent="0.35">
      <c r="A3">
        <v>1</v>
      </c>
      <c r="B3">
        <v>2488</v>
      </c>
      <c r="C3">
        <v>2425</v>
      </c>
      <c r="D3">
        <v>77</v>
      </c>
      <c r="E3">
        <v>79</v>
      </c>
      <c r="F3" s="1">
        <v>1.0259739999999999</v>
      </c>
      <c r="H3">
        <f>Table_Dados__28[[#This Row],[ticksRight]]-Table_Dados__28[[#This Row],[ticksLeft]]</f>
        <v>2</v>
      </c>
      <c r="I3">
        <f>Table_Dados__28[[#This Row],[ticksLeft]]-D2</f>
        <v>77</v>
      </c>
      <c r="J3">
        <f>Table_Dados__28[[#This Row],[ticksRight]]-E2</f>
        <v>79</v>
      </c>
    </row>
    <row r="4" spans="1:10" x14ac:dyDescent="0.35">
      <c r="A4">
        <v>2</v>
      </c>
      <c r="B4">
        <v>2384</v>
      </c>
      <c r="C4">
        <v>2526</v>
      </c>
      <c r="D4">
        <v>103</v>
      </c>
      <c r="E4">
        <v>103</v>
      </c>
      <c r="F4" s="1">
        <v>1.0833330000000001</v>
      </c>
      <c r="H4">
        <f>Table_Dados__28[[#This Row],[ticksRight]]-Table_Dados__28[[#This Row],[ticksLeft]]</f>
        <v>0</v>
      </c>
      <c r="I4">
        <f>Table_Dados__28[[#This Row],[ticksLeft]]-D3</f>
        <v>26</v>
      </c>
      <c r="J4">
        <f>Table_Dados__28[[#This Row],[ticksRight]]-E3</f>
        <v>24</v>
      </c>
    </row>
    <row r="5" spans="1:10" x14ac:dyDescent="0.35">
      <c r="A5">
        <v>3</v>
      </c>
      <c r="B5">
        <v>2433</v>
      </c>
      <c r="C5">
        <v>2473</v>
      </c>
      <c r="D5">
        <v>127</v>
      </c>
      <c r="E5">
        <v>128</v>
      </c>
      <c r="F5" s="1">
        <v>1.0416669999999999</v>
      </c>
      <c r="H5">
        <f>Table_Dados__28[[#This Row],[ticksRight]]-Table_Dados__28[[#This Row],[ticksLeft]]</f>
        <v>1</v>
      </c>
      <c r="I5">
        <f>Table_Dados__28[[#This Row],[ticksLeft]]-D4</f>
        <v>24</v>
      </c>
      <c r="J5">
        <f>Table_Dados__28[[#This Row],[ticksRight]]-E4</f>
        <v>25</v>
      </c>
    </row>
    <row r="6" spans="1:10" x14ac:dyDescent="0.35">
      <c r="A6">
        <v>4</v>
      </c>
      <c r="B6">
        <v>2384</v>
      </c>
      <c r="C6">
        <v>2522</v>
      </c>
      <c r="D6">
        <v>153</v>
      </c>
      <c r="E6">
        <v>153</v>
      </c>
      <c r="F6" s="1">
        <v>1.04</v>
      </c>
      <c r="H6">
        <f>Table_Dados__28[[#This Row],[ticksRight]]-Table_Dados__28[[#This Row],[ticksLeft]]</f>
        <v>0</v>
      </c>
      <c r="I6">
        <f>Table_Dados__28[[#This Row],[ticksLeft]]-D5</f>
        <v>26</v>
      </c>
      <c r="J6">
        <f>Table_Dados__28[[#This Row],[ticksRight]]-E5</f>
        <v>25</v>
      </c>
    </row>
    <row r="7" spans="1:10" x14ac:dyDescent="0.35">
      <c r="A7">
        <v>5</v>
      </c>
      <c r="B7">
        <v>2284</v>
      </c>
      <c r="C7">
        <v>2627</v>
      </c>
      <c r="D7">
        <v>179</v>
      </c>
      <c r="E7">
        <v>177</v>
      </c>
      <c r="F7" s="1">
        <v>1.0833330000000001</v>
      </c>
      <c r="H7">
        <f>Table_Dados__28[[#This Row],[ticksRight]]-Table_Dados__28[[#This Row],[ticksLeft]]</f>
        <v>-2</v>
      </c>
      <c r="I7">
        <f>Table_Dados__28[[#This Row],[ticksLeft]]-D6</f>
        <v>26</v>
      </c>
      <c r="J7">
        <f>Table_Dados__28[[#This Row],[ticksRight]]-E6</f>
        <v>24</v>
      </c>
    </row>
    <row r="8" spans="1:10" x14ac:dyDescent="0.35">
      <c r="A8">
        <v>6</v>
      </c>
      <c r="B8">
        <v>2329</v>
      </c>
      <c r="C8">
        <v>2574</v>
      </c>
      <c r="D8">
        <v>204</v>
      </c>
      <c r="E8">
        <v>203</v>
      </c>
      <c r="F8" s="1">
        <v>1.04</v>
      </c>
      <c r="H8">
        <f>Table_Dados__28[[#This Row],[ticksRight]]-Table_Dados__28[[#This Row],[ticksLeft]]</f>
        <v>-1</v>
      </c>
      <c r="I8">
        <f>Table_Dados__28[[#This Row],[ticksLeft]]-D7</f>
        <v>25</v>
      </c>
      <c r="J8">
        <f>Table_Dados__28[[#This Row],[ticksRight]]-E7</f>
        <v>26</v>
      </c>
    </row>
    <row r="9" spans="1:10" x14ac:dyDescent="0.35">
      <c r="A9">
        <v>7</v>
      </c>
      <c r="B9">
        <v>2231</v>
      </c>
      <c r="C9">
        <v>2681</v>
      </c>
      <c r="D9">
        <v>230</v>
      </c>
      <c r="E9">
        <v>227</v>
      </c>
      <c r="F9" s="1">
        <v>1.0833330000000001</v>
      </c>
      <c r="H9">
        <f>Table_Dados__28[[#This Row],[ticksRight]]-Table_Dados__28[[#This Row],[ticksLeft]]</f>
        <v>-3</v>
      </c>
      <c r="I9">
        <f>Table_Dados__28[[#This Row],[ticksLeft]]-D8</f>
        <v>26</v>
      </c>
      <c r="J9">
        <f>Table_Dados__28[[#This Row],[ticksRight]]-E8</f>
        <v>24</v>
      </c>
    </row>
    <row r="10" spans="1:10" x14ac:dyDescent="0.35">
      <c r="A10">
        <v>8</v>
      </c>
      <c r="B10">
        <v>2231</v>
      </c>
      <c r="C10">
        <v>2681</v>
      </c>
      <c r="D10">
        <v>255</v>
      </c>
      <c r="E10">
        <v>252</v>
      </c>
      <c r="F10" s="1">
        <v>1</v>
      </c>
      <c r="H10">
        <f>Table_Dados__28[[#This Row],[ticksRight]]-Table_Dados__28[[#This Row],[ticksLeft]]</f>
        <v>-3</v>
      </c>
      <c r="I10">
        <f>Table_Dados__28[[#This Row],[ticksLeft]]-D9</f>
        <v>25</v>
      </c>
      <c r="J10">
        <f>Table_Dados__28[[#This Row],[ticksRight]]-E9</f>
        <v>25</v>
      </c>
    </row>
    <row r="11" spans="1:10" x14ac:dyDescent="0.35">
      <c r="A11">
        <v>9</v>
      </c>
      <c r="B11">
        <v>2323</v>
      </c>
      <c r="C11">
        <v>2569</v>
      </c>
      <c r="D11">
        <v>279</v>
      </c>
      <c r="E11">
        <v>278</v>
      </c>
      <c r="F11" s="1">
        <v>1.0833330000000001</v>
      </c>
      <c r="H11">
        <f>Table_Dados__28[[#This Row],[ticksRight]]-Table_Dados__28[[#This Row],[ticksLeft]]</f>
        <v>-1</v>
      </c>
      <c r="I11">
        <f>Table_Dados__28[[#This Row],[ticksLeft]]-D10</f>
        <v>24</v>
      </c>
      <c r="J11">
        <f>Table_Dados__28[[#This Row],[ticksRight]]-E10</f>
        <v>26</v>
      </c>
    </row>
    <row r="12" spans="1:10" x14ac:dyDescent="0.35">
      <c r="A12">
        <v>10</v>
      </c>
      <c r="B12">
        <v>2276</v>
      </c>
      <c r="C12">
        <v>2620</v>
      </c>
      <c r="D12">
        <v>305</v>
      </c>
      <c r="E12">
        <v>303</v>
      </c>
      <c r="F12" s="1">
        <v>1.04</v>
      </c>
      <c r="H12">
        <f>Table_Dados__28[[#This Row],[ticksRight]]-Table_Dados__28[[#This Row],[ticksLeft]]</f>
        <v>-2</v>
      </c>
      <c r="I12">
        <f>Table_Dados__28[[#This Row],[ticksLeft]]-D11</f>
        <v>26</v>
      </c>
      <c r="J12">
        <f>Table_Dados__28[[#This Row],[ticksRight]]-E11</f>
        <v>25</v>
      </c>
    </row>
    <row r="13" spans="1:10" x14ac:dyDescent="0.35">
      <c r="A13">
        <v>11</v>
      </c>
      <c r="B13">
        <v>2323</v>
      </c>
      <c r="C13">
        <v>2565</v>
      </c>
      <c r="D13">
        <v>329</v>
      </c>
      <c r="E13">
        <v>328</v>
      </c>
      <c r="F13" s="1">
        <v>1.0416669999999999</v>
      </c>
      <c r="H13">
        <f>Table_Dados__28[[#This Row],[ticksRight]]-Table_Dados__28[[#This Row],[ticksLeft]]</f>
        <v>-1</v>
      </c>
      <c r="I13">
        <f>Table_Dados__28[[#This Row],[ticksLeft]]-D12</f>
        <v>24</v>
      </c>
      <c r="J13">
        <f>Table_Dados__28[[#This Row],[ticksRight]]-E12</f>
        <v>25</v>
      </c>
    </row>
    <row r="14" spans="1:10" x14ac:dyDescent="0.35">
      <c r="A14">
        <v>12</v>
      </c>
      <c r="B14">
        <v>2369</v>
      </c>
      <c r="C14">
        <v>2513</v>
      </c>
      <c r="D14">
        <v>354</v>
      </c>
      <c r="E14">
        <v>354</v>
      </c>
      <c r="F14" s="1">
        <v>1.04</v>
      </c>
      <c r="H14">
        <f>Table_Dados__28[[#This Row],[ticksRight]]-Table_Dados__28[[#This Row],[ticksLeft]]</f>
        <v>0</v>
      </c>
      <c r="I14">
        <f>Table_Dados__28[[#This Row],[ticksLeft]]-D13</f>
        <v>25</v>
      </c>
      <c r="J14">
        <f>Table_Dados__28[[#This Row],[ticksRight]]-E13</f>
        <v>26</v>
      </c>
    </row>
    <row r="15" spans="1:10" x14ac:dyDescent="0.35">
      <c r="A15">
        <v>13</v>
      </c>
      <c r="B15">
        <v>2369</v>
      </c>
      <c r="C15">
        <v>2513</v>
      </c>
      <c r="D15">
        <v>379</v>
      </c>
      <c r="E15">
        <v>379</v>
      </c>
      <c r="F15" s="1">
        <v>1</v>
      </c>
      <c r="H15">
        <f>Table_Dados__28[[#This Row],[ticksRight]]-Table_Dados__28[[#This Row],[ticksLeft]]</f>
        <v>0</v>
      </c>
      <c r="I15">
        <f>Table_Dados__28[[#This Row],[ticksLeft]]-D14</f>
        <v>25</v>
      </c>
      <c r="J15">
        <f>Table_Dados__28[[#This Row],[ticksRight]]-E14</f>
        <v>25</v>
      </c>
    </row>
    <row r="16" spans="1:10" x14ac:dyDescent="0.35">
      <c r="A16">
        <v>14</v>
      </c>
      <c r="B16">
        <v>2369</v>
      </c>
      <c r="C16">
        <v>2513</v>
      </c>
      <c r="D16">
        <v>404</v>
      </c>
      <c r="E16">
        <v>404</v>
      </c>
      <c r="F16" s="1">
        <v>1</v>
      </c>
      <c r="H16">
        <f>Table_Dados__28[[#This Row],[ticksRight]]-Table_Dados__28[[#This Row],[ticksLeft]]</f>
        <v>0</v>
      </c>
      <c r="I16">
        <f>Table_Dados__28[[#This Row],[ticksLeft]]-D15</f>
        <v>25</v>
      </c>
      <c r="J16">
        <f>Table_Dados__28[[#This Row],[ticksRight]]-E15</f>
        <v>25</v>
      </c>
    </row>
    <row r="17" spans="1:10" x14ac:dyDescent="0.35">
      <c r="A17">
        <v>15</v>
      </c>
      <c r="B17">
        <v>2369</v>
      </c>
      <c r="C17">
        <v>2513</v>
      </c>
      <c r="D17">
        <v>429</v>
      </c>
      <c r="E17">
        <v>429</v>
      </c>
      <c r="F17" s="1">
        <v>1</v>
      </c>
      <c r="H17">
        <f>Table_Dados__28[[#This Row],[ticksRight]]-Table_Dados__28[[#This Row],[ticksLeft]]</f>
        <v>0</v>
      </c>
      <c r="I17">
        <f>Table_Dados__28[[#This Row],[ticksLeft]]-D16</f>
        <v>25</v>
      </c>
      <c r="J17">
        <f>Table_Dados__28[[#This Row],[ticksRight]]-E16</f>
        <v>25</v>
      </c>
    </row>
    <row r="18" spans="1:10" x14ac:dyDescent="0.35">
      <c r="A18">
        <v>16</v>
      </c>
      <c r="B18">
        <v>2418</v>
      </c>
      <c r="C18">
        <v>2460</v>
      </c>
      <c r="D18">
        <v>453</v>
      </c>
      <c r="E18">
        <v>454</v>
      </c>
      <c r="F18" s="1">
        <v>1.0416669999999999</v>
      </c>
      <c r="H18">
        <f>Table_Dados__28[[#This Row],[ticksRight]]-Table_Dados__28[[#This Row],[ticksLeft]]</f>
        <v>1</v>
      </c>
      <c r="I18">
        <f>Table_Dados__28[[#This Row],[ticksLeft]]-D17</f>
        <v>24</v>
      </c>
      <c r="J18">
        <f>Table_Dados__28[[#This Row],[ticksRight]]-E17</f>
        <v>25</v>
      </c>
    </row>
    <row r="19" spans="1:10" x14ac:dyDescent="0.35">
      <c r="A19">
        <v>17</v>
      </c>
      <c r="B19">
        <v>2418</v>
      </c>
      <c r="C19">
        <v>2460</v>
      </c>
      <c r="D19">
        <v>479</v>
      </c>
      <c r="E19">
        <v>480</v>
      </c>
      <c r="F19" s="1">
        <v>1</v>
      </c>
      <c r="H19">
        <f>Table_Dados__28[[#This Row],[ticksRight]]-Table_Dados__28[[#This Row],[ticksLeft]]</f>
        <v>1</v>
      </c>
      <c r="I19">
        <f>Table_Dados__28[[#This Row],[ticksLeft]]-D18</f>
        <v>26</v>
      </c>
      <c r="J19">
        <f>Table_Dados__28[[#This Row],[ticksRight]]-E18</f>
        <v>26</v>
      </c>
    </row>
    <row r="20" spans="1:10" x14ac:dyDescent="0.35">
      <c r="A20">
        <v>18</v>
      </c>
      <c r="B20">
        <v>2367</v>
      </c>
      <c r="C20">
        <v>2511</v>
      </c>
      <c r="D20">
        <v>504</v>
      </c>
      <c r="E20">
        <v>504</v>
      </c>
      <c r="F20" s="1">
        <v>1.0416669999999999</v>
      </c>
      <c r="H20">
        <f>Table_Dados__28[[#This Row],[ticksRight]]-Table_Dados__28[[#This Row],[ticksLeft]]</f>
        <v>0</v>
      </c>
      <c r="I20">
        <f>Table_Dados__28[[#This Row],[ticksLeft]]-D19</f>
        <v>25</v>
      </c>
      <c r="J20">
        <f>Table_Dados__28[[#This Row],[ticksRight]]-E19</f>
        <v>24</v>
      </c>
    </row>
    <row r="21" spans="1:10" x14ac:dyDescent="0.35">
      <c r="A21">
        <v>19</v>
      </c>
      <c r="B21">
        <v>2367</v>
      </c>
      <c r="C21">
        <v>2511</v>
      </c>
      <c r="D21">
        <v>529</v>
      </c>
      <c r="E21">
        <v>529</v>
      </c>
      <c r="F21" s="1">
        <v>1</v>
      </c>
      <c r="H21">
        <f>Table_Dados__28[[#This Row],[ticksRight]]-Table_Dados__28[[#This Row],[ticksLeft]]</f>
        <v>0</v>
      </c>
      <c r="I21">
        <f>Table_Dados__28[[#This Row],[ticksLeft]]-D20</f>
        <v>25</v>
      </c>
      <c r="J21">
        <f>Table_Dados__28[[#This Row],[ticksRight]]-E20</f>
        <v>25</v>
      </c>
    </row>
    <row r="22" spans="1:10" x14ac:dyDescent="0.35">
      <c r="A22">
        <v>20</v>
      </c>
      <c r="B22">
        <v>2319</v>
      </c>
      <c r="C22">
        <v>2561</v>
      </c>
      <c r="D22">
        <v>555</v>
      </c>
      <c r="E22">
        <v>554</v>
      </c>
      <c r="F22" s="1">
        <v>1.04</v>
      </c>
      <c r="H22">
        <f>Table_Dados__28[[#This Row],[ticksRight]]-Table_Dados__28[[#This Row],[ticksLeft]]</f>
        <v>-1</v>
      </c>
      <c r="I22">
        <f>Table_Dados__28[[#This Row],[ticksLeft]]-D21</f>
        <v>26</v>
      </c>
      <c r="J22">
        <f>Table_Dados__28[[#This Row],[ticksRight]]-E21</f>
        <v>25</v>
      </c>
    </row>
    <row r="23" spans="1:10" x14ac:dyDescent="0.35">
      <c r="A23">
        <v>21</v>
      </c>
      <c r="B23">
        <v>2319</v>
      </c>
      <c r="C23">
        <v>2561</v>
      </c>
      <c r="D23">
        <v>580</v>
      </c>
      <c r="E23">
        <v>579</v>
      </c>
      <c r="F23" s="1">
        <v>1</v>
      </c>
      <c r="H23">
        <f>Table_Dados__28[[#This Row],[ticksRight]]-Table_Dados__28[[#This Row],[ticksLeft]]</f>
        <v>-1</v>
      </c>
    </row>
    <row r="24" spans="1:10" x14ac:dyDescent="0.35">
      <c r="A24">
        <v>22</v>
      </c>
      <c r="B24">
        <v>0</v>
      </c>
      <c r="C24">
        <v>0</v>
      </c>
      <c r="D24">
        <v>0</v>
      </c>
      <c r="E24">
        <v>0</v>
      </c>
      <c r="F24" s="1">
        <v>0</v>
      </c>
      <c r="H24">
        <f>Table_Dados__28[[#This Row],[ticksRight]]-Table_Dados__28[[#This Row],[ticksLeft]]</f>
        <v>0</v>
      </c>
    </row>
    <row r="25" spans="1:10" x14ac:dyDescent="0.35">
      <c r="A25">
        <v>23</v>
      </c>
      <c r="B25">
        <v>0</v>
      </c>
      <c r="C25">
        <v>0</v>
      </c>
      <c r="D25">
        <v>0</v>
      </c>
      <c r="E25">
        <v>0</v>
      </c>
      <c r="F25" s="1">
        <v>0</v>
      </c>
      <c r="H25">
        <f>Table_Dados__28[[#This Row],[ticksRight]]-Table_Dados__28[[#This Row],[ticksLeft]]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4199-4A8E-4BCA-ABF7-ECD1FD0487BD}">
  <dimension ref="A1:J50"/>
  <sheetViews>
    <sheetView zoomScale="70" zoomScaleNormal="70" workbookViewId="0">
      <selection activeCell="H48" sqref="H48:J50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9</v>
      </c>
      <c r="B2">
        <v>0</v>
      </c>
      <c r="C2">
        <v>0</v>
      </c>
      <c r="D2">
        <v>0</v>
      </c>
      <c r="E2">
        <v>0</v>
      </c>
      <c r="F2" s="1">
        <v>0</v>
      </c>
      <c r="H2">
        <f>Table_Dados__289[[#This Row],[ticksRight]]-Table_Dados__289[[#This Row],[ticksLeft]]</f>
        <v>0</v>
      </c>
    </row>
    <row r="3" spans="1:10" x14ac:dyDescent="0.35">
      <c r="A3" t="s">
        <v>10</v>
      </c>
      <c r="B3">
        <v>2372</v>
      </c>
      <c r="C3">
        <v>2541</v>
      </c>
      <c r="D3">
        <v>31</v>
      </c>
      <c r="E3">
        <v>29</v>
      </c>
      <c r="F3" s="1">
        <v>1.0689660000000001</v>
      </c>
      <c r="H3">
        <f>Table_Dados__289[[#This Row],[ticksRight]]-Table_Dados__289[[#This Row],[ticksLeft]]</f>
        <v>-2</v>
      </c>
      <c r="I3">
        <f>Table_Dados__289[[#This Row],[ticksLeft]]-D2</f>
        <v>31</v>
      </c>
      <c r="J3">
        <f>Table_Dados__289[[#This Row],[ticksRight]]-E2</f>
        <v>29</v>
      </c>
    </row>
    <row r="4" spans="1:10" x14ac:dyDescent="0.35">
      <c r="A4" t="s">
        <v>11</v>
      </c>
      <c r="B4">
        <v>2372</v>
      </c>
      <c r="C4">
        <v>2541</v>
      </c>
      <c r="D4">
        <v>42</v>
      </c>
      <c r="E4">
        <v>40</v>
      </c>
      <c r="F4" s="1">
        <v>1</v>
      </c>
      <c r="H4">
        <f>Table_Dados__289[[#This Row],[ticksRight]]-Table_Dados__289[[#This Row],[ticksLeft]]</f>
        <v>-2</v>
      </c>
      <c r="I4">
        <f>Table_Dados__289[[#This Row],[ticksLeft]]-D3</f>
        <v>11</v>
      </c>
      <c r="J4">
        <f>Table_Dados__289[[#This Row],[ticksRight]]-E3</f>
        <v>11</v>
      </c>
    </row>
    <row r="5" spans="1:10" x14ac:dyDescent="0.35">
      <c r="A5" t="s">
        <v>12</v>
      </c>
      <c r="B5">
        <v>2264</v>
      </c>
      <c r="C5">
        <v>2656</v>
      </c>
      <c r="D5">
        <v>54</v>
      </c>
      <c r="E5">
        <v>51</v>
      </c>
      <c r="F5" s="1">
        <v>1.0909089999999999</v>
      </c>
      <c r="H5">
        <f>Table_Dados__289[[#This Row],[ticksRight]]-Table_Dados__289[[#This Row],[ticksLeft]]</f>
        <v>-3</v>
      </c>
      <c r="I5">
        <f>Table_Dados__289[[#This Row],[ticksLeft]]-D4</f>
        <v>12</v>
      </c>
      <c r="J5">
        <f>Table_Dados__289[[#This Row],[ticksRight]]-E4</f>
        <v>11</v>
      </c>
    </row>
    <row r="6" spans="1:10" x14ac:dyDescent="0.35">
      <c r="A6" t="s">
        <v>13</v>
      </c>
      <c r="B6">
        <v>2264</v>
      </c>
      <c r="C6">
        <v>2656</v>
      </c>
      <c r="D6">
        <v>66</v>
      </c>
      <c r="E6">
        <v>63</v>
      </c>
      <c r="F6" s="1">
        <v>1</v>
      </c>
      <c r="H6">
        <f>Table_Dados__289[[#This Row],[ticksRight]]-Table_Dados__289[[#This Row],[ticksLeft]]</f>
        <v>-3</v>
      </c>
      <c r="I6">
        <f>Table_Dados__289[[#This Row],[ticksLeft]]-D5</f>
        <v>12</v>
      </c>
      <c r="J6">
        <f>Table_Dados__289[[#This Row],[ticksRight]]-E5</f>
        <v>12</v>
      </c>
    </row>
    <row r="7" spans="1:10" x14ac:dyDescent="0.35">
      <c r="A7" t="s">
        <v>14</v>
      </c>
      <c r="B7">
        <v>2358</v>
      </c>
      <c r="C7">
        <v>2545</v>
      </c>
      <c r="D7">
        <v>78</v>
      </c>
      <c r="E7">
        <v>76</v>
      </c>
      <c r="F7" s="1">
        <v>1.0833330000000001</v>
      </c>
      <c r="H7">
        <f>Table_Dados__289[[#This Row],[ticksRight]]-Table_Dados__289[[#This Row],[ticksLeft]]</f>
        <v>-2</v>
      </c>
      <c r="I7">
        <f>Table_Dados__289[[#This Row],[ticksLeft]]-D6</f>
        <v>12</v>
      </c>
      <c r="J7">
        <f>Table_Dados__289[[#This Row],[ticksRight]]-E6</f>
        <v>13</v>
      </c>
    </row>
    <row r="8" spans="1:10" x14ac:dyDescent="0.35">
      <c r="A8" t="s">
        <v>15</v>
      </c>
      <c r="B8">
        <v>2250</v>
      </c>
      <c r="C8">
        <v>2660</v>
      </c>
      <c r="D8">
        <v>90</v>
      </c>
      <c r="E8">
        <v>87</v>
      </c>
      <c r="F8" s="1">
        <v>1.0909089999999999</v>
      </c>
      <c r="H8">
        <f>Table_Dados__289[[#This Row],[ticksRight]]-Table_Dados__289[[#This Row],[ticksLeft]]</f>
        <v>-3</v>
      </c>
      <c r="I8">
        <f>Table_Dados__289[[#This Row],[ticksLeft]]-D7</f>
        <v>12</v>
      </c>
      <c r="J8">
        <f>Table_Dados__289[[#This Row],[ticksRight]]-E7</f>
        <v>11</v>
      </c>
    </row>
    <row r="9" spans="1:10" x14ac:dyDescent="0.35">
      <c r="A9" t="s">
        <v>16</v>
      </c>
      <c r="B9">
        <v>2250</v>
      </c>
      <c r="C9">
        <v>2660</v>
      </c>
      <c r="D9">
        <v>103</v>
      </c>
      <c r="E9">
        <v>100</v>
      </c>
      <c r="F9" s="1">
        <v>1</v>
      </c>
      <c r="H9">
        <f>Table_Dados__289[[#This Row],[ticksRight]]-Table_Dados__289[[#This Row],[ticksLeft]]</f>
        <v>-3</v>
      </c>
      <c r="I9">
        <f>Table_Dados__289[[#This Row],[ticksLeft]]-D8</f>
        <v>13</v>
      </c>
      <c r="J9">
        <f>Table_Dados__289[[#This Row],[ticksRight]]-E8</f>
        <v>13</v>
      </c>
    </row>
    <row r="10" spans="1:10" x14ac:dyDescent="0.35">
      <c r="A10" t="s">
        <v>17</v>
      </c>
      <c r="B10">
        <v>2250</v>
      </c>
      <c r="C10">
        <v>2660</v>
      </c>
      <c r="D10">
        <v>115</v>
      </c>
      <c r="E10">
        <v>112</v>
      </c>
      <c r="F10" s="1">
        <v>1</v>
      </c>
      <c r="H10">
        <f>Table_Dados__289[[#This Row],[ticksRight]]-Table_Dados__289[[#This Row],[ticksLeft]]</f>
        <v>-3</v>
      </c>
      <c r="I10">
        <f>Table_Dados__289[[#This Row],[ticksLeft]]-D9</f>
        <v>12</v>
      </c>
      <c r="J10">
        <f>Table_Dados__289[[#This Row],[ticksRight]]-E9</f>
        <v>12</v>
      </c>
    </row>
    <row r="11" spans="1:10" x14ac:dyDescent="0.35">
      <c r="A11" t="s">
        <v>18</v>
      </c>
      <c r="B11">
        <v>2343</v>
      </c>
      <c r="C11">
        <v>2549</v>
      </c>
      <c r="D11">
        <v>127</v>
      </c>
      <c r="E11">
        <v>125</v>
      </c>
      <c r="F11" s="1">
        <v>1.0833330000000001</v>
      </c>
      <c r="H11">
        <f>Table_Dados__289[[#This Row],[ticksRight]]-Table_Dados__289[[#This Row],[ticksLeft]]</f>
        <v>-2</v>
      </c>
      <c r="I11">
        <f>Table_Dados__289[[#This Row],[ticksLeft]]-D10</f>
        <v>12</v>
      </c>
      <c r="J11">
        <f>Table_Dados__289[[#This Row],[ticksRight]]-E10</f>
        <v>13</v>
      </c>
    </row>
    <row r="12" spans="1:10" x14ac:dyDescent="0.35">
      <c r="A12" t="s">
        <v>19</v>
      </c>
      <c r="B12">
        <v>2343</v>
      </c>
      <c r="C12">
        <v>2549</v>
      </c>
      <c r="D12">
        <v>139</v>
      </c>
      <c r="E12">
        <v>137</v>
      </c>
      <c r="F12" s="1">
        <v>1</v>
      </c>
      <c r="H12">
        <f>Table_Dados__289[[#This Row],[ticksRight]]-Table_Dados__289[[#This Row],[ticksLeft]]</f>
        <v>-2</v>
      </c>
      <c r="I12">
        <f>Table_Dados__289[[#This Row],[ticksLeft]]-D11</f>
        <v>12</v>
      </c>
      <c r="J12">
        <f>Table_Dados__289[[#This Row],[ticksRight]]-E11</f>
        <v>12</v>
      </c>
    </row>
    <row r="13" spans="1:10" x14ac:dyDescent="0.35">
      <c r="A13" t="s">
        <v>20</v>
      </c>
      <c r="B13">
        <v>2343</v>
      </c>
      <c r="C13">
        <v>2549</v>
      </c>
      <c r="D13">
        <v>152</v>
      </c>
      <c r="E13">
        <v>150</v>
      </c>
      <c r="F13" s="1">
        <v>1</v>
      </c>
      <c r="H13">
        <f>Table_Dados__289[[#This Row],[ticksRight]]-Table_Dados__289[[#This Row],[ticksLeft]]</f>
        <v>-2</v>
      </c>
      <c r="I13">
        <f>Table_Dados__289[[#This Row],[ticksLeft]]-D12</f>
        <v>13</v>
      </c>
      <c r="J13">
        <f>Table_Dados__289[[#This Row],[ticksRight]]-E12</f>
        <v>13</v>
      </c>
    </row>
    <row r="14" spans="1:10" x14ac:dyDescent="0.35">
      <c r="A14" t="s">
        <v>21</v>
      </c>
      <c r="B14">
        <v>2343</v>
      </c>
      <c r="C14">
        <v>2549</v>
      </c>
      <c r="D14">
        <v>164</v>
      </c>
      <c r="E14">
        <v>162</v>
      </c>
      <c r="F14" s="1">
        <v>1</v>
      </c>
      <c r="H14">
        <f>Table_Dados__289[[#This Row],[ticksRight]]-Table_Dados__289[[#This Row],[ticksLeft]]</f>
        <v>-2</v>
      </c>
      <c r="I14">
        <f>Table_Dados__289[[#This Row],[ticksLeft]]-D13</f>
        <v>12</v>
      </c>
      <c r="J14">
        <f>Table_Dados__289[[#This Row],[ticksRight]]-E13</f>
        <v>12</v>
      </c>
    </row>
    <row r="15" spans="1:10" x14ac:dyDescent="0.35">
      <c r="A15" t="s">
        <v>22</v>
      </c>
      <c r="B15">
        <v>2343</v>
      </c>
      <c r="C15">
        <v>2549</v>
      </c>
      <c r="D15">
        <v>176</v>
      </c>
      <c r="E15">
        <v>174</v>
      </c>
      <c r="F15" s="1">
        <v>1</v>
      </c>
      <c r="H15">
        <f>Table_Dados__289[[#This Row],[ticksRight]]-Table_Dados__289[[#This Row],[ticksLeft]]</f>
        <v>-2</v>
      </c>
      <c r="I15">
        <f>Table_Dados__289[[#This Row],[ticksLeft]]-D14</f>
        <v>12</v>
      </c>
      <c r="J15">
        <f>Table_Dados__289[[#This Row],[ticksRight]]-E14</f>
        <v>12</v>
      </c>
    </row>
    <row r="16" spans="1:10" x14ac:dyDescent="0.35">
      <c r="A16" t="s">
        <v>23</v>
      </c>
      <c r="B16">
        <v>2343</v>
      </c>
      <c r="C16">
        <v>2549</v>
      </c>
      <c r="D16">
        <v>189</v>
      </c>
      <c r="E16">
        <v>187</v>
      </c>
      <c r="F16" s="1">
        <v>1</v>
      </c>
      <c r="H16">
        <f>Table_Dados__289[[#This Row],[ticksRight]]-Table_Dados__289[[#This Row],[ticksLeft]]</f>
        <v>-2</v>
      </c>
      <c r="I16">
        <f>Table_Dados__289[[#This Row],[ticksLeft]]-D15</f>
        <v>13</v>
      </c>
      <c r="J16">
        <f>Table_Dados__289[[#This Row],[ticksRight]]-E15</f>
        <v>13</v>
      </c>
    </row>
    <row r="17" spans="1:10" x14ac:dyDescent="0.35">
      <c r="A17" t="s">
        <v>24</v>
      </c>
      <c r="B17">
        <v>2343</v>
      </c>
      <c r="C17">
        <v>2549</v>
      </c>
      <c r="D17">
        <v>201</v>
      </c>
      <c r="E17">
        <v>199</v>
      </c>
      <c r="F17" s="1">
        <v>1</v>
      </c>
      <c r="H17">
        <f>Table_Dados__289[[#This Row],[ticksRight]]-Table_Dados__289[[#This Row],[ticksLeft]]</f>
        <v>-2</v>
      </c>
      <c r="I17">
        <f>Table_Dados__289[[#This Row],[ticksLeft]]-D16</f>
        <v>12</v>
      </c>
      <c r="J17">
        <f>Table_Dados__289[[#This Row],[ticksRight]]-E16</f>
        <v>12</v>
      </c>
    </row>
    <row r="18" spans="1:10" x14ac:dyDescent="0.35">
      <c r="A18" t="s">
        <v>25</v>
      </c>
      <c r="B18">
        <v>2440</v>
      </c>
      <c r="C18">
        <v>2442</v>
      </c>
      <c r="D18">
        <v>213</v>
      </c>
      <c r="E18">
        <v>212</v>
      </c>
      <c r="F18" s="1">
        <v>1.0833330000000001</v>
      </c>
      <c r="H18">
        <f>Table_Dados__289[[#This Row],[ticksRight]]-Table_Dados__289[[#This Row],[ticksLeft]]</f>
        <v>-1</v>
      </c>
      <c r="I18">
        <f>Table_Dados__289[[#This Row],[ticksLeft]]-D17</f>
        <v>12</v>
      </c>
      <c r="J18">
        <f>Table_Dados__289[[#This Row],[ticksRight]]-E17</f>
        <v>13</v>
      </c>
    </row>
    <row r="19" spans="1:10" x14ac:dyDescent="0.35">
      <c r="A19" t="s">
        <v>26</v>
      </c>
      <c r="B19">
        <v>2440</v>
      </c>
      <c r="C19">
        <v>2442</v>
      </c>
      <c r="D19">
        <v>225</v>
      </c>
      <c r="E19">
        <v>224</v>
      </c>
      <c r="F19" s="1">
        <v>1</v>
      </c>
      <c r="H19">
        <f>Table_Dados__289[[#This Row],[ticksRight]]-Table_Dados__289[[#This Row],[ticksLeft]]</f>
        <v>-1</v>
      </c>
      <c r="I19">
        <f>Table_Dados__289[[#This Row],[ticksLeft]]-D18</f>
        <v>12</v>
      </c>
      <c r="J19">
        <f>Table_Dados__289[[#This Row],[ticksRight]]-E18</f>
        <v>12</v>
      </c>
    </row>
    <row r="20" spans="1:10" x14ac:dyDescent="0.35">
      <c r="A20" t="s">
        <v>27</v>
      </c>
      <c r="B20">
        <v>2440</v>
      </c>
      <c r="C20">
        <v>2442</v>
      </c>
      <c r="D20">
        <v>237</v>
      </c>
      <c r="E20">
        <v>236</v>
      </c>
      <c r="F20" s="1">
        <v>1</v>
      </c>
      <c r="H20">
        <f>Table_Dados__289[[#This Row],[ticksRight]]-Table_Dados__289[[#This Row],[ticksLeft]]</f>
        <v>-1</v>
      </c>
      <c r="I20">
        <f>Table_Dados__289[[#This Row],[ticksLeft]]-D19</f>
        <v>12</v>
      </c>
      <c r="J20">
        <f>Table_Dados__289[[#This Row],[ticksRight]]-E19</f>
        <v>12</v>
      </c>
    </row>
    <row r="21" spans="1:10" x14ac:dyDescent="0.35">
      <c r="A21" t="s">
        <v>28</v>
      </c>
      <c r="B21">
        <v>2440</v>
      </c>
      <c r="C21">
        <v>2442</v>
      </c>
      <c r="D21">
        <v>249</v>
      </c>
      <c r="E21">
        <v>248</v>
      </c>
      <c r="F21" s="1">
        <v>1</v>
      </c>
      <c r="H21">
        <f>Table_Dados__289[[#This Row],[ticksRight]]-Table_Dados__289[[#This Row],[ticksLeft]]</f>
        <v>-1</v>
      </c>
      <c r="I21">
        <f>Table_Dados__289[[#This Row],[ticksLeft]]-D20</f>
        <v>12</v>
      </c>
      <c r="J21">
        <f>Table_Dados__289[[#This Row],[ticksRight]]-E20</f>
        <v>12</v>
      </c>
    </row>
    <row r="22" spans="1:10" x14ac:dyDescent="0.35">
      <c r="A22" t="s">
        <v>29</v>
      </c>
      <c r="B22">
        <v>2338</v>
      </c>
      <c r="C22">
        <v>2543</v>
      </c>
      <c r="D22">
        <v>262</v>
      </c>
      <c r="E22">
        <v>260</v>
      </c>
      <c r="F22" s="1">
        <v>1.0833330000000001</v>
      </c>
      <c r="H22">
        <f>Table_Dados__289[[#This Row],[ticksRight]]-Table_Dados__289[[#This Row],[ticksLeft]]</f>
        <v>-2</v>
      </c>
      <c r="I22">
        <f>Table_Dados__289[[#This Row],[ticksLeft]]-D21</f>
        <v>13</v>
      </c>
      <c r="J22">
        <f>Table_Dados__289[[#This Row],[ticksRight]]-E21</f>
        <v>12</v>
      </c>
    </row>
    <row r="23" spans="1:10" x14ac:dyDescent="0.35">
      <c r="A23" t="s">
        <v>30</v>
      </c>
      <c r="B23">
        <v>2435</v>
      </c>
      <c r="C23">
        <v>2437</v>
      </c>
      <c r="D23">
        <v>274</v>
      </c>
      <c r="E23">
        <v>273</v>
      </c>
      <c r="F23" s="1">
        <v>1.0833330000000001</v>
      </c>
      <c r="H23">
        <f>Table_Dados__289[[#This Row],[ticksRight]]-Table_Dados__289[[#This Row],[ticksLeft]]</f>
        <v>-1</v>
      </c>
      <c r="I23">
        <f>Table_Dados__289[[#This Row],[ticksLeft]]-D22</f>
        <v>12</v>
      </c>
      <c r="J23">
        <f>Table_Dados__289[[#This Row],[ticksRight]]-E22</f>
        <v>13</v>
      </c>
    </row>
    <row r="24" spans="1:10" x14ac:dyDescent="0.35">
      <c r="A24" t="s">
        <v>31</v>
      </c>
      <c r="B24">
        <v>2435</v>
      </c>
      <c r="C24">
        <v>2437</v>
      </c>
      <c r="D24">
        <v>286</v>
      </c>
      <c r="E24">
        <v>285</v>
      </c>
      <c r="F24" s="1">
        <v>1</v>
      </c>
      <c r="H24">
        <f>Table_Dados__289[[#This Row],[ticksRight]]-Table_Dados__289[[#This Row],[ticksLeft]]</f>
        <v>-1</v>
      </c>
      <c r="I24">
        <f>Table_Dados__289[[#This Row],[ticksLeft]]-D23</f>
        <v>12</v>
      </c>
      <c r="J24">
        <f>Table_Dados__289[[#This Row],[ticksRight]]-E23</f>
        <v>12</v>
      </c>
    </row>
    <row r="25" spans="1:10" x14ac:dyDescent="0.35">
      <c r="A25" t="s">
        <v>32</v>
      </c>
      <c r="B25">
        <v>2333</v>
      </c>
      <c r="C25">
        <v>2538</v>
      </c>
      <c r="D25">
        <v>299</v>
      </c>
      <c r="E25">
        <v>297</v>
      </c>
      <c r="F25" s="1">
        <v>1.0833330000000001</v>
      </c>
      <c r="H25">
        <f>Table_Dados__289[[#This Row],[ticksRight]]-Table_Dados__289[[#This Row],[ticksLeft]]</f>
        <v>-2</v>
      </c>
      <c r="I25">
        <f>Table_Dados__289[[#This Row],[ticksLeft]]-D24</f>
        <v>13</v>
      </c>
      <c r="J25">
        <f>Table_Dados__289[[#This Row],[ticksRight]]-E24</f>
        <v>12</v>
      </c>
    </row>
    <row r="26" spans="1:10" x14ac:dyDescent="0.35">
      <c r="A26" t="s">
        <v>33</v>
      </c>
      <c r="B26">
        <v>2333</v>
      </c>
      <c r="C26">
        <v>2538</v>
      </c>
      <c r="D26">
        <v>311</v>
      </c>
      <c r="E26">
        <v>309</v>
      </c>
      <c r="F26" s="1">
        <v>1</v>
      </c>
      <c r="H26">
        <f>Table_Dados__289[[#This Row],[ticksRight]]-Table_Dados__289[[#This Row],[ticksLeft]]</f>
        <v>-2</v>
      </c>
      <c r="I26">
        <f>Table_Dados__289[[#This Row],[ticksLeft]]-D25</f>
        <v>12</v>
      </c>
      <c r="J26">
        <f>Table_Dados__289[[#This Row],[ticksRight]]-E25</f>
        <v>12</v>
      </c>
    </row>
    <row r="27" spans="1:10" x14ac:dyDescent="0.35">
      <c r="A27" t="s">
        <v>34</v>
      </c>
      <c r="B27">
        <v>2430</v>
      </c>
      <c r="C27">
        <v>2432</v>
      </c>
      <c r="D27">
        <v>323</v>
      </c>
      <c r="E27">
        <v>322</v>
      </c>
      <c r="F27" s="1">
        <v>1.0833330000000001</v>
      </c>
      <c r="H27">
        <f>Table_Dados__289[[#This Row],[ticksRight]]-Table_Dados__289[[#This Row],[ticksLeft]]</f>
        <v>-1</v>
      </c>
      <c r="I27">
        <f>Table_Dados__289[[#This Row],[ticksLeft]]-D26</f>
        <v>12</v>
      </c>
      <c r="J27">
        <f>Table_Dados__289[[#This Row],[ticksRight]]-E26</f>
        <v>13</v>
      </c>
    </row>
    <row r="28" spans="1:10" x14ac:dyDescent="0.35">
      <c r="A28" t="s">
        <v>35</v>
      </c>
      <c r="B28">
        <v>2209</v>
      </c>
      <c r="C28">
        <v>2653</v>
      </c>
      <c r="D28">
        <v>336</v>
      </c>
      <c r="E28">
        <v>333</v>
      </c>
      <c r="F28" s="1">
        <v>1.181818</v>
      </c>
      <c r="H28">
        <f>Table_Dados__289[[#This Row],[ticksRight]]-Table_Dados__289[[#This Row],[ticksLeft]]</f>
        <v>-3</v>
      </c>
      <c r="I28">
        <f>Table_Dados__289[[#This Row],[ticksLeft]]-D27</f>
        <v>13</v>
      </c>
      <c r="J28">
        <f>Table_Dados__289[[#This Row],[ticksRight]]-E27</f>
        <v>11</v>
      </c>
    </row>
    <row r="29" spans="1:10" x14ac:dyDescent="0.35">
      <c r="A29" t="s">
        <v>36</v>
      </c>
      <c r="B29">
        <v>2209</v>
      </c>
      <c r="C29">
        <v>2653</v>
      </c>
      <c r="D29">
        <v>349</v>
      </c>
      <c r="E29">
        <v>346</v>
      </c>
      <c r="F29" s="1">
        <v>1</v>
      </c>
      <c r="H29">
        <f>Table_Dados__289[[#This Row],[ticksRight]]-Table_Dados__289[[#This Row],[ticksLeft]]</f>
        <v>-3</v>
      </c>
      <c r="I29">
        <f>Table_Dados__289[[#This Row],[ticksLeft]]-D28</f>
        <v>13</v>
      </c>
      <c r="J29">
        <f>Table_Dados__289[[#This Row],[ticksRight]]-E28</f>
        <v>13</v>
      </c>
    </row>
    <row r="30" spans="1:10" x14ac:dyDescent="0.35">
      <c r="A30" t="s">
        <v>37</v>
      </c>
      <c r="B30">
        <v>2301</v>
      </c>
      <c r="C30">
        <v>2542</v>
      </c>
      <c r="D30">
        <v>361</v>
      </c>
      <c r="E30">
        <v>359</v>
      </c>
      <c r="F30" s="1">
        <v>1.0833330000000001</v>
      </c>
      <c r="H30">
        <f>Table_Dados__289[[#This Row],[ticksRight]]-Table_Dados__289[[#This Row],[ticksLeft]]</f>
        <v>-2</v>
      </c>
      <c r="I30">
        <f>Table_Dados__289[[#This Row],[ticksLeft]]-D29</f>
        <v>12</v>
      </c>
      <c r="J30">
        <f>Table_Dados__289[[#This Row],[ticksRight]]-E29</f>
        <v>13</v>
      </c>
    </row>
    <row r="31" spans="1:10" x14ac:dyDescent="0.35">
      <c r="A31" t="s">
        <v>38</v>
      </c>
      <c r="B31">
        <v>2301</v>
      </c>
      <c r="C31">
        <v>2542</v>
      </c>
      <c r="D31">
        <v>373</v>
      </c>
      <c r="E31">
        <v>371</v>
      </c>
      <c r="F31" s="1">
        <v>1</v>
      </c>
      <c r="H31">
        <f>Table_Dados__289[[#This Row],[ticksRight]]-Table_Dados__289[[#This Row],[ticksLeft]]</f>
        <v>-2</v>
      </c>
      <c r="I31">
        <f>Table_Dados__289[[#This Row],[ticksLeft]]-D30</f>
        <v>12</v>
      </c>
      <c r="J31">
        <f>Table_Dados__289[[#This Row],[ticksRight]]-E30</f>
        <v>12</v>
      </c>
    </row>
    <row r="32" spans="1:10" x14ac:dyDescent="0.35">
      <c r="A32" t="s">
        <v>39</v>
      </c>
      <c r="B32">
        <v>2205</v>
      </c>
      <c r="C32">
        <v>2647</v>
      </c>
      <c r="D32">
        <v>386</v>
      </c>
      <c r="E32">
        <v>383</v>
      </c>
      <c r="F32" s="1">
        <v>1.0833330000000001</v>
      </c>
      <c r="H32">
        <f>Table_Dados__289[[#This Row],[ticksRight]]-Table_Dados__289[[#This Row],[ticksLeft]]</f>
        <v>-3</v>
      </c>
      <c r="I32">
        <f>Table_Dados__289[[#This Row],[ticksLeft]]-D31</f>
        <v>13</v>
      </c>
      <c r="J32">
        <f>Table_Dados__289[[#This Row],[ticksRight]]-E31</f>
        <v>12</v>
      </c>
    </row>
    <row r="33" spans="1:10" x14ac:dyDescent="0.35">
      <c r="A33" t="s">
        <v>40</v>
      </c>
      <c r="B33">
        <v>2296</v>
      </c>
      <c r="C33">
        <v>2536</v>
      </c>
      <c r="D33">
        <v>398</v>
      </c>
      <c r="E33">
        <v>396</v>
      </c>
      <c r="F33" s="1">
        <v>1.0833330000000001</v>
      </c>
      <c r="H33">
        <f>Table_Dados__289[[#This Row],[ticksRight]]-Table_Dados__289[[#This Row],[ticksLeft]]</f>
        <v>-2</v>
      </c>
      <c r="I33">
        <f>Table_Dados__289[[#This Row],[ticksLeft]]-D32</f>
        <v>12</v>
      </c>
      <c r="J33">
        <f>Table_Dados__289[[#This Row],[ticksRight]]-E32</f>
        <v>13</v>
      </c>
    </row>
    <row r="34" spans="1:10" x14ac:dyDescent="0.35">
      <c r="A34" t="s">
        <v>41</v>
      </c>
      <c r="B34">
        <v>2296</v>
      </c>
      <c r="C34">
        <v>2536</v>
      </c>
      <c r="D34">
        <v>410</v>
      </c>
      <c r="E34">
        <v>408</v>
      </c>
      <c r="F34" s="1">
        <v>1</v>
      </c>
      <c r="H34">
        <f>Table_Dados__289[[#This Row],[ticksRight]]-Table_Dados__289[[#This Row],[ticksLeft]]</f>
        <v>-2</v>
      </c>
      <c r="I34">
        <f>Table_Dados__289[[#This Row],[ticksLeft]]-D33</f>
        <v>12</v>
      </c>
      <c r="J34">
        <f>Table_Dados__289[[#This Row],[ticksRight]]-E33</f>
        <v>12</v>
      </c>
    </row>
    <row r="35" spans="1:10" x14ac:dyDescent="0.35">
      <c r="A35" t="s">
        <v>42</v>
      </c>
      <c r="B35">
        <v>2296</v>
      </c>
      <c r="C35">
        <v>2536</v>
      </c>
      <c r="D35">
        <v>422</v>
      </c>
      <c r="E35">
        <v>420</v>
      </c>
      <c r="F35" s="1">
        <v>1</v>
      </c>
      <c r="H35">
        <f>Table_Dados__289[[#This Row],[ticksRight]]-Table_Dados__289[[#This Row],[ticksLeft]]</f>
        <v>-2</v>
      </c>
      <c r="I35">
        <f>Table_Dados__289[[#This Row],[ticksLeft]]-D34</f>
        <v>12</v>
      </c>
      <c r="J35">
        <f>Table_Dados__289[[#This Row],[ticksRight]]-E34</f>
        <v>12</v>
      </c>
    </row>
    <row r="36" spans="1:10" x14ac:dyDescent="0.35">
      <c r="A36" t="s">
        <v>43</v>
      </c>
      <c r="B36">
        <v>2391</v>
      </c>
      <c r="C36">
        <v>2430</v>
      </c>
      <c r="D36">
        <v>434</v>
      </c>
      <c r="E36">
        <v>433</v>
      </c>
      <c r="F36" s="1">
        <v>1.0833330000000001</v>
      </c>
      <c r="H36">
        <f>Table_Dados__289[[#This Row],[ticksRight]]-Table_Dados__289[[#This Row],[ticksLeft]]</f>
        <v>-1</v>
      </c>
      <c r="I36">
        <f>Table_Dados__289[[#This Row],[ticksLeft]]-D35</f>
        <v>12</v>
      </c>
      <c r="J36">
        <f>Table_Dados__289[[#This Row],[ticksRight]]-E35</f>
        <v>13</v>
      </c>
    </row>
    <row r="37" spans="1:10" x14ac:dyDescent="0.35">
      <c r="A37" t="s">
        <v>44</v>
      </c>
      <c r="B37">
        <v>2391</v>
      </c>
      <c r="C37">
        <v>2430</v>
      </c>
      <c r="D37">
        <v>446</v>
      </c>
      <c r="E37">
        <v>445</v>
      </c>
      <c r="F37" s="1">
        <v>1</v>
      </c>
      <c r="H37">
        <f>Table_Dados__289[[#This Row],[ticksRight]]-Table_Dados__289[[#This Row],[ticksLeft]]</f>
        <v>-1</v>
      </c>
      <c r="I37">
        <f>Table_Dados__289[[#This Row],[ticksLeft]]-D36</f>
        <v>12</v>
      </c>
      <c r="J37">
        <f>Table_Dados__289[[#This Row],[ticksRight]]-E36</f>
        <v>12</v>
      </c>
    </row>
    <row r="38" spans="1:10" x14ac:dyDescent="0.35">
      <c r="A38" t="s">
        <v>45</v>
      </c>
      <c r="B38">
        <v>2291</v>
      </c>
      <c r="C38">
        <v>2531</v>
      </c>
      <c r="D38">
        <v>459</v>
      </c>
      <c r="E38">
        <v>457</v>
      </c>
      <c r="F38" s="1">
        <v>1.0833330000000001</v>
      </c>
      <c r="H38">
        <f>Table_Dados__289[[#This Row],[ticksRight]]-Table_Dados__289[[#This Row],[ticksLeft]]</f>
        <v>-2</v>
      </c>
      <c r="I38">
        <f>Table_Dados__289[[#This Row],[ticksLeft]]-D37</f>
        <v>13</v>
      </c>
      <c r="J38">
        <f>Table_Dados__289[[#This Row],[ticksRight]]-E37</f>
        <v>12</v>
      </c>
    </row>
    <row r="39" spans="1:10" x14ac:dyDescent="0.35">
      <c r="A39" t="s">
        <v>46</v>
      </c>
      <c r="B39">
        <v>2291</v>
      </c>
      <c r="C39">
        <v>2531</v>
      </c>
      <c r="D39">
        <v>471</v>
      </c>
      <c r="E39">
        <v>469</v>
      </c>
      <c r="F39" s="1">
        <v>1</v>
      </c>
      <c r="H39">
        <f>Table_Dados__289[[#This Row],[ticksRight]]-Table_Dados__289[[#This Row],[ticksLeft]]</f>
        <v>-2</v>
      </c>
      <c r="I39">
        <f>Table_Dados__289[[#This Row],[ticksLeft]]-D38</f>
        <v>12</v>
      </c>
      <c r="J39">
        <f>Table_Dados__289[[#This Row],[ticksRight]]-E38</f>
        <v>12</v>
      </c>
    </row>
    <row r="40" spans="1:10" x14ac:dyDescent="0.35">
      <c r="A40" t="s">
        <v>47</v>
      </c>
      <c r="B40">
        <v>2386</v>
      </c>
      <c r="C40">
        <v>2425</v>
      </c>
      <c r="D40">
        <v>483</v>
      </c>
      <c r="E40">
        <v>482</v>
      </c>
      <c r="F40" s="1">
        <v>1.0833330000000001</v>
      </c>
      <c r="H40">
        <f>Table_Dados__289[[#This Row],[ticksRight]]-Table_Dados__289[[#This Row],[ticksLeft]]</f>
        <v>-1</v>
      </c>
      <c r="I40">
        <f>Table_Dados__289[[#This Row],[ticksLeft]]-D39</f>
        <v>12</v>
      </c>
      <c r="J40">
        <f>Table_Dados__289[[#This Row],[ticksRight]]-E39</f>
        <v>13</v>
      </c>
    </row>
    <row r="41" spans="1:10" x14ac:dyDescent="0.35">
      <c r="A41" t="s">
        <v>48</v>
      </c>
      <c r="B41">
        <v>2277</v>
      </c>
      <c r="C41">
        <v>2535</v>
      </c>
      <c r="D41">
        <v>495</v>
      </c>
      <c r="E41">
        <v>493</v>
      </c>
      <c r="F41" s="1">
        <v>1.0909089999999999</v>
      </c>
      <c r="H41">
        <f>Table_Dados__289[[#This Row],[ticksRight]]-Table_Dados__289[[#This Row],[ticksLeft]]</f>
        <v>-2</v>
      </c>
      <c r="I41">
        <f>Table_Dados__289[[#This Row],[ticksLeft]]-D40</f>
        <v>12</v>
      </c>
      <c r="J41">
        <f>Table_Dados__289[[#This Row],[ticksRight]]-E40</f>
        <v>11</v>
      </c>
    </row>
    <row r="42" spans="1:10" x14ac:dyDescent="0.35">
      <c r="A42" t="s">
        <v>49</v>
      </c>
      <c r="B42">
        <v>2277</v>
      </c>
      <c r="C42">
        <v>2535</v>
      </c>
      <c r="D42">
        <v>508</v>
      </c>
      <c r="E42">
        <v>506</v>
      </c>
      <c r="F42" s="1">
        <v>1</v>
      </c>
      <c r="H42">
        <f>Table_Dados__289[[#This Row],[ticksRight]]-Table_Dados__289[[#This Row],[ticksLeft]]</f>
        <v>-2</v>
      </c>
      <c r="I42">
        <f>Table_Dados__289[[#This Row],[ticksLeft]]-D41</f>
        <v>13</v>
      </c>
      <c r="J42">
        <f>Table_Dados__289[[#This Row],[ticksRight]]-E41</f>
        <v>13</v>
      </c>
    </row>
    <row r="43" spans="1:10" x14ac:dyDescent="0.35">
      <c r="A43" t="s">
        <v>50</v>
      </c>
      <c r="B43">
        <v>2277</v>
      </c>
      <c r="C43">
        <v>2535</v>
      </c>
      <c r="D43">
        <v>520</v>
      </c>
      <c r="E43">
        <v>518</v>
      </c>
      <c r="F43" s="1">
        <v>1</v>
      </c>
      <c r="H43">
        <f>Table_Dados__289[[#This Row],[ticksRight]]-Table_Dados__289[[#This Row],[ticksLeft]]</f>
        <v>-2</v>
      </c>
      <c r="I43">
        <f>Table_Dados__289[[#This Row],[ticksLeft]]-D42</f>
        <v>12</v>
      </c>
      <c r="J43">
        <f>Table_Dados__289[[#This Row],[ticksRight]]-E42</f>
        <v>12</v>
      </c>
    </row>
    <row r="44" spans="1:10" x14ac:dyDescent="0.35">
      <c r="A44" t="s">
        <v>51</v>
      </c>
      <c r="B44">
        <v>2277</v>
      </c>
      <c r="C44">
        <v>2535</v>
      </c>
      <c r="D44">
        <v>532</v>
      </c>
      <c r="E44">
        <v>530</v>
      </c>
      <c r="F44" s="1">
        <v>1</v>
      </c>
      <c r="H44">
        <f>Table_Dados__289[[#This Row],[ticksRight]]-Table_Dados__289[[#This Row],[ticksLeft]]</f>
        <v>-2</v>
      </c>
      <c r="I44">
        <f>Table_Dados__289[[#This Row],[ticksLeft]]-D43</f>
        <v>12</v>
      </c>
      <c r="J44">
        <f>Table_Dados__289[[#This Row],[ticksRight]]-E43</f>
        <v>12</v>
      </c>
    </row>
    <row r="45" spans="1:10" x14ac:dyDescent="0.35">
      <c r="A45" t="s">
        <v>52</v>
      </c>
      <c r="B45">
        <v>2182</v>
      </c>
      <c r="C45">
        <v>2640</v>
      </c>
      <c r="D45">
        <v>545</v>
      </c>
      <c r="E45">
        <v>542</v>
      </c>
      <c r="F45" s="1">
        <v>1.0833330000000001</v>
      </c>
      <c r="H45">
        <f>Table_Dados__289[[#This Row],[ticksRight]]-Table_Dados__289[[#This Row],[ticksLeft]]</f>
        <v>-3</v>
      </c>
      <c r="I45">
        <f>Table_Dados__289[[#This Row],[ticksLeft]]-D44</f>
        <v>13</v>
      </c>
      <c r="J45">
        <f>Table_Dados__289[[#This Row],[ticksRight]]-E44</f>
        <v>12</v>
      </c>
    </row>
    <row r="46" spans="1:10" x14ac:dyDescent="0.35">
      <c r="A46" t="s">
        <v>53</v>
      </c>
      <c r="B46">
        <v>2272</v>
      </c>
      <c r="C46">
        <v>2530</v>
      </c>
      <c r="D46">
        <v>557</v>
      </c>
      <c r="E46">
        <v>555</v>
      </c>
      <c r="F46" s="1">
        <v>1.0833330000000001</v>
      </c>
      <c r="H46">
        <f>Table_Dados__289[[#This Row],[ticksRight]]-Table_Dados__289[[#This Row],[ticksLeft]]</f>
        <v>-2</v>
      </c>
      <c r="I46">
        <f>Table_Dados__289[[#This Row],[ticksLeft]]-D45</f>
        <v>12</v>
      </c>
      <c r="J46">
        <f>Table_Dados__289[[#This Row],[ticksRight]]-E45</f>
        <v>13</v>
      </c>
    </row>
    <row r="47" spans="1:10" x14ac:dyDescent="0.35">
      <c r="A47" t="s">
        <v>54</v>
      </c>
      <c r="B47">
        <v>2272</v>
      </c>
      <c r="C47">
        <v>2530</v>
      </c>
      <c r="D47">
        <v>569</v>
      </c>
      <c r="E47">
        <v>567</v>
      </c>
      <c r="F47" s="1">
        <v>1</v>
      </c>
      <c r="H47">
        <f>Table_Dados__289[[#This Row],[ticksRight]]-Table_Dados__289[[#This Row],[ticksLeft]]</f>
        <v>-2</v>
      </c>
      <c r="I47">
        <f>Table_Dados__289[[#This Row],[ticksLeft]]-D46</f>
        <v>12</v>
      </c>
      <c r="J47">
        <f>Table_Dados__289[[#This Row],[ticksRight]]-E46</f>
        <v>12</v>
      </c>
    </row>
    <row r="48" spans="1:10" x14ac:dyDescent="0.35">
      <c r="A48" t="s">
        <v>55</v>
      </c>
      <c r="B48">
        <v>0</v>
      </c>
      <c r="C48">
        <v>0</v>
      </c>
      <c r="D48">
        <v>0</v>
      </c>
      <c r="E48">
        <v>0</v>
      </c>
      <c r="F48" s="1">
        <v>0</v>
      </c>
    </row>
    <row r="49" spans="1:6" x14ac:dyDescent="0.35">
      <c r="A49" t="s">
        <v>56</v>
      </c>
      <c r="B49">
        <v>0</v>
      </c>
      <c r="C49">
        <v>0</v>
      </c>
      <c r="D49">
        <v>0</v>
      </c>
      <c r="E49">
        <v>0</v>
      </c>
      <c r="F49" s="1">
        <v>0</v>
      </c>
    </row>
    <row r="50" spans="1:6" x14ac:dyDescent="0.35">
      <c r="A50" t="s">
        <v>57</v>
      </c>
      <c r="F50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3CCC-8D82-4462-9DBA-79C2C0C3EBAC}">
  <dimension ref="A1:F118"/>
  <sheetViews>
    <sheetView workbookViewId="0">
      <selection activeCell="E2" sqref="E2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8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2304</v>
      </c>
      <c r="C2">
        <v>2396</v>
      </c>
      <c r="D2">
        <v>0</v>
      </c>
      <c r="E2">
        <v>0</v>
      </c>
      <c r="F2">
        <v>0</v>
      </c>
    </row>
    <row r="3" spans="1:6" x14ac:dyDescent="0.35">
      <c r="A3">
        <v>1</v>
      </c>
      <c r="B3">
        <v>2702</v>
      </c>
      <c r="C3">
        <v>2211</v>
      </c>
      <c r="D3">
        <v>5</v>
      </c>
      <c r="E3">
        <v>6</v>
      </c>
      <c r="F3">
        <v>1.2</v>
      </c>
    </row>
    <row r="4" spans="1:6" x14ac:dyDescent="0.35">
      <c r="A4">
        <v>2</v>
      </c>
      <c r="B4">
        <v>2702</v>
      </c>
      <c r="C4">
        <v>2211</v>
      </c>
      <c r="D4">
        <v>8</v>
      </c>
      <c r="E4">
        <v>9</v>
      </c>
      <c r="F4">
        <v>1</v>
      </c>
    </row>
    <row r="5" spans="1:6" x14ac:dyDescent="0.35">
      <c r="A5">
        <v>3</v>
      </c>
      <c r="B5">
        <v>2251</v>
      </c>
      <c r="C5">
        <v>2579</v>
      </c>
      <c r="D5">
        <v>12</v>
      </c>
      <c r="E5">
        <v>12</v>
      </c>
      <c r="F5">
        <v>1.3333330000000001</v>
      </c>
    </row>
    <row r="6" spans="1:6" x14ac:dyDescent="0.35">
      <c r="A6">
        <v>4</v>
      </c>
      <c r="B6">
        <v>2048</v>
      </c>
      <c r="C6">
        <v>3181</v>
      </c>
      <c r="D6">
        <v>16</v>
      </c>
      <c r="E6">
        <v>15</v>
      </c>
      <c r="F6">
        <v>1.3333330000000001</v>
      </c>
    </row>
    <row r="7" spans="1:6" x14ac:dyDescent="0.35">
      <c r="A7">
        <v>5</v>
      </c>
      <c r="B7">
        <v>2048</v>
      </c>
      <c r="C7">
        <v>3181</v>
      </c>
      <c r="D7">
        <v>20</v>
      </c>
      <c r="E7">
        <v>19</v>
      </c>
      <c r="F7">
        <v>1</v>
      </c>
    </row>
    <row r="8" spans="1:6" x14ac:dyDescent="0.35">
      <c r="A8">
        <v>6</v>
      </c>
      <c r="B8">
        <v>2048</v>
      </c>
      <c r="C8">
        <v>3181</v>
      </c>
      <c r="D8">
        <v>24</v>
      </c>
      <c r="E8">
        <v>23</v>
      </c>
      <c r="F8">
        <v>1</v>
      </c>
    </row>
    <row r="9" spans="1:6" x14ac:dyDescent="0.35">
      <c r="A9">
        <v>7</v>
      </c>
      <c r="B9">
        <v>2048</v>
      </c>
      <c r="C9">
        <v>3181</v>
      </c>
      <c r="D9">
        <v>28</v>
      </c>
      <c r="E9">
        <v>27</v>
      </c>
      <c r="F9">
        <v>1</v>
      </c>
    </row>
    <row r="10" spans="1:6" x14ac:dyDescent="0.35">
      <c r="A10">
        <v>8</v>
      </c>
      <c r="B10">
        <v>2304</v>
      </c>
      <c r="C10">
        <v>2783</v>
      </c>
      <c r="D10">
        <v>32</v>
      </c>
      <c r="E10">
        <v>32</v>
      </c>
      <c r="F10">
        <v>1.25</v>
      </c>
    </row>
    <row r="11" spans="1:6" x14ac:dyDescent="0.35">
      <c r="A11">
        <v>9</v>
      </c>
      <c r="B11">
        <v>2048</v>
      </c>
      <c r="C11">
        <v>3162</v>
      </c>
      <c r="D11">
        <v>37</v>
      </c>
      <c r="E11">
        <v>36</v>
      </c>
      <c r="F11">
        <v>1.25</v>
      </c>
    </row>
    <row r="12" spans="1:6" x14ac:dyDescent="0.35">
      <c r="A12">
        <v>10</v>
      </c>
      <c r="B12">
        <v>2304</v>
      </c>
      <c r="C12">
        <v>2766</v>
      </c>
      <c r="D12">
        <v>41</v>
      </c>
      <c r="E12">
        <v>41</v>
      </c>
      <c r="F12">
        <v>1.25</v>
      </c>
    </row>
    <row r="13" spans="1:6" x14ac:dyDescent="0.35">
      <c r="A13">
        <v>11</v>
      </c>
      <c r="B13">
        <v>2304</v>
      </c>
      <c r="C13">
        <v>2766</v>
      </c>
      <c r="D13">
        <v>46</v>
      </c>
      <c r="E13">
        <v>46</v>
      </c>
      <c r="F13">
        <v>1</v>
      </c>
    </row>
    <row r="14" spans="1:6" x14ac:dyDescent="0.35">
      <c r="A14">
        <v>12</v>
      </c>
      <c r="B14">
        <v>2592</v>
      </c>
      <c r="C14">
        <v>2420</v>
      </c>
      <c r="D14">
        <v>50</v>
      </c>
      <c r="E14">
        <v>51</v>
      </c>
      <c r="F14">
        <v>1.25</v>
      </c>
    </row>
    <row r="15" spans="1:6" x14ac:dyDescent="0.35">
      <c r="A15">
        <v>13</v>
      </c>
      <c r="B15">
        <v>2592</v>
      </c>
      <c r="C15">
        <v>2420</v>
      </c>
      <c r="D15">
        <v>55</v>
      </c>
      <c r="E15">
        <v>56</v>
      </c>
      <c r="F15">
        <v>1</v>
      </c>
    </row>
    <row r="16" spans="1:6" x14ac:dyDescent="0.35">
      <c r="A16">
        <v>14</v>
      </c>
      <c r="B16">
        <v>2592</v>
      </c>
      <c r="C16">
        <v>2420</v>
      </c>
      <c r="D16">
        <v>60</v>
      </c>
      <c r="E16">
        <v>61</v>
      </c>
      <c r="F16">
        <v>1</v>
      </c>
    </row>
    <row r="17" spans="1:6" x14ac:dyDescent="0.35">
      <c r="A17">
        <v>15</v>
      </c>
      <c r="B17">
        <v>2268</v>
      </c>
      <c r="C17">
        <v>2722</v>
      </c>
      <c r="D17">
        <v>65</v>
      </c>
      <c r="E17">
        <v>65</v>
      </c>
      <c r="F17">
        <v>1.25</v>
      </c>
    </row>
    <row r="18" spans="1:6" x14ac:dyDescent="0.35">
      <c r="A18">
        <v>16</v>
      </c>
      <c r="B18">
        <v>2551</v>
      </c>
      <c r="C18">
        <v>2381</v>
      </c>
      <c r="D18">
        <v>69</v>
      </c>
      <c r="E18">
        <v>70</v>
      </c>
      <c r="F18">
        <v>1.25</v>
      </c>
    </row>
    <row r="19" spans="1:6" x14ac:dyDescent="0.35">
      <c r="A19">
        <v>17</v>
      </c>
      <c r="B19">
        <v>2551</v>
      </c>
      <c r="C19">
        <v>2381</v>
      </c>
      <c r="D19">
        <v>74</v>
      </c>
      <c r="E19">
        <v>75</v>
      </c>
      <c r="F19">
        <v>1</v>
      </c>
    </row>
    <row r="20" spans="1:6" x14ac:dyDescent="0.35">
      <c r="A20">
        <v>18</v>
      </c>
      <c r="B20">
        <v>2232</v>
      </c>
      <c r="C20">
        <v>2678</v>
      </c>
      <c r="D20">
        <v>79</v>
      </c>
      <c r="E20">
        <v>79</v>
      </c>
      <c r="F20">
        <v>1.25</v>
      </c>
    </row>
    <row r="21" spans="1:6" x14ac:dyDescent="0.35">
      <c r="A21">
        <v>19</v>
      </c>
      <c r="B21">
        <v>2232</v>
      </c>
      <c r="C21">
        <v>2678</v>
      </c>
      <c r="D21">
        <v>84</v>
      </c>
      <c r="E21">
        <v>84</v>
      </c>
      <c r="F21">
        <v>1</v>
      </c>
    </row>
    <row r="22" spans="1:6" x14ac:dyDescent="0.35">
      <c r="A22">
        <v>20</v>
      </c>
      <c r="B22">
        <v>2511</v>
      </c>
      <c r="C22">
        <v>2343</v>
      </c>
      <c r="D22">
        <v>88</v>
      </c>
      <c r="E22">
        <v>89</v>
      </c>
      <c r="F22">
        <v>1.25</v>
      </c>
    </row>
    <row r="23" spans="1:6" x14ac:dyDescent="0.35">
      <c r="A23">
        <v>21</v>
      </c>
      <c r="B23">
        <v>2511</v>
      </c>
      <c r="C23">
        <v>2343</v>
      </c>
      <c r="D23">
        <v>93</v>
      </c>
      <c r="E23">
        <v>94</v>
      </c>
      <c r="F23">
        <v>1</v>
      </c>
    </row>
    <row r="24" spans="1:6" x14ac:dyDescent="0.35">
      <c r="A24">
        <v>22</v>
      </c>
      <c r="B24">
        <v>2197</v>
      </c>
      <c r="C24">
        <v>2635</v>
      </c>
      <c r="D24">
        <v>98</v>
      </c>
      <c r="E24">
        <v>98</v>
      </c>
      <c r="F24">
        <v>1.25</v>
      </c>
    </row>
    <row r="25" spans="1:6" x14ac:dyDescent="0.35">
      <c r="A25">
        <v>23</v>
      </c>
      <c r="B25">
        <v>2471</v>
      </c>
      <c r="C25">
        <v>2305</v>
      </c>
      <c r="D25">
        <v>102</v>
      </c>
      <c r="E25">
        <v>103</v>
      </c>
      <c r="F25">
        <v>1.25</v>
      </c>
    </row>
    <row r="26" spans="1:6" x14ac:dyDescent="0.35">
      <c r="A26">
        <v>24</v>
      </c>
      <c r="B26">
        <v>2162</v>
      </c>
      <c r="C26">
        <v>2593</v>
      </c>
      <c r="D26">
        <v>107</v>
      </c>
      <c r="E26">
        <v>107</v>
      </c>
      <c r="F26">
        <v>1.25</v>
      </c>
    </row>
    <row r="27" spans="1:6" x14ac:dyDescent="0.35">
      <c r="A27">
        <v>25</v>
      </c>
      <c r="B27">
        <v>2162</v>
      </c>
      <c r="C27">
        <v>2593</v>
      </c>
      <c r="D27">
        <v>112</v>
      </c>
      <c r="E27">
        <v>112</v>
      </c>
      <c r="F27">
        <v>1</v>
      </c>
    </row>
    <row r="28" spans="1:6" x14ac:dyDescent="0.35">
      <c r="A28">
        <v>26</v>
      </c>
      <c r="B28">
        <v>2162</v>
      </c>
      <c r="C28">
        <v>2593</v>
      </c>
      <c r="D28">
        <v>116</v>
      </c>
      <c r="E28">
        <v>116</v>
      </c>
      <c r="F28">
        <v>1</v>
      </c>
    </row>
    <row r="29" spans="1:6" x14ac:dyDescent="0.35">
      <c r="A29">
        <v>27</v>
      </c>
      <c r="B29">
        <v>2432</v>
      </c>
      <c r="C29">
        <v>2268</v>
      </c>
      <c r="D29">
        <v>120</v>
      </c>
      <c r="E29">
        <v>121</v>
      </c>
      <c r="F29">
        <v>1.25</v>
      </c>
    </row>
    <row r="30" spans="1:6" x14ac:dyDescent="0.35">
      <c r="A30">
        <v>28</v>
      </c>
      <c r="B30">
        <v>2128</v>
      </c>
      <c r="C30">
        <v>2551</v>
      </c>
      <c r="D30">
        <v>125</v>
      </c>
      <c r="E30">
        <v>125</v>
      </c>
      <c r="F30">
        <v>1.25</v>
      </c>
    </row>
    <row r="31" spans="1:6" x14ac:dyDescent="0.35">
      <c r="A31">
        <v>29</v>
      </c>
      <c r="B31">
        <v>2128</v>
      </c>
      <c r="C31">
        <v>2551</v>
      </c>
      <c r="D31">
        <v>130</v>
      </c>
      <c r="E31">
        <v>130</v>
      </c>
      <c r="F31">
        <v>1</v>
      </c>
    </row>
    <row r="32" spans="1:6" x14ac:dyDescent="0.35">
      <c r="A32">
        <v>30</v>
      </c>
      <c r="B32">
        <v>2128</v>
      </c>
      <c r="C32">
        <v>2551</v>
      </c>
      <c r="D32">
        <v>134</v>
      </c>
      <c r="E32">
        <v>134</v>
      </c>
      <c r="F32">
        <v>1</v>
      </c>
    </row>
    <row r="33" spans="1:6" x14ac:dyDescent="0.35">
      <c r="A33">
        <v>31</v>
      </c>
      <c r="B33">
        <v>2128</v>
      </c>
      <c r="C33">
        <v>2551</v>
      </c>
      <c r="D33">
        <v>139</v>
      </c>
      <c r="E33">
        <v>139</v>
      </c>
      <c r="F33">
        <v>1</v>
      </c>
    </row>
    <row r="34" spans="1:6" x14ac:dyDescent="0.35">
      <c r="A34">
        <v>32</v>
      </c>
      <c r="B34">
        <v>2128</v>
      </c>
      <c r="C34">
        <v>2551</v>
      </c>
      <c r="D34">
        <v>144</v>
      </c>
      <c r="E34">
        <v>144</v>
      </c>
      <c r="F34">
        <v>1</v>
      </c>
    </row>
    <row r="35" spans="1:6" x14ac:dyDescent="0.35">
      <c r="A35">
        <v>33</v>
      </c>
      <c r="B35">
        <v>2394</v>
      </c>
      <c r="C35">
        <v>2232</v>
      </c>
      <c r="D35">
        <v>148</v>
      </c>
      <c r="E35">
        <v>149</v>
      </c>
      <c r="F35">
        <v>1.25</v>
      </c>
    </row>
    <row r="36" spans="1:6" x14ac:dyDescent="0.35">
      <c r="A36">
        <v>34</v>
      </c>
      <c r="B36">
        <v>2394</v>
      </c>
      <c r="C36">
        <v>2232</v>
      </c>
      <c r="D36">
        <v>152</v>
      </c>
      <c r="E36">
        <v>153</v>
      </c>
      <c r="F36">
        <v>1</v>
      </c>
    </row>
    <row r="37" spans="1:6" x14ac:dyDescent="0.35">
      <c r="A37">
        <v>35</v>
      </c>
      <c r="B37">
        <v>2394</v>
      </c>
      <c r="C37">
        <v>2232</v>
      </c>
      <c r="D37">
        <v>157</v>
      </c>
      <c r="E37">
        <v>158</v>
      </c>
      <c r="F37">
        <v>1</v>
      </c>
    </row>
    <row r="38" spans="1:6" x14ac:dyDescent="0.35">
      <c r="A38">
        <v>36</v>
      </c>
      <c r="B38">
        <v>2394</v>
      </c>
      <c r="C38">
        <v>2232</v>
      </c>
      <c r="D38">
        <v>161</v>
      </c>
      <c r="E38">
        <v>162</v>
      </c>
      <c r="F38">
        <v>1</v>
      </c>
    </row>
    <row r="39" spans="1:6" x14ac:dyDescent="0.35">
      <c r="A39">
        <v>37</v>
      </c>
      <c r="B39">
        <v>2094</v>
      </c>
      <c r="C39">
        <v>2511</v>
      </c>
      <c r="D39">
        <v>166</v>
      </c>
      <c r="E39">
        <v>166</v>
      </c>
      <c r="F39">
        <v>1.25</v>
      </c>
    </row>
    <row r="40" spans="1:6" x14ac:dyDescent="0.35">
      <c r="A40">
        <v>38</v>
      </c>
      <c r="B40">
        <v>2094</v>
      </c>
      <c r="C40">
        <v>2511</v>
      </c>
      <c r="D40">
        <v>170</v>
      </c>
      <c r="E40">
        <v>170</v>
      </c>
      <c r="F40">
        <v>1</v>
      </c>
    </row>
    <row r="41" spans="1:6" x14ac:dyDescent="0.35">
      <c r="A41">
        <v>39</v>
      </c>
      <c r="B41">
        <v>2094</v>
      </c>
      <c r="C41">
        <v>2511</v>
      </c>
      <c r="D41">
        <v>175</v>
      </c>
      <c r="E41">
        <v>175</v>
      </c>
      <c r="F41">
        <v>1</v>
      </c>
    </row>
    <row r="42" spans="1:6" x14ac:dyDescent="0.35">
      <c r="A42">
        <v>40</v>
      </c>
      <c r="B42">
        <v>2094</v>
      </c>
      <c r="C42">
        <v>2511</v>
      </c>
      <c r="D42">
        <v>179</v>
      </c>
      <c r="E42">
        <v>179</v>
      </c>
      <c r="F42">
        <v>1</v>
      </c>
    </row>
    <row r="43" spans="1:6" x14ac:dyDescent="0.35">
      <c r="A43">
        <v>41</v>
      </c>
      <c r="B43">
        <v>2094</v>
      </c>
      <c r="C43">
        <v>2511</v>
      </c>
      <c r="D43">
        <v>184</v>
      </c>
      <c r="E43">
        <v>184</v>
      </c>
      <c r="F43">
        <v>1</v>
      </c>
    </row>
    <row r="44" spans="1:6" x14ac:dyDescent="0.35">
      <c r="A44">
        <v>42</v>
      </c>
      <c r="B44">
        <v>2094</v>
      </c>
      <c r="C44">
        <v>2511</v>
      </c>
      <c r="D44">
        <v>188</v>
      </c>
      <c r="E44">
        <v>188</v>
      </c>
      <c r="F44">
        <v>1</v>
      </c>
    </row>
    <row r="45" spans="1:6" x14ac:dyDescent="0.35">
      <c r="A45">
        <v>43</v>
      </c>
      <c r="B45">
        <v>2355</v>
      </c>
      <c r="C45">
        <v>2197</v>
      </c>
      <c r="D45">
        <v>192</v>
      </c>
      <c r="E45">
        <v>193</v>
      </c>
      <c r="F45">
        <v>1.25</v>
      </c>
    </row>
    <row r="46" spans="1:6" x14ac:dyDescent="0.35">
      <c r="A46">
        <v>44</v>
      </c>
      <c r="B46">
        <v>2060</v>
      </c>
      <c r="C46">
        <v>2471</v>
      </c>
      <c r="D46">
        <v>197</v>
      </c>
      <c r="E46">
        <v>197</v>
      </c>
      <c r="F46">
        <v>1.25</v>
      </c>
    </row>
    <row r="47" spans="1:6" x14ac:dyDescent="0.35">
      <c r="A47">
        <v>45</v>
      </c>
      <c r="B47">
        <v>2060</v>
      </c>
      <c r="C47">
        <v>2471</v>
      </c>
      <c r="D47">
        <v>201</v>
      </c>
      <c r="E47">
        <v>201</v>
      </c>
      <c r="F47">
        <v>1</v>
      </c>
    </row>
    <row r="48" spans="1:6" x14ac:dyDescent="0.35">
      <c r="A48">
        <v>46</v>
      </c>
      <c r="B48">
        <v>2048</v>
      </c>
      <c r="C48">
        <v>3025</v>
      </c>
      <c r="D48">
        <v>206</v>
      </c>
      <c r="E48">
        <v>205</v>
      </c>
      <c r="F48">
        <v>1.25</v>
      </c>
    </row>
    <row r="49" spans="1:6" x14ac:dyDescent="0.35">
      <c r="A49">
        <v>47</v>
      </c>
      <c r="B49">
        <v>2304</v>
      </c>
      <c r="C49">
        <v>2646</v>
      </c>
      <c r="D49">
        <v>210</v>
      </c>
      <c r="E49">
        <v>210</v>
      </c>
      <c r="F49">
        <v>1.25</v>
      </c>
    </row>
    <row r="50" spans="1:6" x14ac:dyDescent="0.35">
      <c r="A50">
        <v>48</v>
      </c>
      <c r="B50">
        <v>2304</v>
      </c>
      <c r="C50">
        <v>2646</v>
      </c>
      <c r="D50">
        <v>215</v>
      </c>
      <c r="E50">
        <v>215</v>
      </c>
      <c r="F50">
        <v>1</v>
      </c>
    </row>
    <row r="51" spans="1:6" x14ac:dyDescent="0.35">
      <c r="A51">
        <v>49</v>
      </c>
      <c r="B51">
        <v>2304</v>
      </c>
      <c r="C51">
        <v>2646</v>
      </c>
      <c r="D51">
        <v>219</v>
      </c>
      <c r="E51">
        <v>219</v>
      </c>
      <c r="F51">
        <v>1</v>
      </c>
    </row>
    <row r="52" spans="1:6" x14ac:dyDescent="0.35">
      <c r="A52">
        <v>50</v>
      </c>
      <c r="B52">
        <v>2304</v>
      </c>
      <c r="C52">
        <v>2646</v>
      </c>
      <c r="D52">
        <v>224</v>
      </c>
      <c r="E52">
        <v>224</v>
      </c>
      <c r="F52">
        <v>1</v>
      </c>
    </row>
    <row r="53" spans="1:6" x14ac:dyDescent="0.35">
      <c r="A53">
        <v>51</v>
      </c>
      <c r="B53">
        <v>2592</v>
      </c>
      <c r="C53">
        <v>2315</v>
      </c>
      <c r="D53">
        <v>228</v>
      </c>
      <c r="E53">
        <v>229</v>
      </c>
      <c r="F53">
        <v>1.25</v>
      </c>
    </row>
    <row r="54" spans="1:6" x14ac:dyDescent="0.35">
      <c r="A54">
        <v>52</v>
      </c>
      <c r="B54">
        <v>2268</v>
      </c>
      <c r="C54">
        <v>2604</v>
      </c>
      <c r="D54">
        <v>233</v>
      </c>
      <c r="E54">
        <v>233</v>
      </c>
      <c r="F54">
        <v>1.25</v>
      </c>
    </row>
    <row r="55" spans="1:6" x14ac:dyDescent="0.35">
      <c r="A55">
        <v>53</v>
      </c>
      <c r="B55">
        <v>2268</v>
      </c>
      <c r="C55">
        <v>2604</v>
      </c>
      <c r="D55">
        <v>238</v>
      </c>
      <c r="E55">
        <v>238</v>
      </c>
      <c r="F55">
        <v>1</v>
      </c>
    </row>
    <row r="56" spans="1:6" x14ac:dyDescent="0.35">
      <c r="A56">
        <v>54</v>
      </c>
      <c r="B56">
        <v>2268</v>
      </c>
      <c r="C56">
        <v>2604</v>
      </c>
      <c r="D56">
        <v>242</v>
      </c>
      <c r="E56">
        <v>242</v>
      </c>
      <c r="F56">
        <v>1</v>
      </c>
    </row>
    <row r="57" spans="1:6" x14ac:dyDescent="0.35">
      <c r="A57">
        <v>55</v>
      </c>
      <c r="B57">
        <v>2268</v>
      </c>
      <c r="C57">
        <v>2604</v>
      </c>
      <c r="D57">
        <v>247</v>
      </c>
      <c r="E57">
        <v>247</v>
      </c>
      <c r="F57">
        <v>1</v>
      </c>
    </row>
    <row r="58" spans="1:6" x14ac:dyDescent="0.35">
      <c r="A58">
        <v>56</v>
      </c>
      <c r="B58">
        <v>2048</v>
      </c>
      <c r="C58">
        <v>2993</v>
      </c>
      <c r="D58">
        <v>252</v>
      </c>
      <c r="E58">
        <v>251</v>
      </c>
      <c r="F58">
        <v>1.25</v>
      </c>
    </row>
    <row r="59" spans="1:6" x14ac:dyDescent="0.35">
      <c r="A59">
        <v>57</v>
      </c>
      <c r="B59">
        <v>2304</v>
      </c>
      <c r="C59">
        <v>2618</v>
      </c>
      <c r="D59">
        <v>256</v>
      </c>
      <c r="E59">
        <v>256</v>
      </c>
      <c r="F59">
        <v>1.25</v>
      </c>
    </row>
    <row r="60" spans="1:6" x14ac:dyDescent="0.35">
      <c r="A60">
        <v>58</v>
      </c>
      <c r="B60">
        <v>2304</v>
      </c>
      <c r="C60">
        <v>2618</v>
      </c>
      <c r="D60">
        <v>261</v>
      </c>
      <c r="E60">
        <v>261</v>
      </c>
      <c r="F60">
        <v>1</v>
      </c>
    </row>
    <row r="61" spans="1:6" x14ac:dyDescent="0.35">
      <c r="A61">
        <v>59</v>
      </c>
      <c r="B61">
        <v>2304</v>
      </c>
      <c r="C61">
        <v>2618</v>
      </c>
      <c r="D61">
        <v>266</v>
      </c>
      <c r="E61">
        <v>266</v>
      </c>
      <c r="F61">
        <v>1</v>
      </c>
    </row>
    <row r="62" spans="1:6" x14ac:dyDescent="0.35">
      <c r="A62">
        <v>60</v>
      </c>
      <c r="B62">
        <v>2304</v>
      </c>
      <c r="C62">
        <v>2618</v>
      </c>
      <c r="D62">
        <v>270</v>
      </c>
      <c r="E62">
        <v>270</v>
      </c>
      <c r="F62">
        <v>1</v>
      </c>
    </row>
    <row r="63" spans="1:6" x14ac:dyDescent="0.35">
      <c r="A63">
        <v>61</v>
      </c>
      <c r="B63">
        <v>2304</v>
      </c>
      <c r="C63">
        <v>2618</v>
      </c>
      <c r="D63">
        <v>275</v>
      </c>
      <c r="E63">
        <v>275</v>
      </c>
      <c r="F63">
        <v>1</v>
      </c>
    </row>
    <row r="64" spans="1:6" x14ac:dyDescent="0.35">
      <c r="A64">
        <v>62</v>
      </c>
      <c r="B64">
        <v>2304</v>
      </c>
      <c r="C64">
        <v>2618</v>
      </c>
      <c r="D64">
        <v>280</v>
      </c>
      <c r="E64">
        <v>280</v>
      </c>
      <c r="F64">
        <v>1</v>
      </c>
    </row>
    <row r="65" spans="1:6" x14ac:dyDescent="0.35">
      <c r="A65">
        <v>63</v>
      </c>
      <c r="B65">
        <v>2304</v>
      </c>
      <c r="C65">
        <v>2618</v>
      </c>
      <c r="D65">
        <v>284</v>
      </c>
      <c r="E65">
        <v>284</v>
      </c>
      <c r="F65">
        <v>1</v>
      </c>
    </row>
    <row r="66" spans="1:6" x14ac:dyDescent="0.35">
      <c r="A66">
        <v>64</v>
      </c>
      <c r="B66">
        <v>2304</v>
      </c>
      <c r="C66">
        <v>2618</v>
      </c>
      <c r="D66">
        <v>289</v>
      </c>
      <c r="E66">
        <v>289</v>
      </c>
      <c r="F66">
        <v>1</v>
      </c>
    </row>
    <row r="67" spans="1:6" x14ac:dyDescent="0.35">
      <c r="A67">
        <v>65</v>
      </c>
      <c r="B67">
        <v>2304</v>
      </c>
      <c r="C67">
        <v>2618</v>
      </c>
      <c r="D67">
        <v>294</v>
      </c>
      <c r="E67">
        <v>294</v>
      </c>
      <c r="F67">
        <v>1</v>
      </c>
    </row>
    <row r="68" spans="1:6" x14ac:dyDescent="0.35">
      <c r="A68">
        <v>66</v>
      </c>
      <c r="B68">
        <v>2592</v>
      </c>
      <c r="C68">
        <v>2290</v>
      </c>
      <c r="D68">
        <v>298</v>
      </c>
      <c r="E68">
        <v>299</v>
      </c>
      <c r="F68">
        <v>1.25</v>
      </c>
    </row>
    <row r="69" spans="1:6" x14ac:dyDescent="0.35">
      <c r="A69">
        <v>67</v>
      </c>
      <c r="B69">
        <v>2268</v>
      </c>
      <c r="C69">
        <v>2576</v>
      </c>
      <c r="D69">
        <v>303</v>
      </c>
      <c r="E69">
        <v>303</v>
      </c>
      <c r="F69">
        <v>1.25</v>
      </c>
    </row>
    <row r="70" spans="1:6" x14ac:dyDescent="0.35">
      <c r="A70">
        <v>68</v>
      </c>
      <c r="B70">
        <v>2268</v>
      </c>
      <c r="C70">
        <v>2576</v>
      </c>
      <c r="D70">
        <v>308</v>
      </c>
      <c r="E70">
        <v>308</v>
      </c>
      <c r="F70">
        <v>1</v>
      </c>
    </row>
    <row r="71" spans="1:6" x14ac:dyDescent="0.35">
      <c r="A71">
        <v>69</v>
      </c>
      <c r="B71">
        <v>2268</v>
      </c>
      <c r="C71">
        <v>2576</v>
      </c>
      <c r="D71">
        <v>312</v>
      </c>
      <c r="E71">
        <v>312</v>
      </c>
      <c r="F71">
        <v>1</v>
      </c>
    </row>
    <row r="72" spans="1:6" x14ac:dyDescent="0.35">
      <c r="A72">
        <v>70</v>
      </c>
      <c r="B72">
        <v>2268</v>
      </c>
      <c r="C72">
        <v>2576</v>
      </c>
      <c r="D72">
        <v>317</v>
      </c>
      <c r="E72">
        <v>317</v>
      </c>
      <c r="F72">
        <v>1</v>
      </c>
    </row>
    <row r="73" spans="1:6" x14ac:dyDescent="0.35">
      <c r="A73">
        <v>71</v>
      </c>
      <c r="B73">
        <v>2048</v>
      </c>
      <c r="C73">
        <v>2961</v>
      </c>
      <c r="D73">
        <v>322</v>
      </c>
      <c r="E73">
        <v>321</v>
      </c>
      <c r="F73">
        <v>1.25</v>
      </c>
    </row>
    <row r="74" spans="1:6" x14ac:dyDescent="0.35">
      <c r="A74">
        <v>72</v>
      </c>
      <c r="B74">
        <v>2304</v>
      </c>
      <c r="C74">
        <v>2590</v>
      </c>
      <c r="D74">
        <v>326</v>
      </c>
      <c r="E74">
        <v>326</v>
      </c>
      <c r="F74">
        <v>1.25</v>
      </c>
    </row>
    <row r="75" spans="1:6" x14ac:dyDescent="0.35">
      <c r="A75">
        <v>73</v>
      </c>
      <c r="B75">
        <v>2304</v>
      </c>
      <c r="C75">
        <v>2590</v>
      </c>
      <c r="D75">
        <v>331</v>
      </c>
      <c r="E75">
        <v>331</v>
      </c>
      <c r="F75">
        <v>1</v>
      </c>
    </row>
    <row r="76" spans="1:6" x14ac:dyDescent="0.35">
      <c r="A76">
        <v>74</v>
      </c>
      <c r="B76">
        <v>2592</v>
      </c>
      <c r="C76">
        <v>2266</v>
      </c>
      <c r="D76">
        <v>335</v>
      </c>
      <c r="E76">
        <v>336</v>
      </c>
      <c r="F76">
        <v>1.25</v>
      </c>
    </row>
    <row r="77" spans="1:6" x14ac:dyDescent="0.35">
      <c r="A77">
        <v>75</v>
      </c>
      <c r="B77">
        <v>2268</v>
      </c>
      <c r="C77">
        <v>2549</v>
      </c>
      <c r="D77">
        <v>340</v>
      </c>
      <c r="E77">
        <v>340</v>
      </c>
      <c r="F77">
        <v>1.25</v>
      </c>
    </row>
    <row r="78" spans="1:6" x14ac:dyDescent="0.35">
      <c r="A78">
        <v>76</v>
      </c>
      <c r="B78">
        <v>2268</v>
      </c>
      <c r="C78">
        <v>2549</v>
      </c>
      <c r="D78">
        <v>345</v>
      </c>
      <c r="E78">
        <v>345</v>
      </c>
      <c r="F78">
        <v>1</v>
      </c>
    </row>
    <row r="79" spans="1:6" x14ac:dyDescent="0.35">
      <c r="A79">
        <v>77</v>
      </c>
      <c r="B79">
        <v>2048</v>
      </c>
      <c r="C79">
        <v>2931</v>
      </c>
      <c r="D79">
        <v>350</v>
      </c>
      <c r="E79">
        <v>349</v>
      </c>
      <c r="F79">
        <v>1.25</v>
      </c>
    </row>
    <row r="80" spans="1:6" x14ac:dyDescent="0.35">
      <c r="A80">
        <v>78</v>
      </c>
      <c r="B80">
        <v>2304</v>
      </c>
      <c r="C80">
        <v>2564</v>
      </c>
      <c r="D80">
        <v>354</v>
      </c>
      <c r="E80">
        <v>354</v>
      </c>
      <c r="F80">
        <v>1.25</v>
      </c>
    </row>
    <row r="81" spans="1:6" x14ac:dyDescent="0.35">
      <c r="A81">
        <v>79</v>
      </c>
      <c r="B81">
        <v>2592</v>
      </c>
      <c r="C81">
        <v>2243</v>
      </c>
      <c r="D81">
        <v>358</v>
      </c>
      <c r="E81">
        <v>359</v>
      </c>
      <c r="F81">
        <v>1.25</v>
      </c>
    </row>
    <row r="82" spans="1:6" x14ac:dyDescent="0.35">
      <c r="A82">
        <v>80</v>
      </c>
      <c r="B82">
        <v>2268</v>
      </c>
      <c r="C82">
        <v>2523</v>
      </c>
      <c r="D82">
        <v>363</v>
      </c>
      <c r="E82">
        <v>363</v>
      </c>
      <c r="F82">
        <v>1.25</v>
      </c>
    </row>
    <row r="83" spans="1:6" x14ac:dyDescent="0.35">
      <c r="A83">
        <v>81</v>
      </c>
      <c r="B83">
        <v>2268</v>
      </c>
      <c r="C83">
        <v>2523</v>
      </c>
      <c r="D83">
        <v>368</v>
      </c>
      <c r="E83">
        <v>368</v>
      </c>
      <c r="F83">
        <v>1</v>
      </c>
    </row>
    <row r="84" spans="1:6" x14ac:dyDescent="0.35">
      <c r="A84">
        <v>82</v>
      </c>
      <c r="B84">
        <v>2268</v>
      </c>
      <c r="C84">
        <v>2523</v>
      </c>
      <c r="D84">
        <v>372</v>
      </c>
      <c r="E84">
        <v>372</v>
      </c>
      <c r="F84">
        <v>1</v>
      </c>
    </row>
    <row r="85" spans="1:6" x14ac:dyDescent="0.35">
      <c r="A85">
        <v>83</v>
      </c>
      <c r="B85">
        <v>2268</v>
      </c>
      <c r="C85">
        <v>2523</v>
      </c>
      <c r="D85">
        <v>377</v>
      </c>
      <c r="E85">
        <v>377</v>
      </c>
      <c r="F85">
        <v>1</v>
      </c>
    </row>
    <row r="86" spans="1:6" x14ac:dyDescent="0.35">
      <c r="A86">
        <v>84</v>
      </c>
      <c r="B86">
        <v>2268</v>
      </c>
      <c r="C86">
        <v>2523</v>
      </c>
      <c r="D86">
        <v>382</v>
      </c>
      <c r="E86">
        <v>382</v>
      </c>
      <c r="F86">
        <v>1</v>
      </c>
    </row>
    <row r="87" spans="1:6" x14ac:dyDescent="0.35">
      <c r="A87">
        <v>85</v>
      </c>
      <c r="B87">
        <v>2048</v>
      </c>
      <c r="C87">
        <v>2901</v>
      </c>
      <c r="D87">
        <v>387</v>
      </c>
      <c r="E87">
        <v>386</v>
      </c>
      <c r="F87">
        <v>1.25</v>
      </c>
    </row>
    <row r="88" spans="1:6" x14ac:dyDescent="0.35">
      <c r="A88">
        <v>86</v>
      </c>
      <c r="B88">
        <v>2304</v>
      </c>
      <c r="C88">
        <v>2538</v>
      </c>
      <c r="D88">
        <v>391</v>
      </c>
      <c r="E88">
        <v>391</v>
      </c>
      <c r="F88">
        <v>1.25</v>
      </c>
    </row>
    <row r="89" spans="1:6" x14ac:dyDescent="0.35">
      <c r="A89">
        <v>87</v>
      </c>
      <c r="B89">
        <v>2304</v>
      </c>
      <c r="C89">
        <v>2538</v>
      </c>
      <c r="D89">
        <v>396</v>
      </c>
      <c r="E89">
        <v>396</v>
      </c>
      <c r="F89">
        <v>1</v>
      </c>
    </row>
    <row r="90" spans="1:6" x14ac:dyDescent="0.35">
      <c r="A90">
        <v>88</v>
      </c>
      <c r="B90">
        <v>2304</v>
      </c>
      <c r="C90">
        <v>2538</v>
      </c>
      <c r="D90">
        <v>400</v>
      </c>
      <c r="E90">
        <v>400</v>
      </c>
      <c r="F90">
        <v>1</v>
      </c>
    </row>
    <row r="91" spans="1:6" x14ac:dyDescent="0.35">
      <c r="A91">
        <v>89</v>
      </c>
      <c r="B91">
        <v>2304</v>
      </c>
      <c r="C91">
        <v>2538</v>
      </c>
      <c r="D91">
        <v>405</v>
      </c>
      <c r="E91">
        <v>405</v>
      </c>
      <c r="F91">
        <v>1</v>
      </c>
    </row>
    <row r="92" spans="1:6" x14ac:dyDescent="0.35">
      <c r="A92">
        <v>90</v>
      </c>
      <c r="B92">
        <v>2048</v>
      </c>
      <c r="C92">
        <v>2887</v>
      </c>
      <c r="D92">
        <v>410</v>
      </c>
      <c r="E92">
        <v>409</v>
      </c>
      <c r="F92">
        <v>1.25</v>
      </c>
    </row>
    <row r="93" spans="1:6" x14ac:dyDescent="0.35">
      <c r="A93">
        <v>91</v>
      </c>
      <c r="B93">
        <v>2304</v>
      </c>
      <c r="C93">
        <v>2526</v>
      </c>
      <c r="D93">
        <v>414</v>
      </c>
      <c r="E93">
        <v>414</v>
      </c>
      <c r="F93">
        <v>1.25</v>
      </c>
    </row>
    <row r="94" spans="1:6" x14ac:dyDescent="0.35">
      <c r="A94">
        <v>92</v>
      </c>
      <c r="B94">
        <v>2304</v>
      </c>
      <c r="C94">
        <v>2526</v>
      </c>
      <c r="D94">
        <v>419</v>
      </c>
      <c r="E94">
        <v>419</v>
      </c>
      <c r="F94">
        <v>1</v>
      </c>
    </row>
    <row r="95" spans="1:6" x14ac:dyDescent="0.35">
      <c r="A95">
        <v>93</v>
      </c>
      <c r="B95">
        <v>2304</v>
      </c>
      <c r="C95">
        <v>2526</v>
      </c>
      <c r="D95">
        <v>424</v>
      </c>
      <c r="E95">
        <v>424</v>
      </c>
      <c r="F95">
        <v>1</v>
      </c>
    </row>
    <row r="96" spans="1:6" x14ac:dyDescent="0.35">
      <c r="A96">
        <v>94</v>
      </c>
      <c r="B96">
        <v>2304</v>
      </c>
      <c r="C96">
        <v>2526</v>
      </c>
      <c r="D96">
        <v>428</v>
      </c>
      <c r="E96">
        <v>428</v>
      </c>
      <c r="F96">
        <v>1</v>
      </c>
    </row>
    <row r="97" spans="1:6" x14ac:dyDescent="0.35">
      <c r="A97">
        <v>95</v>
      </c>
      <c r="B97">
        <v>2304</v>
      </c>
      <c r="C97">
        <v>2526</v>
      </c>
      <c r="D97">
        <v>433</v>
      </c>
      <c r="E97">
        <v>433</v>
      </c>
      <c r="F97">
        <v>1</v>
      </c>
    </row>
    <row r="98" spans="1:6" x14ac:dyDescent="0.35">
      <c r="A98">
        <v>96</v>
      </c>
      <c r="B98">
        <v>2048</v>
      </c>
      <c r="C98">
        <v>2873</v>
      </c>
      <c r="D98">
        <v>438</v>
      </c>
      <c r="E98">
        <v>437</v>
      </c>
      <c r="F98">
        <v>1.25</v>
      </c>
    </row>
    <row r="99" spans="1:6" x14ac:dyDescent="0.35">
      <c r="A99">
        <v>97</v>
      </c>
      <c r="B99">
        <v>2304</v>
      </c>
      <c r="C99">
        <v>2513</v>
      </c>
      <c r="D99">
        <v>442</v>
      </c>
      <c r="E99">
        <v>442</v>
      </c>
      <c r="F99">
        <v>1.25</v>
      </c>
    </row>
    <row r="100" spans="1:6" x14ac:dyDescent="0.35">
      <c r="A100">
        <v>98</v>
      </c>
      <c r="B100">
        <v>2592</v>
      </c>
      <c r="C100">
        <v>2198</v>
      </c>
      <c r="D100">
        <v>446</v>
      </c>
      <c r="E100">
        <v>447</v>
      </c>
      <c r="F100">
        <v>1.25</v>
      </c>
    </row>
    <row r="101" spans="1:6" x14ac:dyDescent="0.35">
      <c r="A101">
        <v>99</v>
      </c>
      <c r="B101">
        <v>2268</v>
      </c>
      <c r="C101">
        <v>2472</v>
      </c>
      <c r="D101">
        <v>451</v>
      </c>
      <c r="E101">
        <v>451</v>
      </c>
      <c r="F101">
        <v>1.25</v>
      </c>
    </row>
    <row r="102" spans="1:6" x14ac:dyDescent="0.35">
      <c r="A102">
        <v>100</v>
      </c>
      <c r="B102">
        <v>2268</v>
      </c>
      <c r="C102">
        <v>2472</v>
      </c>
      <c r="D102">
        <v>456</v>
      </c>
      <c r="E102">
        <v>456</v>
      </c>
      <c r="F102">
        <v>1</v>
      </c>
    </row>
    <row r="103" spans="1:6" x14ac:dyDescent="0.35">
      <c r="A103">
        <v>101</v>
      </c>
      <c r="B103">
        <v>2268</v>
      </c>
      <c r="C103">
        <v>2472</v>
      </c>
      <c r="D103">
        <v>461</v>
      </c>
      <c r="E103">
        <v>461</v>
      </c>
      <c r="F103">
        <v>1</v>
      </c>
    </row>
    <row r="104" spans="1:6" x14ac:dyDescent="0.35">
      <c r="A104">
        <v>102</v>
      </c>
      <c r="B104">
        <v>2048</v>
      </c>
      <c r="C104">
        <v>2844</v>
      </c>
      <c r="D104">
        <v>466</v>
      </c>
      <c r="E104">
        <v>465</v>
      </c>
      <c r="F104">
        <v>1.25</v>
      </c>
    </row>
    <row r="105" spans="1:6" x14ac:dyDescent="0.35">
      <c r="A105">
        <v>103</v>
      </c>
      <c r="B105">
        <v>2304</v>
      </c>
      <c r="C105">
        <v>2488</v>
      </c>
      <c r="D105">
        <v>470</v>
      </c>
      <c r="E105">
        <v>470</v>
      </c>
      <c r="F105">
        <v>1.25</v>
      </c>
    </row>
    <row r="106" spans="1:6" x14ac:dyDescent="0.35">
      <c r="A106">
        <v>104</v>
      </c>
      <c r="B106">
        <v>2592</v>
      </c>
      <c r="C106">
        <v>2177</v>
      </c>
      <c r="D106">
        <v>474</v>
      </c>
      <c r="E106">
        <v>475</v>
      </c>
      <c r="F106">
        <v>1.25</v>
      </c>
    </row>
    <row r="107" spans="1:6" x14ac:dyDescent="0.35">
      <c r="A107">
        <v>105</v>
      </c>
      <c r="B107">
        <v>2268</v>
      </c>
      <c r="C107">
        <v>2449</v>
      </c>
      <c r="D107">
        <v>479</v>
      </c>
      <c r="E107">
        <v>479</v>
      </c>
      <c r="F107">
        <v>1.25</v>
      </c>
    </row>
    <row r="108" spans="1:6" x14ac:dyDescent="0.35">
      <c r="A108">
        <v>106</v>
      </c>
      <c r="B108">
        <v>2048</v>
      </c>
      <c r="C108">
        <v>2818</v>
      </c>
      <c r="D108">
        <v>484</v>
      </c>
      <c r="E108">
        <v>483</v>
      </c>
      <c r="F108">
        <v>1.25</v>
      </c>
    </row>
    <row r="109" spans="1:6" x14ac:dyDescent="0.35">
      <c r="A109">
        <v>107</v>
      </c>
      <c r="B109">
        <v>2304</v>
      </c>
      <c r="C109">
        <v>2465</v>
      </c>
      <c r="D109">
        <v>488</v>
      </c>
      <c r="E109">
        <v>488</v>
      </c>
      <c r="F109">
        <v>1.25</v>
      </c>
    </row>
    <row r="110" spans="1:6" x14ac:dyDescent="0.35">
      <c r="A110">
        <v>108</v>
      </c>
      <c r="B110">
        <v>2304</v>
      </c>
      <c r="C110">
        <v>2465</v>
      </c>
      <c r="D110">
        <v>493</v>
      </c>
      <c r="E110">
        <v>493</v>
      </c>
      <c r="F110">
        <v>1</v>
      </c>
    </row>
    <row r="111" spans="1:6" x14ac:dyDescent="0.35">
      <c r="A111">
        <v>109</v>
      </c>
      <c r="B111">
        <v>2048</v>
      </c>
      <c r="C111">
        <v>2805</v>
      </c>
      <c r="D111">
        <v>498</v>
      </c>
      <c r="E111">
        <v>497</v>
      </c>
      <c r="F111">
        <v>1.25</v>
      </c>
    </row>
    <row r="112" spans="1:6" x14ac:dyDescent="0.35">
      <c r="A112">
        <v>110</v>
      </c>
      <c r="B112">
        <v>2304</v>
      </c>
      <c r="C112">
        <v>2454</v>
      </c>
      <c r="D112">
        <v>502</v>
      </c>
      <c r="E112">
        <v>502</v>
      </c>
      <c r="F112">
        <v>1.25</v>
      </c>
    </row>
    <row r="113" spans="1:6" x14ac:dyDescent="0.35">
      <c r="A113">
        <v>111</v>
      </c>
      <c r="B113">
        <v>2304</v>
      </c>
      <c r="C113">
        <v>2454</v>
      </c>
      <c r="D113">
        <v>507</v>
      </c>
      <c r="E113">
        <v>507</v>
      </c>
      <c r="F113">
        <v>1</v>
      </c>
    </row>
    <row r="114" spans="1:6" x14ac:dyDescent="0.35">
      <c r="A114">
        <v>112</v>
      </c>
      <c r="B114">
        <v>2304</v>
      </c>
      <c r="C114">
        <v>2454</v>
      </c>
      <c r="D114">
        <v>512</v>
      </c>
      <c r="E114">
        <v>512</v>
      </c>
      <c r="F114">
        <v>1</v>
      </c>
    </row>
    <row r="115" spans="1:6" x14ac:dyDescent="0.35">
      <c r="A115">
        <v>113</v>
      </c>
      <c r="B115">
        <v>2304</v>
      </c>
      <c r="C115">
        <v>2454</v>
      </c>
      <c r="D115">
        <v>516</v>
      </c>
      <c r="E115">
        <v>516</v>
      </c>
      <c r="F115">
        <v>1</v>
      </c>
    </row>
    <row r="116" spans="1:6" x14ac:dyDescent="0.35">
      <c r="A116">
        <v>114</v>
      </c>
      <c r="B116">
        <v>2592</v>
      </c>
      <c r="C116">
        <v>2147</v>
      </c>
      <c r="D116">
        <v>520</v>
      </c>
      <c r="E116">
        <v>521</v>
      </c>
      <c r="F116">
        <v>1.25</v>
      </c>
    </row>
    <row r="117" spans="1:6" x14ac:dyDescent="0.35">
      <c r="A117">
        <v>115</v>
      </c>
      <c r="B117">
        <v>2268</v>
      </c>
      <c r="C117">
        <v>2415</v>
      </c>
      <c r="D117">
        <v>525</v>
      </c>
      <c r="E117">
        <v>525</v>
      </c>
      <c r="F117">
        <v>1.25</v>
      </c>
    </row>
    <row r="118" spans="1:6" x14ac:dyDescent="0.35">
      <c r="A118">
        <v>116</v>
      </c>
      <c r="B118">
        <v>2268</v>
      </c>
      <c r="C118">
        <v>2415</v>
      </c>
      <c r="D118">
        <v>530</v>
      </c>
      <c r="E118">
        <v>530</v>
      </c>
      <c r="F11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BFAC-37E3-44EF-AB87-067E3F28CFFC}">
  <dimension ref="A1:F118"/>
  <sheetViews>
    <sheetView workbookViewId="0">
      <selection activeCell="E3" sqref="E3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8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2" t="s">
        <v>9</v>
      </c>
      <c r="B2">
        <v>2268</v>
      </c>
      <c r="C2">
        <v>2415</v>
      </c>
      <c r="D2">
        <v>0</v>
      </c>
      <c r="E2">
        <v>0</v>
      </c>
      <c r="F2">
        <v>0</v>
      </c>
    </row>
    <row r="3" spans="1:6" x14ac:dyDescent="0.35">
      <c r="A3" s="2" t="s">
        <v>10</v>
      </c>
      <c r="B3">
        <v>2686</v>
      </c>
      <c r="C3">
        <v>3045</v>
      </c>
      <c r="D3">
        <v>9</v>
      </c>
      <c r="E3">
        <v>8</v>
      </c>
      <c r="F3">
        <v>1.125</v>
      </c>
    </row>
    <row r="4" spans="1:6" x14ac:dyDescent="0.35">
      <c r="A4" s="2" t="s">
        <v>11</v>
      </c>
      <c r="B4">
        <v>3133</v>
      </c>
      <c r="C4">
        <v>2537</v>
      </c>
      <c r="D4">
        <v>12</v>
      </c>
      <c r="E4">
        <v>12</v>
      </c>
      <c r="F4">
        <v>1.3333330000000001</v>
      </c>
    </row>
    <row r="5" spans="1:6" x14ac:dyDescent="0.35">
      <c r="A5" s="2" t="s">
        <v>12</v>
      </c>
      <c r="B5">
        <v>3133</v>
      </c>
      <c r="C5">
        <v>2537</v>
      </c>
      <c r="D5">
        <v>16</v>
      </c>
      <c r="E5">
        <v>16</v>
      </c>
      <c r="F5">
        <v>1</v>
      </c>
    </row>
    <row r="6" spans="1:6" x14ac:dyDescent="0.35">
      <c r="A6" s="2" t="s">
        <v>13</v>
      </c>
      <c r="B6">
        <v>2741</v>
      </c>
      <c r="C6">
        <v>2854</v>
      </c>
      <c r="D6">
        <v>21</v>
      </c>
      <c r="E6">
        <v>20</v>
      </c>
      <c r="F6">
        <v>1.25</v>
      </c>
    </row>
    <row r="7" spans="1:6" x14ac:dyDescent="0.35">
      <c r="A7" s="2" t="s">
        <v>14</v>
      </c>
      <c r="B7">
        <v>3083</v>
      </c>
      <c r="C7">
        <v>2497</v>
      </c>
      <c r="D7">
        <v>25</v>
      </c>
      <c r="E7">
        <v>25</v>
      </c>
      <c r="F7">
        <v>1.25</v>
      </c>
    </row>
    <row r="8" spans="1:6" x14ac:dyDescent="0.35">
      <c r="A8" s="2" t="s">
        <v>15</v>
      </c>
      <c r="B8">
        <v>2697</v>
      </c>
      <c r="C8">
        <v>2809</v>
      </c>
      <c r="D8">
        <v>30</v>
      </c>
      <c r="E8">
        <v>29</v>
      </c>
      <c r="F8">
        <v>1.25</v>
      </c>
    </row>
    <row r="9" spans="1:6" x14ac:dyDescent="0.35">
      <c r="A9" s="2" t="s">
        <v>16</v>
      </c>
      <c r="B9">
        <v>2697</v>
      </c>
      <c r="C9">
        <v>2809</v>
      </c>
      <c r="D9">
        <v>35</v>
      </c>
      <c r="E9">
        <v>34</v>
      </c>
      <c r="F9">
        <v>1</v>
      </c>
    </row>
    <row r="10" spans="1:6" x14ac:dyDescent="0.35">
      <c r="A10" s="2" t="s">
        <v>17</v>
      </c>
      <c r="B10">
        <v>2697</v>
      </c>
      <c r="C10">
        <v>2809</v>
      </c>
      <c r="D10">
        <v>40</v>
      </c>
      <c r="E10">
        <v>39</v>
      </c>
      <c r="F10">
        <v>1</v>
      </c>
    </row>
    <row r="11" spans="1:6" x14ac:dyDescent="0.35">
      <c r="A11" s="2" t="s">
        <v>18</v>
      </c>
      <c r="B11">
        <v>3034</v>
      </c>
      <c r="C11">
        <v>2457</v>
      </c>
      <c r="D11">
        <v>44</v>
      </c>
      <c r="E11">
        <v>44</v>
      </c>
      <c r="F11">
        <v>1.25</v>
      </c>
    </row>
    <row r="12" spans="1:6" x14ac:dyDescent="0.35">
      <c r="A12" s="2" t="s">
        <v>19</v>
      </c>
      <c r="B12">
        <v>3034</v>
      </c>
      <c r="C12">
        <v>2457</v>
      </c>
      <c r="D12">
        <v>49</v>
      </c>
      <c r="E12">
        <v>49</v>
      </c>
      <c r="F12">
        <v>1</v>
      </c>
    </row>
    <row r="13" spans="1:6" x14ac:dyDescent="0.35">
      <c r="A13" s="2" t="s">
        <v>20</v>
      </c>
      <c r="B13">
        <v>2654</v>
      </c>
      <c r="C13">
        <v>2764</v>
      </c>
      <c r="D13">
        <v>54</v>
      </c>
      <c r="E13">
        <v>53</v>
      </c>
      <c r="F13">
        <v>1.25</v>
      </c>
    </row>
    <row r="14" spans="1:6" x14ac:dyDescent="0.35">
      <c r="A14" s="2" t="s">
        <v>21</v>
      </c>
      <c r="B14">
        <v>2388</v>
      </c>
      <c r="C14">
        <v>3040</v>
      </c>
      <c r="D14">
        <v>60</v>
      </c>
      <c r="E14">
        <v>58</v>
      </c>
      <c r="F14">
        <v>1.2</v>
      </c>
    </row>
    <row r="15" spans="1:6" x14ac:dyDescent="0.35">
      <c r="A15" s="2" t="s">
        <v>22</v>
      </c>
      <c r="B15">
        <v>2388</v>
      </c>
      <c r="C15">
        <v>3040</v>
      </c>
      <c r="D15">
        <v>65</v>
      </c>
      <c r="E15">
        <v>63</v>
      </c>
      <c r="F15">
        <v>1</v>
      </c>
    </row>
    <row r="16" spans="1:6" x14ac:dyDescent="0.35">
      <c r="A16" s="2" t="s">
        <v>23</v>
      </c>
      <c r="B16">
        <v>2388</v>
      </c>
      <c r="C16">
        <v>3040</v>
      </c>
      <c r="D16">
        <v>70</v>
      </c>
      <c r="E16">
        <v>68</v>
      </c>
      <c r="F16">
        <v>1</v>
      </c>
    </row>
    <row r="17" spans="1:6" x14ac:dyDescent="0.35">
      <c r="A17" s="2" t="s">
        <v>24</v>
      </c>
      <c r="B17">
        <v>2388</v>
      </c>
      <c r="C17">
        <v>3040</v>
      </c>
      <c r="D17">
        <v>75</v>
      </c>
      <c r="E17">
        <v>73</v>
      </c>
      <c r="F17">
        <v>1</v>
      </c>
    </row>
    <row r="18" spans="1:6" x14ac:dyDescent="0.35">
      <c r="A18" s="2" t="s">
        <v>25</v>
      </c>
      <c r="B18">
        <v>2388</v>
      </c>
      <c r="C18">
        <v>3040</v>
      </c>
      <c r="D18">
        <v>80</v>
      </c>
      <c r="E18">
        <v>78</v>
      </c>
      <c r="F18">
        <v>1</v>
      </c>
    </row>
    <row r="19" spans="1:6" x14ac:dyDescent="0.35">
      <c r="A19" s="2" t="s">
        <v>26</v>
      </c>
      <c r="B19">
        <v>2388</v>
      </c>
      <c r="C19">
        <v>3040</v>
      </c>
      <c r="D19">
        <v>85</v>
      </c>
      <c r="E19">
        <v>83</v>
      </c>
      <c r="F19">
        <v>1</v>
      </c>
    </row>
    <row r="20" spans="1:6" x14ac:dyDescent="0.35">
      <c r="A20" s="2" t="s">
        <v>27</v>
      </c>
      <c r="B20">
        <v>2388</v>
      </c>
      <c r="C20">
        <v>3040</v>
      </c>
      <c r="D20">
        <v>90</v>
      </c>
      <c r="E20">
        <v>88</v>
      </c>
      <c r="F20">
        <v>1</v>
      </c>
    </row>
    <row r="21" spans="1:6" x14ac:dyDescent="0.35">
      <c r="A21" s="2" t="s">
        <v>28</v>
      </c>
      <c r="B21">
        <v>2388</v>
      </c>
      <c r="C21">
        <v>3040</v>
      </c>
      <c r="D21">
        <v>95</v>
      </c>
      <c r="E21">
        <v>93</v>
      </c>
      <c r="F21">
        <v>1</v>
      </c>
    </row>
    <row r="22" spans="1:6" x14ac:dyDescent="0.35">
      <c r="A22" s="2" t="s">
        <v>29</v>
      </c>
      <c r="B22">
        <v>2626</v>
      </c>
      <c r="C22">
        <v>2736</v>
      </c>
      <c r="D22">
        <v>100</v>
      </c>
      <c r="E22">
        <v>99</v>
      </c>
      <c r="F22">
        <v>1.2</v>
      </c>
    </row>
    <row r="23" spans="1:6" x14ac:dyDescent="0.35">
      <c r="A23" s="2" t="s">
        <v>30</v>
      </c>
      <c r="B23">
        <v>2626</v>
      </c>
      <c r="C23">
        <v>2736</v>
      </c>
      <c r="D23">
        <v>105</v>
      </c>
      <c r="E23">
        <v>104</v>
      </c>
      <c r="F23">
        <v>1</v>
      </c>
    </row>
    <row r="24" spans="1:6" x14ac:dyDescent="0.35">
      <c r="A24" s="2" t="s">
        <v>31</v>
      </c>
      <c r="B24">
        <v>2626</v>
      </c>
      <c r="C24">
        <v>2736</v>
      </c>
      <c r="D24">
        <v>110</v>
      </c>
      <c r="E24">
        <v>109</v>
      </c>
      <c r="F24">
        <v>1</v>
      </c>
    </row>
    <row r="25" spans="1:6" x14ac:dyDescent="0.35">
      <c r="A25" s="2" t="s">
        <v>32</v>
      </c>
      <c r="B25">
        <v>2363</v>
      </c>
      <c r="C25">
        <v>3009</v>
      </c>
      <c r="D25">
        <v>116</v>
      </c>
      <c r="E25">
        <v>114</v>
      </c>
      <c r="F25">
        <v>1.2</v>
      </c>
    </row>
    <row r="26" spans="1:6" x14ac:dyDescent="0.35">
      <c r="A26" s="2" t="s">
        <v>33</v>
      </c>
      <c r="B26">
        <v>2658</v>
      </c>
      <c r="C26">
        <v>2632</v>
      </c>
      <c r="D26">
        <v>120</v>
      </c>
      <c r="E26">
        <v>119</v>
      </c>
      <c r="F26">
        <v>1.25</v>
      </c>
    </row>
    <row r="27" spans="1:6" x14ac:dyDescent="0.35">
      <c r="A27" s="2" t="s">
        <v>34</v>
      </c>
      <c r="B27">
        <v>2392</v>
      </c>
      <c r="C27">
        <v>2895</v>
      </c>
      <c r="D27">
        <v>126</v>
      </c>
      <c r="E27">
        <v>124</v>
      </c>
      <c r="F27">
        <v>1.2</v>
      </c>
    </row>
    <row r="28" spans="1:6" x14ac:dyDescent="0.35">
      <c r="A28" s="2" t="s">
        <v>35</v>
      </c>
      <c r="B28">
        <v>2691</v>
      </c>
      <c r="C28">
        <v>2533</v>
      </c>
      <c r="D28">
        <v>130</v>
      </c>
      <c r="E28">
        <v>129</v>
      </c>
      <c r="F28">
        <v>1.25</v>
      </c>
    </row>
    <row r="29" spans="1:6" x14ac:dyDescent="0.35">
      <c r="A29" s="2" t="s">
        <v>36</v>
      </c>
      <c r="B29">
        <v>2421</v>
      </c>
      <c r="C29">
        <v>2786</v>
      </c>
      <c r="D29">
        <v>136</v>
      </c>
      <c r="E29">
        <v>134</v>
      </c>
      <c r="F29">
        <v>1.2</v>
      </c>
    </row>
    <row r="30" spans="1:6" x14ac:dyDescent="0.35">
      <c r="A30" s="2" t="s">
        <v>37</v>
      </c>
      <c r="B30">
        <v>2421</v>
      </c>
      <c r="C30">
        <v>2786</v>
      </c>
      <c r="D30">
        <v>141</v>
      </c>
      <c r="E30">
        <v>139</v>
      </c>
      <c r="F30">
        <v>1</v>
      </c>
    </row>
    <row r="31" spans="1:6" x14ac:dyDescent="0.35">
      <c r="A31" s="2" t="s">
        <v>38</v>
      </c>
      <c r="B31">
        <v>2421</v>
      </c>
      <c r="C31">
        <v>2786</v>
      </c>
      <c r="D31">
        <v>146</v>
      </c>
      <c r="E31">
        <v>144</v>
      </c>
      <c r="F31">
        <v>1</v>
      </c>
    </row>
    <row r="32" spans="1:6" x14ac:dyDescent="0.35">
      <c r="A32" s="2" t="s">
        <v>39</v>
      </c>
      <c r="B32">
        <v>2421</v>
      </c>
      <c r="C32">
        <v>2786</v>
      </c>
      <c r="D32">
        <v>151</v>
      </c>
      <c r="E32">
        <v>149</v>
      </c>
      <c r="F32">
        <v>1</v>
      </c>
    </row>
    <row r="33" spans="1:6" x14ac:dyDescent="0.35">
      <c r="A33" s="2" t="s">
        <v>40</v>
      </c>
      <c r="B33">
        <v>2421</v>
      </c>
      <c r="C33">
        <v>2786</v>
      </c>
      <c r="D33">
        <v>156</v>
      </c>
      <c r="E33">
        <v>154</v>
      </c>
      <c r="F33">
        <v>1</v>
      </c>
    </row>
    <row r="34" spans="1:6" x14ac:dyDescent="0.35">
      <c r="A34" s="2" t="s">
        <v>41</v>
      </c>
      <c r="B34">
        <v>2421</v>
      </c>
      <c r="C34">
        <v>2786</v>
      </c>
      <c r="D34">
        <v>161</v>
      </c>
      <c r="E34">
        <v>159</v>
      </c>
      <c r="F34">
        <v>1</v>
      </c>
    </row>
    <row r="35" spans="1:6" x14ac:dyDescent="0.35">
      <c r="A35" s="2" t="s">
        <v>42</v>
      </c>
      <c r="B35">
        <v>2421</v>
      </c>
      <c r="C35">
        <v>2786</v>
      </c>
      <c r="D35">
        <v>166</v>
      </c>
      <c r="E35">
        <v>164</v>
      </c>
      <c r="F35">
        <v>1</v>
      </c>
    </row>
    <row r="36" spans="1:6" x14ac:dyDescent="0.35">
      <c r="A36" s="2" t="s">
        <v>43</v>
      </c>
      <c r="B36">
        <v>2421</v>
      </c>
      <c r="C36">
        <v>2786</v>
      </c>
      <c r="D36">
        <v>171</v>
      </c>
      <c r="E36">
        <v>169</v>
      </c>
      <c r="F36">
        <v>1</v>
      </c>
    </row>
    <row r="37" spans="1:6" x14ac:dyDescent="0.35">
      <c r="A37" s="2" t="s">
        <v>44</v>
      </c>
      <c r="B37">
        <v>2421</v>
      </c>
      <c r="C37">
        <v>2786</v>
      </c>
      <c r="D37">
        <v>176</v>
      </c>
      <c r="E37">
        <v>174</v>
      </c>
      <c r="F37">
        <v>1</v>
      </c>
    </row>
    <row r="38" spans="1:6" x14ac:dyDescent="0.35">
      <c r="A38" s="2" t="s">
        <v>45</v>
      </c>
      <c r="B38">
        <v>2421</v>
      </c>
      <c r="C38">
        <v>2786</v>
      </c>
      <c r="D38">
        <v>181</v>
      </c>
      <c r="E38">
        <v>179</v>
      </c>
      <c r="F38">
        <v>1</v>
      </c>
    </row>
    <row r="39" spans="1:6" x14ac:dyDescent="0.35">
      <c r="A39" s="2" t="s">
        <v>46</v>
      </c>
      <c r="B39">
        <v>2421</v>
      </c>
      <c r="C39">
        <v>2786</v>
      </c>
      <c r="D39">
        <v>186</v>
      </c>
      <c r="E39">
        <v>184</v>
      </c>
      <c r="F39">
        <v>1</v>
      </c>
    </row>
    <row r="40" spans="1:6" x14ac:dyDescent="0.35">
      <c r="A40" s="2" t="s">
        <v>47</v>
      </c>
      <c r="B40">
        <v>2421</v>
      </c>
      <c r="C40">
        <v>2786</v>
      </c>
      <c r="D40">
        <v>191</v>
      </c>
      <c r="E40">
        <v>189</v>
      </c>
      <c r="F40">
        <v>1</v>
      </c>
    </row>
    <row r="41" spans="1:6" x14ac:dyDescent="0.35">
      <c r="A41" s="2" t="s">
        <v>48</v>
      </c>
      <c r="B41">
        <v>2421</v>
      </c>
      <c r="C41">
        <v>2786</v>
      </c>
      <c r="D41">
        <v>196</v>
      </c>
      <c r="E41">
        <v>194</v>
      </c>
      <c r="F41">
        <v>1</v>
      </c>
    </row>
    <row r="42" spans="1:6" x14ac:dyDescent="0.35">
      <c r="A42" s="2" t="s">
        <v>49</v>
      </c>
      <c r="B42">
        <v>2421</v>
      </c>
      <c r="C42">
        <v>2786</v>
      </c>
      <c r="D42">
        <v>200</v>
      </c>
      <c r="E42">
        <v>198</v>
      </c>
      <c r="F42">
        <v>1</v>
      </c>
    </row>
    <row r="43" spans="1:6" x14ac:dyDescent="0.35">
      <c r="A43" s="2" t="s">
        <v>50</v>
      </c>
      <c r="B43">
        <v>2421</v>
      </c>
      <c r="C43">
        <v>2786</v>
      </c>
      <c r="D43">
        <v>205</v>
      </c>
      <c r="E43">
        <v>203</v>
      </c>
      <c r="F43">
        <v>1</v>
      </c>
    </row>
    <row r="44" spans="1:6" x14ac:dyDescent="0.35">
      <c r="A44" s="2" t="s">
        <v>51</v>
      </c>
      <c r="B44">
        <v>2421</v>
      </c>
      <c r="C44">
        <v>2786</v>
      </c>
      <c r="D44">
        <v>210</v>
      </c>
      <c r="E44">
        <v>208</v>
      </c>
      <c r="F44">
        <v>1</v>
      </c>
    </row>
    <row r="45" spans="1:6" x14ac:dyDescent="0.35">
      <c r="A45" s="2" t="s">
        <v>52</v>
      </c>
      <c r="B45">
        <v>2421</v>
      </c>
      <c r="C45">
        <v>2786</v>
      </c>
      <c r="D45">
        <v>215</v>
      </c>
      <c r="E45">
        <v>213</v>
      </c>
      <c r="F45">
        <v>1</v>
      </c>
    </row>
    <row r="46" spans="1:6" x14ac:dyDescent="0.35">
      <c r="A46" s="2" t="s">
        <v>53</v>
      </c>
      <c r="B46">
        <v>2421</v>
      </c>
      <c r="C46">
        <v>2786</v>
      </c>
      <c r="D46">
        <v>220</v>
      </c>
      <c r="E46">
        <v>218</v>
      </c>
      <c r="F46">
        <v>1</v>
      </c>
    </row>
    <row r="47" spans="1:6" x14ac:dyDescent="0.35">
      <c r="A47" s="2" t="s">
        <v>54</v>
      </c>
      <c r="B47">
        <v>2421</v>
      </c>
      <c r="C47">
        <v>2786</v>
      </c>
      <c r="D47">
        <v>225</v>
      </c>
      <c r="E47">
        <v>223</v>
      </c>
      <c r="F47">
        <v>1</v>
      </c>
    </row>
    <row r="48" spans="1:6" x14ac:dyDescent="0.35">
      <c r="A48" s="2" t="s">
        <v>55</v>
      </c>
      <c r="B48">
        <v>2421</v>
      </c>
      <c r="C48">
        <v>2786</v>
      </c>
      <c r="D48">
        <v>230</v>
      </c>
      <c r="E48">
        <v>228</v>
      </c>
      <c r="F48">
        <v>1</v>
      </c>
    </row>
    <row r="49" spans="1:6" x14ac:dyDescent="0.35">
      <c r="A49" s="2" t="s">
        <v>56</v>
      </c>
      <c r="B49">
        <v>2421</v>
      </c>
      <c r="C49">
        <v>2786</v>
      </c>
      <c r="D49">
        <v>235</v>
      </c>
      <c r="E49">
        <v>233</v>
      </c>
      <c r="F49">
        <v>1</v>
      </c>
    </row>
    <row r="50" spans="1:6" x14ac:dyDescent="0.35">
      <c r="A50" s="2" t="s">
        <v>84</v>
      </c>
      <c r="B50">
        <v>2421</v>
      </c>
      <c r="C50">
        <v>2786</v>
      </c>
      <c r="D50">
        <v>240</v>
      </c>
      <c r="E50">
        <v>238</v>
      </c>
      <c r="F50">
        <v>1</v>
      </c>
    </row>
    <row r="51" spans="1:6" x14ac:dyDescent="0.35">
      <c r="A51" s="2" t="s">
        <v>58</v>
      </c>
      <c r="B51">
        <v>2723</v>
      </c>
      <c r="C51">
        <v>2437</v>
      </c>
      <c r="D51">
        <v>244</v>
      </c>
      <c r="E51">
        <v>243</v>
      </c>
      <c r="F51">
        <v>1.25</v>
      </c>
    </row>
    <row r="52" spans="1:6" x14ac:dyDescent="0.35">
      <c r="A52" s="2" t="s">
        <v>85</v>
      </c>
      <c r="B52">
        <v>2450</v>
      </c>
      <c r="C52">
        <v>2680</v>
      </c>
      <c r="D52">
        <v>250</v>
      </c>
      <c r="E52">
        <v>248</v>
      </c>
      <c r="F52">
        <v>1.2</v>
      </c>
    </row>
    <row r="53" spans="1:6" x14ac:dyDescent="0.35">
      <c r="A53" s="2" t="s">
        <v>86</v>
      </c>
      <c r="B53">
        <v>2756</v>
      </c>
      <c r="C53">
        <v>2345</v>
      </c>
      <c r="D53">
        <v>254</v>
      </c>
      <c r="E53">
        <v>253</v>
      </c>
      <c r="F53">
        <v>1.25</v>
      </c>
    </row>
    <row r="54" spans="1:6" x14ac:dyDescent="0.35">
      <c r="A54" s="2" t="s">
        <v>60</v>
      </c>
      <c r="B54">
        <v>2480</v>
      </c>
      <c r="C54">
        <v>2579</v>
      </c>
      <c r="D54">
        <v>260</v>
      </c>
      <c r="E54">
        <v>258</v>
      </c>
      <c r="F54">
        <v>1.2</v>
      </c>
    </row>
    <row r="55" spans="1:6" x14ac:dyDescent="0.35">
      <c r="A55" s="2" t="s">
        <v>59</v>
      </c>
      <c r="B55">
        <v>2480</v>
      </c>
      <c r="C55">
        <v>2579</v>
      </c>
      <c r="D55">
        <v>265</v>
      </c>
      <c r="E55">
        <v>263</v>
      </c>
      <c r="F55">
        <v>1</v>
      </c>
    </row>
    <row r="56" spans="1:6" x14ac:dyDescent="0.35">
      <c r="A56" s="2" t="s">
        <v>87</v>
      </c>
      <c r="B56">
        <v>2170</v>
      </c>
      <c r="C56">
        <v>2901</v>
      </c>
      <c r="D56">
        <v>270</v>
      </c>
      <c r="E56">
        <v>267</v>
      </c>
      <c r="F56">
        <v>1.25</v>
      </c>
    </row>
    <row r="57" spans="1:6" x14ac:dyDescent="0.35">
      <c r="A57" s="2" t="s">
        <v>88</v>
      </c>
      <c r="B57">
        <v>2712</v>
      </c>
      <c r="C57">
        <v>2175</v>
      </c>
      <c r="D57">
        <v>274</v>
      </c>
      <c r="E57">
        <v>273</v>
      </c>
      <c r="F57">
        <v>1.5</v>
      </c>
    </row>
    <row r="58" spans="1:6" x14ac:dyDescent="0.35">
      <c r="A58" s="2" t="s">
        <v>89</v>
      </c>
      <c r="B58">
        <v>2712</v>
      </c>
      <c r="C58">
        <v>2175</v>
      </c>
      <c r="D58">
        <v>279</v>
      </c>
      <c r="E58">
        <v>278</v>
      </c>
      <c r="F58">
        <v>1</v>
      </c>
    </row>
    <row r="59" spans="1:6" x14ac:dyDescent="0.35">
      <c r="A59" s="2" t="s">
        <v>62</v>
      </c>
      <c r="B59">
        <v>2712</v>
      </c>
      <c r="C59">
        <v>2175</v>
      </c>
      <c r="D59">
        <v>284</v>
      </c>
      <c r="E59">
        <v>283</v>
      </c>
      <c r="F59">
        <v>1</v>
      </c>
    </row>
    <row r="60" spans="1:6" x14ac:dyDescent="0.35">
      <c r="A60" s="2" t="s">
        <v>61</v>
      </c>
      <c r="B60">
        <v>2373</v>
      </c>
      <c r="C60">
        <v>2446</v>
      </c>
      <c r="D60">
        <v>289</v>
      </c>
      <c r="E60">
        <v>287</v>
      </c>
      <c r="F60">
        <v>1.25</v>
      </c>
    </row>
    <row r="61" spans="1:6" x14ac:dyDescent="0.35">
      <c r="A61" s="2" t="s">
        <v>90</v>
      </c>
      <c r="B61">
        <v>2373</v>
      </c>
      <c r="C61">
        <v>2446</v>
      </c>
      <c r="D61">
        <v>294</v>
      </c>
      <c r="E61">
        <v>292</v>
      </c>
      <c r="F61">
        <v>1</v>
      </c>
    </row>
    <row r="62" spans="1:6" x14ac:dyDescent="0.35">
      <c r="A62" s="2" t="s">
        <v>91</v>
      </c>
      <c r="B62">
        <v>2076</v>
      </c>
      <c r="C62">
        <v>2751</v>
      </c>
      <c r="D62">
        <v>299</v>
      </c>
      <c r="E62">
        <v>296</v>
      </c>
      <c r="F62">
        <v>1.25</v>
      </c>
    </row>
    <row r="63" spans="1:6" x14ac:dyDescent="0.35">
      <c r="A63" s="2" t="s">
        <v>64</v>
      </c>
      <c r="B63">
        <v>2076</v>
      </c>
      <c r="C63">
        <v>2751</v>
      </c>
      <c r="D63">
        <v>304</v>
      </c>
      <c r="E63">
        <v>301</v>
      </c>
      <c r="F63">
        <v>1</v>
      </c>
    </row>
    <row r="64" spans="1:6" x14ac:dyDescent="0.35">
      <c r="A64" s="2" t="s">
        <v>92</v>
      </c>
      <c r="B64">
        <v>2048</v>
      </c>
      <c r="C64">
        <v>3326</v>
      </c>
      <c r="D64">
        <v>309</v>
      </c>
      <c r="E64">
        <v>305</v>
      </c>
      <c r="F64">
        <v>1.25</v>
      </c>
    </row>
    <row r="65" spans="1:6" x14ac:dyDescent="0.35">
      <c r="A65" s="2" t="s">
        <v>63</v>
      </c>
      <c r="B65">
        <v>2048</v>
      </c>
      <c r="C65">
        <v>3326</v>
      </c>
      <c r="D65">
        <v>314</v>
      </c>
      <c r="E65">
        <v>310</v>
      </c>
      <c r="F65">
        <v>1</v>
      </c>
    </row>
    <row r="66" spans="1:6" x14ac:dyDescent="0.35">
      <c r="A66" s="2" t="s">
        <v>93</v>
      </c>
      <c r="B66">
        <v>2304</v>
      </c>
      <c r="C66">
        <v>2910</v>
      </c>
      <c r="D66">
        <v>318</v>
      </c>
      <c r="E66">
        <v>315</v>
      </c>
      <c r="F66">
        <v>1.25</v>
      </c>
    </row>
    <row r="67" spans="1:6" x14ac:dyDescent="0.35">
      <c r="A67" s="2" t="s">
        <v>94</v>
      </c>
      <c r="B67">
        <v>2304</v>
      </c>
      <c r="C67">
        <v>2910</v>
      </c>
      <c r="D67">
        <v>323</v>
      </c>
      <c r="E67">
        <v>320</v>
      </c>
      <c r="F67">
        <v>1</v>
      </c>
    </row>
    <row r="68" spans="1:6" x14ac:dyDescent="0.35">
      <c r="A68" s="2" t="s">
        <v>126</v>
      </c>
      <c r="B68">
        <v>2304</v>
      </c>
      <c r="C68">
        <v>2910</v>
      </c>
      <c r="D68">
        <v>328</v>
      </c>
      <c r="E68">
        <v>325</v>
      </c>
      <c r="F68">
        <v>1</v>
      </c>
    </row>
    <row r="69" spans="1:6" x14ac:dyDescent="0.35">
      <c r="A69" s="2" t="s">
        <v>65</v>
      </c>
      <c r="B69">
        <v>2304</v>
      </c>
      <c r="C69">
        <v>2910</v>
      </c>
      <c r="D69">
        <v>333</v>
      </c>
      <c r="E69">
        <v>330</v>
      </c>
      <c r="F69">
        <v>1</v>
      </c>
    </row>
    <row r="70" spans="1:6" x14ac:dyDescent="0.35">
      <c r="A70" s="2" t="s">
        <v>95</v>
      </c>
      <c r="B70">
        <v>2304</v>
      </c>
      <c r="C70">
        <v>2910</v>
      </c>
      <c r="D70">
        <v>338</v>
      </c>
      <c r="E70">
        <v>335</v>
      </c>
      <c r="F70">
        <v>1</v>
      </c>
    </row>
    <row r="71" spans="1:6" x14ac:dyDescent="0.35">
      <c r="A71" s="2" t="s">
        <v>96</v>
      </c>
      <c r="B71">
        <v>2304</v>
      </c>
      <c r="C71">
        <v>2910</v>
      </c>
      <c r="D71">
        <v>343</v>
      </c>
      <c r="E71">
        <v>340</v>
      </c>
      <c r="F71">
        <v>1</v>
      </c>
    </row>
    <row r="72" spans="1:6" x14ac:dyDescent="0.35">
      <c r="A72" s="2" t="s">
        <v>97</v>
      </c>
      <c r="B72">
        <v>2304</v>
      </c>
      <c r="C72">
        <v>2910</v>
      </c>
      <c r="D72">
        <v>348</v>
      </c>
      <c r="E72">
        <v>345</v>
      </c>
      <c r="F72">
        <v>1</v>
      </c>
    </row>
    <row r="73" spans="1:6" x14ac:dyDescent="0.35">
      <c r="A73" s="2" t="s">
        <v>66</v>
      </c>
      <c r="B73">
        <v>2592</v>
      </c>
      <c r="C73">
        <v>2546</v>
      </c>
      <c r="D73">
        <v>352</v>
      </c>
      <c r="E73">
        <v>350</v>
      </c>
      <c r="F73">
        <v>1.25</v>
      </c>
    </row>
    <row r="74" spans="1:6" x14ac:dyDescent="0.35">
      <c r="A74" s="2" t="s">
        <v>98</v>
      </c>
      <c r="B74">
        <v>2592</v>
      </c>
      <c r="C74">
        <v>2546</v>
      </c>
      <c r="D74">
        <v>357</v>
      </c>
      <c r="E74">
        <v>355</v>
      </c>
      <c r="F74">
        <v>1</v>
      </c>
    </row>
    <row r="75" spans="1:6" x14ac:dyDescent="0.35">
      <c r="A75" s="2" t="s">
        <v>99</v>
      </c>
      <c r="B75">
        <v>2592</v>
      </c>
      <c r="C75">
        <v>2546</v>
      </c>
      <c r="D75">
        <v>362</v>
      </c>
      <c r="E75">
        <v>360</v>
      </c>
      <c r="F75">
        <v>1</v>
      </c>
    </row>
    <row r="76" spans="1:6" x14ac:dyDescent="0.35">
      <c r="A76" s="2" t="s">
        <v>100</v>
      </c>
      <c r="B76">
        <v>2268</v>
      </c>
      <c r="C76">
        <v>2864</v>
      </c>
      <c r="D76">
        <v>367</v>
      </c>
      <c r="E76">
        <v>364</v>
      </c>
      <c r="F76">
        <v>1.25</v>
      </c>
    </row>
    <row r="77" spans="1:6" x14ac:dyDescent="0.35">
      <c r="A77" s="2" t="s">
        <v>68</v>
      </c>
      <c r="B77">
        <v>2268</v>
      </c>
      <c r="C77">
        <v>2864</v>
      </c>
      <c r="D77">
        <v>372</v>
      </c>
      <c r="E77">
        <v>369</v>
      </c>
      <c r="F77">
        <v>1</v>
      </c>
    </row>
    <row r="78" spans="1:6" x14ac:dyDescent="0.35">
      <c r="A78" s="2" t="s">
        <v>67</v>
      </c>
      <c r="B78">
        <v>2268</v>
      </c>
      <c r="C78">
        <v>2864</v>
      </c>
      <c r="D78">
        <v>377</v>
      </c>
      <c r="E78">
        <v>374</v>
      </c>
      <c r="F78">
        <v>1</v>
      </c>
    </row>
    <row r="79" spans="1:6" x14ac:dyDescent="0.35">
      <c r="A79" s="2" t="s">
        <v>101</v>
      </c>
      <c r="B79">
        <v>2268</v>
      </c>
      <c r="C79">
        <v>2864</v>
      </c>
      <c r="D79">
        <v>382</v>
      </c>
      <c r="E79">
        <v>379</v>
      </c>
      <c r="F79">
        <v>1</v>
      </c>
    </row>
    <row r="80" spans="1:6" x14ac:dyDescent="0.35">
      <c r="A80" s="2" t="s">
        <v>102</v>
      </c>
      <c r="B80">
        <v>2268</v>
      </c>
      <c r="C80">
        <v>2864</v>
      </c>
      <c r="D80">
        <v>387</v>
      </c>
      <c r="E80">
        <v>384</v>
      </c>
      <c r="F80">
        <v>1</v>
      </c>
    </row>
    <row r="81" spans="1:6" x14ac:dyDescent="0.35">
      <c r="A81" s="2" t="s">
        <v>103</v>
      </c>
      <c r="B81">
        <v>2268</v>
      </c>
      <c r="C81">
        <v>2864</v>
      </c>
      <c r="D81">
        <v>392</v>
      </c>
      <c r="E81">
        <v>389</v>
      </c>
      <c r="F81">
        <v>1</v>
      </c>
    </row>
    <row r="82" spans="1:6" x14ac:dyDescent="0.35">
      <c r="A82" s="2" t="s">
        <v>70</v>
      </c>
      <c r="B82">
        <v>2551</v>
      </c>
      <c r="C82">
        <v>2506</v>
      </c>
      <c r="D82">
        <v>396</v>
      </c>
      <c r="E82">
        <v>394</v>
      </c>
      <c r="F82">
        <v>1.25</v>
      </c>
    </row>
    <row r="83" spans="1:6" x14ac:dyDescent="0.35">
      <c r="A83" s="2" t="s">
        <v>69</v>
      </c>
      <c r="B83">
        <v>2551</v>
      </c>
      <c r="C83">
        <v>2506</v>
      </c>
      <c r="D83">
        <v>401</v>
      </c>
      <c r="E83">
        <v>399</v>
      </c>
      <c r="F83">
        <v>1</v>
      </c>
    </row>
    <row r="84" spans="1:6" x14ac:dyDescent="0.35">
      <c r="A84" s="2" t="s">
        <v>104</v>
      </c>
      <c r="B84">
        <v>2551</v>
      </c>
      <c r="C84">
        <v>2506</v>
      </c>
      <c r="D84">
        <v>406</v>
      </c>
      <c r="E84">
        <v>404</v>
      </c>
      <c r="F84">
        <v>1</v>
      </c>
    </row>
    <row r="85" spans="1:6" x14ac:dyDescent="0.35">
      <c r="A85" s="2" t="s">
        <v>105</v>
      </c>
      <c r="B85">
        <v>2232</v>
      </c>
      <c r="C85">
        <v>2819</v>
      </c>
      <c r="D85">
        <v>411</v>
      </c>
      <c r="E85">
        <v>408</v>
      </c>
      <c r="F85">
        <v>1.25</v>
      </c>
    </row>
    <row r="86" spans="1:6" x14ac:dyDescent="0.35">
      <c r="A86" s="2" t="s">
        <v>106</v>
      </c>
      <c r="B86">
        <v>2232</v>
      </c>
      <c r="C86">
        <v>2819</v>
      </c>
      <c r="D86">
        <v>416</v>
      </c>
      <c r="E86">
        <v>413</v>
      </c>
      <c r="F86">
        <v>1</v>
      </c>
    </row>
    <row r="87" spans="1:6" x14ac:dyDescent="0.35">
      <c r="A87" s="2" t="s">
        <v>71</v>
      </c>
      <c r="B87">
        <v>2232</v>
      </c>
      <c r="C87">
        <v>2819</v>
      </c>
      <c r="D87">
        <v>421</v>
      </c>
      <c r="E87">
        <v>418</v>
      </c>
      <c r="F87">
        <v>1</v>
      </c>
    </row>
    <row r="88" spans="1:6" x14ac:dyDescent="0.35">
      <c r="A88" s="2" t="s">
        <v>107</v>
      </c>
      <c r="B88">
        <v>2232</v>
      </c>
      <c r="C88">
        <v>2819</v>
      </c>
      <c r="D88">
        <v>426</v>
      </c>
      <c r="E88">
        <v>423</v>
      </c>
      <c r="F88">
        <v>1</v>
      </c>
    </row>
    <row r="89" spans="1:6" x14ac:dyDescent="0.35">
      <c r="A89" s="2" t="s">
        <v>108</v>
      </c>
      <c r="B89">
        <v>2511</v>
      </c>
      <c r="C89">
        <v>2466</v>
      </c>
      <c r="D89">
        <v>430</v>
      </c>
      <c r="E89">
        <v>428</v>
      </c>
      <c r="F89">
        <v>1.25</v>
      </c>
    </row>
    <row r="90" spans="1:6" x14ac:dyDescent="0.35">
      <c r="A90" s="2" t="s">
        <v>109</v>
      </c>
      <c r="B90">
        <v>2511</v>
      </c>
      <c r="C90">
        <v>2466</v>
      </c>
      <c r="D90">
        <v>435</v>
      </c>
      <c r="E90">
        <v>433</v>
      </c>
      <c r="F90">
        <v>1</v>
      </c>
    </row>
    <row r="91" spans="1:6" x14ac:dyDescent="0.35">
      <c r="A91" s="2" t="s">
        <v>73</v>
      </c>
      <c r="B91">
        <v>2511</v>
      </c>
      <c r="C91">
        <v>2466</v>
      </c>
      <c r="D91">
        <v>440</v>
      </c>
      <c r="E91">
        <v>438</v>
      </c>
      <c r="F91">
        <v>1</v>
      </c>
    </row>
    <row r="92" spans="1:6" x14ac:dyDescent="0.35">
      <c r="A92" s="2" t="s">
        <v>72</v>
      </c>
      <c r="B92">
        <v>2511</v>
      </c>
      <c r="C92">
        <v>2466</v>
      </c>
      <c r="D92">
        <v>444</v>
      </c>
      <c r="E92">
        <v>442</v>
      </c>
      <c r="F92">
        <v>1</v>
      </c>
    </row>
    <row r="93" spans="1:6" x14ac:dyDescent="0.35">
      <c r="A93" s="2" t="s">
        <v>110</v>
      </c>
      <c r="B93">
        <v>2511</v>
      </c>
      <c r="C93">
        <v>2466</v>
      </c>
      <c r="D93">
        <v>449</v>
      </c>
      <c r="E93">
        <v>447</v>
      </c>
      <c r="F93">
        <v>1</v>
      </c>
    </row>
    <row r="94" spans="1:6" x14ac:dyDescent="0.35">
      <c r="A94" s="2" t="s">
        <v>111</v>
      </c>
      <c r="B94">
        <v>2511</v>
      </c>
      <c r="C94">
        <v>2466</v>
      </c>
      <c r="D94">
        <v>454</v>
      </c>
      <c r="E94">
        <v>452</v>
      </c>
      <c r="F94">
        <v>1</v>
      </c>
    </row>
    <row r="95" spans="1:6" x14ac:dyDescent="0.35">
      <c r="A95" s="2" t="s">
        <v>112</v>
      </c>
      <c r="B95">
        <v>2197</v>
      </c>
      <c r="C95">
        <v>2774</v>
      </c>
      <c r="D95">
        <v>459</v>
      </c>
      <c r="E95">
        <v>456</v>
      </c>
      <c r="F95">
        <v>1.25</v>
      </c>
    </row>
    <row r="96" spans="1:6" x14ac:dyDescent="0.35">
      <c r="A96" s="2" t="s">
        <v>75</v>
      </c>
      <c r="B96">
        <v>2197</v>
      </c>
      <c r="C96">
        <v>2774</v>
      </c>
      <c r="D96">
        <v>464</v>
      </c>
      <c r="E96">
        <v>461</v>
      </c>
      <c r="F96">
        <v>1</v>
      </c>
    </row>
    <row r="97" spans="1:6" x14ac:dyDescent="0.35">
      <c r="A97" s="2" t="s">
        <v>74</v>
      </c>
      <c r="B97">
        <v>2197</v>
      </c>
      <c r="C97">
        <v>2774</v>
      </c>
      <c r="D97">
        <v>469</v>
      </c>
      <c r="E97">
        <v>466</v>
      </c>
      <c r="F97">
        <v>1</v>
      </c>
    </row>
    <row r="98" spans="1:6" x14ac:dyDescent="0.35">
      <c r="A98" s="2" t="s">
        <v>113</v>
      </c>
      <c r="B98">
        <v>2197</v>
      </c>
      <c r="C98">
        <v>2774</v>
      </c>
      <c r="D98">
        <v>474</v>
      </c>
      <c r="E98">
        <v>471</v>
      </c>
      <c r="F98">
        <v>1</v>
      </c>
    </row>
    <row r="99" spans="1:6" x14ac:dyDescent="0.35">
      <c r="A99" s="2" t="s">
        <v>114</v>
      </c>
      <c r="B99">
        <v>2471</v>
      </c>
      <c r="C99">
        <v>2427</v>
      </c>
      <c r="D99">
        <v>478</v>
      </c>
      <c r="E99">
        <v>476</v>
      </c>
      <c r="F99">
        <v>1.25</v>
      </c>
    </row>
    <row r="100" spans="1:6" x14ac:dyDescent="0.35">
      <c r="A100" s="2" t="s">
        <v>77</v>
      </c>
      <c r="B100">
        <v>2162</v>
      </c>
      <c r="C100">
        <v>2730</v>
      </c>
      <c r="D100">
        <v>483</v>
      </c>
      <c r="E100">
        <v>480</v>
      </c>
      <c r="F100">
        <v>1.25</v>
      </c>
    </row>
    <row r="101" spans="1:6" x14ac:dyDescent="0.35">
      <c r="A101" s="2" t="s">
        <v>115</v>
      </c>
      <c r="B101">
        <v>2162</v>
      </c>
      <c r="C101">
        <v>2730</v>
      </c>
      <c r="D101">
        <v>488</v>
      </c>
      <c r="E101">
        <v>485</v>
      </c>
      <c r="F101">
        <v>1</v>
      </c>
    </row>
    <row r="102" spans="1:6" x14ac:dyDescent="0.35">
      <c r="A102" s="2" t="s">
        <v>76</v>
      </c>
      <c r="B102">
        <v>2432</v>
      </c>
      <c r="C102">
        <v>2388</v>
      </c>
      <c r="D102">
        <v>492</v>
      </c>
      <c r="E102">
        <v>490</v>
      </c>
      <c r="F102">
        <v>1.25</v>
      </c>
    </row>
    <row r="103" spans="1:6" x14ac:dyDescent="0.35">
      <c r="A103" s="2" t="s">
        <v>116</v>
      </c>
      <c r="B103">
        <v>2128</v>
      </c>
      <c r="C103">
        <v>2686</v>
      </c>
      <c r="D103">
        <v>497</v>
      </c>
      <c r="E103">
        <v>494</v>
      </c>
      <c r="F103">
        <v>1.25</v>
      </c>
    </row>
    <row r="104" spans="1:6" x14ac:dyDescent="0.35">
      <c r="A104" s="2" t="s">
        <v>117</v>
      </c>
      <c r="B104">
        <v>2128</v>
      </c>
      <c r="C104">
        <v>2686</v>
      </c>
      <c r="D104">
        <v>502</v>
      </c>
      <c r="E104">
        <v>499</v>
      </c>
      <c r="F104">
        <v>1</v>
      </c>
    </row>
    <row r="105" spans="1:6" x14ac:dyDescent="0.35">
      <c r="A105" s="2" t="s">
        <v>79</v>
      </c>
      <c r="B105">
        <v>2128</v>
      </c>
      <c r="C105">
        <v>2686</v>
      </c>
      <c r="D105">
        <v>507</v>
      </c>
      <c r="E105">
        <v>504</v>
      </c>
      <c r="F105">
        <v>1</v>
      </c>
    </row>
    <row r="106" spans="1:6" x14ac:dyDescent="0.35">
      <c r="A106" s="2" t="s">
        <v>78</v>
      </c>
      <c r="B106">
        <v>2128</v>
      </c>
      <c r="C106">
        <v>2686</v>
      </c>
      <c r="D106">
        <v>512</v>
      </c>
      <c r="E106">
        <v>509</v>
      </c>
      <c r="F106">
        <v>1</v>
      </c>
    </row>
    <row r="107" spans="1:6" x14ac:dyDescent="0.35">
      <c r="A107" s="2" t="s">
        <v>118</v>
      </c>
      <c r="B107">
        <v>2394</v>
      </c>
      <c r="C107">
        <v>2350</v>
      </c>
      <c r="D107">
        <v>516</v>
      </c>
      <c r="E107">
        <v>514</v>
      </c>
      <c r="F107">
        <v>1.25</v>
      </c>
    </row>
    <row r="108" spans="1:6" x14ac:dyDescent="0.35">
      <c r="A108" s="2" t="s">
        <v>119</v>
      </c>
      <c r="B108">
        <v>2094</v>
      </c>
      <c r="C108">
        <v>2643</v>
      </c>
      <c r="D108">
        <v>521</v>
      </c>
      <c r="E108">
        <v>518</v>
      </c>
      <c r="F108">
        <v>1.25</v>
      </c>
    </row>
    <row r="109" spans="1:6" x14ac:dyDescent="0.35">
      <c r="A109" s="2" t="s">
        <v>120</v>
      </c>
      <c r="B109">
        <v>2355</v>
      </c>
      <c r="C109">
        <v>2312</v>
      </c>
      <c r="D109">
        <v>525</v>
      </c>
      <c r="E109">
        <v>523</v>
      </c>
      <c r="F109">
        <v>1.25</v>
      </c>
    </row>
    <row r="110" spans="1:6" x14ac:dyDescent="0.35">
      <c r="A110" s="2" t="s">
        <v>81</v>
      </c>
      <c r="B110">
        <v>2060</v>
      </c>
      <c r="C110">
        <v>2601</v>
      </c>
      <c r="D110">
        <v>530</v>
      </c>
      <c r="E110">
        <v>527</v>
      </c>
      <c r="F110">
        <v>1.25</v>
      </c>
    </row>
    <row r="111" spans="1:6" x14ac:dyDescent="0.35">
      <c r="A111" s="2" t="s">
        <v>80</v>
      </c>
      <c r="B111">
        <v>2060</v>
      </c>
      <c r="C111">
        <v>2601</v>
      </c>
      <c r="D111">
        <v>535</v>
      </c>
      <c r="E111">
        <v>532</v>
      </c>
      <c r="F111">
        <v>1</v>
      </c>
    </row>
    <row r="112" spans="1:6" x14ac:dyDescent="0.35">
      <c r="A112" s="2" t="s">
        <v>121</v>
      </c>
      <c r="B112">
        <v>2048</v>
      </c>
      <c r="C112">
        <v>3171</v>
      </c>
      <c r="D112">
        <v>540</v>
      </c>
      <c r="E112">
        <v>536</v>
      </c>
      <c r="F112">
        <v>1.25</v>
      </c>
    </row>
    <row r="113" spans="1:6" x14ac:dyDescent="0.35">
      <c r="A113" s="2" t="s">
        <v>122</v>
      </c>
      <c r="B113">
        <v>2304</v>
      </c>
      <c r="C113">
        <v>2774</v>
      </c>
      <c r="D113">
        <v>544</v>
      </c>
      <c r="E113">
        <v>541</v>
      </c>
      <c r="F113">
        <v>1.25</v>
      </c>
    </row>
    <row r="114" spans="1:6" x14ac:dyDescent="0.35">
      <c r="A114" s="2" t="s">
        <v>83</v>
      </c>
      <c r="B114">
        <v>2304</v>
      </c>
      <c r="C114">
        <v>2774</v>
      </c>
      <c r="D114">
        <v>549</v>
      </c>
      <c r="E114">
        <v>546</v>
      </c>
      <c r="F114">
        <v>1</v>
      </c>
    </row>
    <row r="115" spans="1:6" x14ac:dyDescent="0.35">
      <c r="A115" s="2" t="s">
        <v>82</v>
      </c>
      <c r="B115">
        <v>2592</v>
      </c>
      <c r="C115">
        <v>2427</v>
      </c>
      <c r="D115">
        <v>553</v>
      </c>
      <c r="E115">
        <v>551</v>
      </c>
      <c r="F115">
        <v>1.25</v>
      </c>
    </row>
    <row r="116" spans="1:6" x14ac:dyDescent="0.35">
      <c r="A116" s="2" t="s">
        <v>123</v>
      </c>
      <c r="B116">
        <v>2592</v>
      </c>
      <c r="C116">
        <v>2427</v>
      </c>
      <c r="D116">
        <v>558</v>
      </c>
      <c r="E116">
        <v>556</v>
      </c>
      <c r="F116">
        <v>1</v>
      </c>
    </row>
    <row r="117" spans="1:6" x14ac:dyDescent="0.35">
      <c r="A117" s="2" t="s">
        <v>124</v>
      </c>
      <c r="B117">
        <v>2592</v>
      </c>
      <c r="C117">
        <v>2427</v>
      </c>
      <c r="D117">
        <v>563</v>
      </c>
      <c r="E117">
        <v>561</v>
      </c>
      <c r="F117">
        <v>1</v>
      </c>
    </row>
    <row r="118" spans="1:6" x14ac:dyDescent="0.35">
      <c r="A118" s="2" t="s">
        <v>125</v>
      </c>
      <c r="B118">
        <v>2268</v>
      </c>
      <c r="C118">
        <v>2730</v>
      </c>
      <c r="D118">
        <v>568</v>
      </c>
      <c r="E118">
        <v>565</v>
      </c>
      <c r="F118">
        <v>1.25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2AFD-ECB1-4D37-9406-F4156A8C5E76}">
  <dimension ref="A1:F118"/>
  <sheetViews>
    <sheetView workbookViewId="0">
      <selection activeCell="A2" sqref="A2:F118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8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2268</v>
      </c>
      <c r="C2">
        <v>2730</v>
      </c>
      <c r="D2">
        <v>0</v>
      </c>
      <c r="E2">
        <v>0</v>
      </c>
      <c r="F2">
        <v>0</v>
      </c>
    </row>
    <row r="3" spans="1:6" x14ac:dyDescent="0.35">
      <c r="A3">
        <v>1</v>
      </c>
      <c r="B3">
        <v>3094</v>
      </c>
      <c r="C3">
        <v>3458</v>
      </c>
      <c r="D3">
        <v>10</v>
      </c>
      <c r="E3">
        <v>9</v>
      </c>
      <c r="F3">
        <v>1.111111</v>
      </c>
    </row>
    <row r="4" spans="1:6" x14ac:dyDescent="0.35">
      <c r="A4">
        <v>2</v>
      </c>
      <c r="B4">
        <v>3480</v>
      </c>
      <c r="C4">
        <v>3025</v>
      </c>
      <c r="D4">
        <v>14</v>
      </c>
      <c r="E4">
        <v>14</v>
      </c>
      <c r="F4">
        <v>1.25</v>
      </c>
    </row>
    <row r="5" spans="1:6" x14ac:dyDescent="0.35">
      <c r="A5">
        <v>3</v>
      </c>
      <c r="B5">
        <v>3045</v>
      </c>
      <c r="C5">
        <v>3403</v>
      </c>
      <c r="D5">
        <v>19</v>
      </c>
      <c r="E5">
        <v>18</v>
      </c>
      <c r="F5">
        <v>1.25</v>
      </c>
    </row>
    <row r="6" spans="1:6" x14ac:dyDescent="0.35">
      <c r="A6">
        <v>4</v>
      </c>
      <c r="B6">
        <v>3045</v>
      </c>
      <c r="C6">
        <v>3403</v>
      </c>
      <c r="D6">
        <v>24</v>
      </c>
      <c r="E6">
        <v>23</v>
      </c>
      <c r="F6">
        <v>1</v>
      </c>
    </row>
    <row r="7" spans="1:6" x14ac:dyDescent="0.35">
      <c r="A7">
        <v>5</v>
      </c>
      <c r="B7">
        <v>3045</v>
      </c>
      <c r="C7">
        <v>3403</v>
      </c>
      <c r="D7">
        <v>29</v>
      </c>
      <c r="E7">
        <v>28</v>
      </c>
      <c r="F7">
        <v>1</v>
      </c>
    </row>
    <row r="8" spans="1:6" x14ac:dyDescent="0.35">
      <c r="A8">
        <v>6</v>
      </c>
      <c r="B8">
        <v>3045</v>
      </c>
      <c r="C8">
        <v>3403</v>
      </c>
      <c r="D8">
        <v>34</v>
      </c>
      <c r="E8">
        <v>33</v>
      </c>
      <c r="F8">
        <v>1</v>
      </c>
    </row>
    <row r="9" spans="1:6" x14ac:dyDescent="0.35">
      <c r="A9">
        <v>7</v>
      </c>
      <c r="B9">
        <v>2740</v>
      </c>
      <c r="C9">
        <v>3743</v>
      </c>
      <c r="D9">
        <v>40</v>
      </c>
      <c r="E9">
        <v>38</v>
      </c>
      <c r="F9">
        <v>1.2</v>
      </c>
    </row>
    <row r="10" spans="1:6" x14ac:dyDescent="0.35">
      <c r="A10">
        <v>8</v>
      </c>
      <c r="B10">
        <v>2740</v>
      </c>
      <c r="C10">
        <v>3743</v>
      </c>
      <c r="D10">
        <v>46</v>
      </c>
      <c r="E10">
        <v>44</v>
      </c>
      <c r="F10">
        <v>1</v>
      </c>
    </row>
    <row r="11" spans="1:6" x14ac:dyDescent="0.35">
      <c r="A11">
        <v>9</v>
      </c>
      <c r="B11">
        <v>2740</v>
      </c>
      <c r="C11">
        <v>3743</v>
      </c>
      <c r="D11">
        <v>51</v>
      </c>
      <c r="E11">
        <v>49</v>
      </c>
      <c r="F11">
        <v>1</v>
      </c>
    </row>
    <row r="12" spans="1:6" x14ac:dyDescent="0.35">
      <c r="A12">
        <v>10</v>
      </c>
      <c r="B12">
        <v>2740</v>
      </c>
      <c r="C12">
        <v>3743</v>
      </c>
      <c r="D12">
        <v>56</v>
      </c>
      <c r="E12">
        <v>54</v>
      </c>
      <c r="F12">
        <v>1</v>
      </c>
    </row>
    <row r="13" spans="1:6" x14ac:dyDescent="0.35">
      <c r="A13">
        <v>11</v>
      </c>
      <c r="B13">
        <v>2740</v>
      </c>
      <c r="C13">
        <v>3743</v>
      </c>
      <c r="D13">
        <v>62</v>
      </c>
      <c r="E13">
        <v>60</v>
      </c>
      <c r="F13">
        <v>1</v>
      </c>
    </row>
    <row r="14" spans="1:6" x14ac:dyDescent="0.35">
      <c r="A14">
        <v>12</v>
      </c>
      <c r="B14">
        <v>2740</v>
      </c>
      <c r="C14">
        <v>3743</v>
      </c>
      <c r="D14">
        <v>68</v>
      </c>
      <c r="E14">
        <v>66</v>
      </c>
      <c r="F14">
        <v>1</v>
      </c>
    </row>
    <row r="15" spans="1:6" x14ac:dyDescent="0.35">
      <c r="A15">
        <v>13</v>
      </c>
      <c r="B15">
        <v>2740</v>
      </c>
      <c r="C15">
        <v>3743</v>
      </c>
      <c r="D15">
        <v>74</v>
      </c>
      <c r="E15">
        <v>72</v>
      </c>
      <c r="F15">
        <v>1</v>
      </c>
    </row>
    <row r="16" spans="1:6" x14ac:dyDescent="0.35">
      <c r="A16">
        <v>14</v>
      </c>
      <c r="B16">
        <v>3014</v>
      </c>
      <c r="C16">
        <v>3368</v>
      </c>
      <c r="D16">
        <v>79</v>
      </c>
      <c r="E16">
        <v>78</v>
      </c>
      <c r="F16">
        <v>1.2</v>
      </c>
    </row>
    <row r="17" spans="1:6" x14ac:dyDescent="0.35">
      <c r="A17">
        <v>15</v>
      </c>
      <c r="B17">
        <v>3014</v>
      </c>
      <c r="C17">
        <v>3368</v>
      </c>
      <c r="D17">
        <v>85</v>
      </c>
      <c r="E17">
        <v>84</v>
      </c>
      <c r="F17">
        <v>1</v>
      </c>
    </row>
    <row r="18" spans="1:6" x14ac:dyDescent="0.35">
      <c r="A18">
        <v>16</v>
      </c>
      <c r="B18">
        <v>3014</v>
      </c>
      <c r="C18">
        <v>3368</v>
      </c>
      <c r="D18">
        <v>90</v>
      </c>
      <c r="E18">
        <v>89</v>
      </c>
      <c r="F18">
        <v>1</v>
      </c>
    </row>
    <row r="19" spans="1:6" x14ac:dyDescent="0.35">
      <c r="A19">
        <v>17</v>
      </c>
      <c r="B19">
        <v>3014</v>
      </c>
      <c r="C19">
        <v>3368</v>
      </c>
      <c r="D19">
        <v>96</v>
      </c>
      <c r="E19">
        <v>95</v>
      </c>
      <c r="F19">
        <v>1</v>
      </c>
    </row>
    <row r="20" spans="1:6" x14ac:dyDescent="0.35">
      <c r="A20">
        <v>18</v>
      </c>
      <c r="B20">
        <v>3014</v>
      </c>
      <c r="C20">
        <v>3368</v>
      </c>
      <c r="D20">
        <v>102</v>
      </c>
      <c r="E20">
        <v>101</v>
      </c>
      <c r="F20">
        <v>1</v>
      </c>
    </row>
    <row r="21" spans="1:6" x14ac:dyDescent="0.35">
      <c r="A21">
        <v>19</v>
      </c>
      <c r="B21">
        <v>2712</v>
      </c>
      <c r="C21">
        <v>3704</v>
      </c>
      <c r="D21">
        <v>108</v>
      </c>
      <c r="E21">
        <v>106</v>
      </c>
      <c r="F21">
        <v>1.2</v>
      </c>
    </row>
    <row r="22" spans="1:6" x14ac:dyDescent="0.35">
      <c r="A22">
        <v>20</v>
      </c>
      <c r="B22">
        <v>2983</v>
      </c>
      <c r="C22">
        <v>3333</v>
      </c>
      <c r="D22">
        <v>113</v>
      </c>
      <c r="E22">
        <v>112</v>
      </c>
      <c r="F22">
        <v>1.2</v>
      </c>
    </row>
    <row r="23" spans="1:6" x14ac:dyDescent="0.35">
      <c r="A23">
        <v>21</v>
      </c>
      <c r="B23">
        <v>3231</v>
      </c>
      <c r="C23">
        <v>3055</v>
      </c>
      <c r="D23">
        <v>119</v>
      </c>
      <c r="E23">
        <v>119</v>
      </c>
      <c r="F23">
        <v>1.1666669999999999</v>
      </c>
    </row>
    <row r="24" spans="1:6" x14ac:dyDescent="0.35">
      <c r="A24">
        <v>22</v>
      </c>
      <c r="B24">
        <v>3554</v>
      </c>
      <c r="C24">
        <v>2749</v>
      </c>
      <c r="D24">
        <v>124</v>
      </c>
      <c r="E24">
        <v>125</v>
      </c>
      <c r="F24">
        <v>1.2</v>
      </c>
    </row>
    <row r="25" spans="1:6" x14ac:dyDescent="0.35">
      <c r="A25">
        <v>23</v>
      </c>
      <c r="B25">
        <v>3198</v>
      </c>
      <c r="C25">
        <v>3023</v>
      </c>
      <c r="D25">
        <v>130</v>
      </c>
      <c r="E25">
        <v>130</v>
      </c>
      <c r="F25">
        <v>1.2</v>
      </c>
    </row>
    <row r="26" spans="1:6" x14ac:dyDescent="0.35">
      <c r="A26">
        <v>24</v>
      </c>
      <c r="B26">
        <v>3198</v>
      </c>
      <c r="C26">
        <v>3023</v>
      </c>
      <c r="D26">
        <v>136</v>
      </c>
      <c r="E26">
        <v>136</v>
      </c>
      <c r="F26">
        <v>1</v>
      </c>
    </row>
    <row r="27" spans="1:6" x14ac:dyDescent="0.35">
      <c r="A27">
        <v>25</v>
      </c>
      <c r="B27">
        <v>2878</v>
      </c>
      <c r="C27">
        <v>3325</v>
      </c>
      <c r="D27">
        <v>142</v>
      </c>
      <c r="E27">
        <v>141</v>
      </c>
      <c r="F27">
        <v>1.2</v>
      </c>
    </row>
    <row r="28" spans="1:6" x14ac:dyDescent="0.35">
      <c r="A28">
        <v>26</v>
      </c>
      <c r="B28">
        <v>2878</v>
      </c>
      <c r="C28">
        <v>3325</v>
      </c>
      <c r="D28">
        <v>148</v>
      </c>
      <c r="E28">
        <v>147</v>
      </c>
      <c r="F28">
        <v>1</v>
      </c>
    </row>
    <row r="29" spans="1:6" x14ac:dyDescent="0.35">
      <c r="A29">
        <v>27</v>
      </c>
      <c r="B29">
        <v>2590</v>
      </c>
      <c r="C29">
        <v>3657</v>
      </c>
      <c r="D29">
        <v>154</v>
      </c>
      <c r="E29">
        <v>152</v>
      </c>
      <c r="F29">
        <v>1.2</v>
      </c>
    </row>
    <row r="30" spans="1:6" x14ac:dyDescent="0.35">
      <c r="A30">
        <v>28</v>
      </c>
      <c r="B30">
        <v>2849</v>
      </c>
      <c r="C30">
        <v>3291</v>
      </c>
      <c r="D30">
        <v>159</v>
      </c>
      <c r="E30">
        <v>158</v>
      </c>
      <c r="F30">
        <v>1.2</v>
      </c>
    </row>
    <row r="31" spans="1:6" x14ac:dyDescent="0.35">
      <c r="A31">
        <v>29</v>
      </c>
      <c r="B31">
        <v>3133</v>
      </c>
      <c r="C31">
        <v>2961</v>
      </c>
      <c r="D31">
        <v>164</v>
      </c>
      <c r="E31">
        <v>164</v>
      </c>
      <c r="F31">
        <v>1.2</v>
      </c>
    </row>
    <row r="32" spans="1:6" x14ac:dyDescent="0.35">
      <c r="A32">
        <v>30</v>
      </c>
      <c r="B32">
        <v>2819</v>
      </c>
      <c r="C32">
        <v>3257</v>
      </c>
      <c r="D32">
        <v>170</v>
      </c>
      <c r="E32">
        <v>169</v>
      </c>
      <c r="F32">
        <v>1.2</v>
      </c>
    </row>
    <row r="33" spans="1:6" x14ac:dyDescent="0.35">
      <c r="A33">
        <v>31</v>
      </c>
      <c r="B33">
        <v>2819</v>
      </c>
      <c r="C33">
        <v>3257</v>
      </c>
      <c r="D33">
        <v>176</v>
      </c>
      <c r="E33">
        <v>175</v>
      </c>
      <c r="F33">
        <v>1</v>
      </c>
    </row>
    <row r="34" spans="1:6" x14ac:dyDescent="0.35">
      <c r="A34">
        <v>32</v>
      </c>
      <c r="B34">
        <v>2537</v>
      </c>
      <c r="C34">
        <v>3582</v>
      </c>
      <c r="D34">
        <v>182</v>
      </c>
      <c r="E34">
        <v>180</v>
      </c>
      <c r="F34">
        <v>1.2</v>
      </c>
    </row>
    <row r="35" spans="1:6" x14ac:dyDescent="0.35">
      <c r="A35">
        <v>33</v>
      </c>
      <c r="B35">
        <v>2790</v>
      </c>
      <c r="C35">
        <v>3223</v>
      </c>
      <c r="D35">
        <v>187</v>
      </c>
      <c r="E35">
        <v>186</v>
      </c>
      <c r="F35">
        <v>1.2</v>
      </c>
    </row>
    <row r="36" spans="1:6" x14ac:dyDescent="0.35">
      <c r="A36">
        <v>34</v>
      </c>
      <c r="B36">
        <v>2511</v>
      </c>
      <c r="C36">
        <v>3545</v>
      </c>
      <c r="D36">
        <v>193</v>
      </c>
      <c r="E36">
        <v>191</v>
      </c>
      <c r="F36">
        <v>1.2</v>
      </c>
    </row>
    <row r="37" spans="1:6" x14ac:dyDescent="0.35">
      <c r="A37">
        <v>35</v>
      </c>
      <c r="B37">
        <v>2762</v>
      </c>
      <c r="C37">
        <v>3190</v>
      </c>
      <c r="D37">
        <v>198</v>
      </c>
      <c r="E37">
        <v>197</v>
      </c>
      <c r="F37">
        <v>1.2</v>
      </c>
    </row>
    <row r="38" spans="1:6" x14ac:dyDescent="0.35">
      <c r="A38">
        <v>36</v>
      </c>
      <c r="B38">
        <v>2762</v>
      </c>
      <c r="C38">
        <v>3190</v>
      </c>
      <c r="D38">
        <v>204</v>
      </c>
      <c r="E38">
        <v>203</v>
      </c>
      <c r="F38">
        <v>1</v>
      </c>
    </row>
    <row r="39" spans="1:6" x14ac:dyDescent="0.35">
      <c r="A39">
        <v>37</v>
      </c>
      <c r="B39">
        <v>2762</v>
      </c>
      <c r="C39">
        <v>3190</v>
      </c>
      <c r="D39">
        <v>209</v>
      </c>
      <c r="E39">
        <v>208</v>
      </c>
      <c r="F39">
        <v>1</v>
      </c>
    </row>
    <row r="40" spans="1:6" x14ac:dyDescent="0.35">
      <c r="A40">
        <v>38</v>
      </c>
      <c r="B40">
        <v>2762</v>
      </c>
      <c r="C40">
        <v>3190</v>
      </c>
      <c r="D40">
        <v>214</v>
      </c>
      <c r="E40">
        <v>213</v>
      </c>
      <c r="F40">
        <v>1</v>
      </c>
    </row>
    <row r="41" spans="1:6" x14ac:dyDescent="0.35">
      <c r="A41">
        <v>39</v>
      </c>
      <c r="B41">
        <v>2762</v>
      </c>
      <c r="C41">
        <v>3190</v>
      </c>
      <c r="D41">
        <v>220</v>
      </c>
      <c r="E41">
        <v>219</v>
      </c>
      <c r="F41">
        <v>1</v>
      </c>
    </row>
    <row r="42" spans="1:6" x14ac:dyDescent="0.35">
      <c r="A42">
        <v>40</v>
      </c>
      <c r="B42">
        <v>2762</v>
      </c>
      <c r="C42">
        <v>3190</v>
      </c>
      <c r="D42">
        <v>226</v>
      </c>
      <c r="E42">
        <v>225</v>
      </c>
      <c r="F42">
        <v>1</v>
      </c>
    </row>
    <row r="43" spans="1:6" x14ac:dyDescent="0.35">
      <c r="A43">
        <v>41</v>
      </c>
      <c r="B43">
        <v>2762</v>
      </c>
      <c r="C43">
        <v>3190</v>
      </c>
      <c r="D43">
        <v>231</v>
      </c>
      <c r="E43">
        <v>230</v>
      </c>
      <c r="F43">
        <v>1</v>
      </c>
    </row>
    <row r="44" spans="1:6" x14ac:dyDescent="0.35">
      <c r="A44">
        <v>42</v>
      </c>
      <c r="B44">
        <v>3038</v>
      </c>
      <c r="C44">
        <v>2871</v>
      </c>
      <c r="D44">
        <v>236</v>
      </c>
      <c r="E44">
        <v>236</v>
      </c>
      <c r="F44">
        <v>1.2</v>
      </c>
    </row>
    <row r="45" spans="1:6" x14ac:dyDescent="0.35">
      <c r="A45">
        <v>43</v>
      </c>
      <c r="B45">
        <v>2734</v>
      </c>
      <c r="C45">
        <v>3158</v>
      </c>
      <c r="D45">
        <v>242</v>
      </c>
      <c r="E45">
        <v>241</v>
      </c>
      <c r="F45">
        <v>1.2</v>
      </c>
    </row>
    <row r="46" spans="1:6" x14ac:dyDescent="0.35">
      <c r="A46">
        <v>44</v>
      </c>
      <c r="B46">
        <v>2734</v>
      </c>
      <c r="C46">
        <v>3158</v>
      </c>
      <c r="D46">
        <v>247</v>
      </c>
      <c r="E46">
        <v>246</v>
      </c>
      <c r="F46">
        <v>1</v>
      </c>
    </row>
    <row r="47" spans="1:6" x14ac:dyDescent="0.35">
      <c r="A47">
        <v>45</v>
      </c>
      <c r="B47">
        <v>2734</v>
      </c>
      <c r="C47">
        <v>3158</v>
      </c>
      <c r="D47">
        <v>253</v>
      </c>
      <c r="E47">
        <v>252</v>
      </c>
      <c r="F47">
        <v>1</v>
      </c>
    </row>
    <row r="48" spans="1:6" x14ac:dyDescent="0.35">
      <c r="A48">
        <v>46</v>
      </c>
      <c r="B48">
        <v>2734</v>
      </c>
      <c r="C48">
        <v>3158</v>
      </c>
      <c r="D48">
        <v>258</v>
      </c>
      <c r="E48">
        <v>257</v>
      </c>
      <c r="F48">
        <v>1</v>
      </c>
    </row>
    <row r="49" spans="1:6" x14ac:dyDescent="0.35">
      <c r="A49">
        <v>47</v>
      </c>
      <c r="B49">
        <v>2734</v>
      </c>
      <c r="C49">
        <v>3158</v>
      </c>
      <c r="D49">
        <v>264</v>
      </c>
      <c r="E49">
        <v>263</v>
      </c>
      <c r="F49">
        <v>1</v>
      </c>
    </row>
    <row r="50" spans="1:6" x14ac:dyDescent="0.35">
      <c r="A50">
        <v>48</v>
      </c>
      <c r="B50">
        <v>2734</v>
      </c>
      <c r="C50">
        <v>3158</v>
      </c>
      <c r="D50">
        <v>269</v>
      </c>
      <c r="E50">
        <v>268</v>
      </c>
      <c r="F50">
        <v>1</v>
      </c>
    </row>
    <row r="51" spans="1:6" x14ac:dyDescent="0.35">
      <c r="A51">
        <v>49</v>
      </c>
      <c r="B51">
        <v>3007</v>
      </c>
      <c r="C51">
        <v>2842</v>
      </c>
      <c r="D51">
        <v>274</v>
      </c>
      <c r="E51">
        <v>274</v>
      </c>
      <c r="F51">
        <v>1.2</v>
      </c>
    </row>
    <row r="52" spans="1:6" x14ac:dyDescent="0.35">
      <c r="A52">
        <v>50</v>
      </c>
      <c r="B52">
        <v>2706</v>
      </c>
      <c r="C52">
        <v>3126</v>
      </c>
      <c r="D52">
        <v>280</v>
      </c>
      <c r="E52">
        <v>279</v>
      </c>
      <c r="F52">
        <v>1.2</v>
      </c>
    </row>
    <row r="53" spans="1:6" x14ac:dyDescent="0.35">
      <c r="A53">
        <v>51</v>
      </c>
      <c r="B53">
        <v>2976</v>
      </c>
      <c r="C53">
        <v>2813</v>
      </c>
      <c r="D53">
        <v>285</v>
      </c>
      <c r="E53">
        <v>285</v>
      </c>
      <c r="F53">
        <v>1.2</v>
      </c>
    </row>
    <row r="54" spans="1:6" x14ac:dyDescent="0.35">
      <c r="A54">
        <v>52</v>
      </c>
      <c r="B54">
        <v>2976</v>
      </c>
      <c r="C54">
        <v>2813</v>
      </c>
      <c r="D54">
        <v>290</v>
      </c>
      <c r="E54">
        <v>290</v>
      </c>
      <c r="F54">
        <v>1</v>
      </c>
    </row>
    <row r="55" spans="1:6" x14ac:dyDescent="0.35">
      <c r="A55">
        <v>53</v>
      </c>
      <c r="B55">
        <v>2678</v>
      </c>
      <c r="C55">
        <v>3094</v>
      </c>
      <c r="D55">
        <v>296</v>
      </c>
      <c r="E55">
        <v>295</v>
      </c>
      <c r="F55">
        <v>1.2</v>
      </c>
    </row>
    <row r="56" spans="1:6" x14ac:dyDescent="0.35">
      <c r="A56">
        <v>54</v>
      </c>
      <c r="B56">
        <v>2678</v>
      </c>
      <c r="C56">
        <v>3094</v>
      </c>
      <c r="D56">
        <v>302</v>
      </c>
      <c r="E56">
        <v>301</v>
      </c>
      <c r="F56">
        <v>1</v>
      </c>
    </row>
    <row r="57" spans="1:6" x14ac:dyDescent="0.35">
      <c r="A57">
        <v>55</v>
      </c>
      <c r="B57">
        <v>2678</v>
      </c>
      <c r="C57">
        <v>3094</v>
      </c>
      <c r="D57">
        <v>307</v>
      </c>
      <c r="E57">
        <v>306</v>
      </c>
      <c r="F57">
        <v>1</v>
      </c>
    </row>
    <row r="58" spans="1:6" x14ac:dyDescent="0.35">
      <c r="A58">
        <v>56</v>
      </c>
      <c r="B58">
        <v>2678</v>
      </c>
      <c r="C58">
        <v>3094</v>
      </c>
      <c r="D58">
        <v>313</v>
      </c>
      <c r="E58">
        <v>312</v>
      </c>
      <c r="F58">
        <v>1</v>
      </c>
    </row>
    <row r="59" spans="1:6" x14ac:dyDescent="0.35">
      <c r="A59">
        <v>57</v>
      </c>
      <c r="B59">
        <v>2678</v>
      </c>
      <c r="C59">
        <v>3094</v>
      </c>
      <c r="D59">
        <v>318</v>
      </c>
      <c r="E59">
        <v>317</v>
      </c>
      <c r="F59">
        <v>1</v>
      </c>
    </row>
    <row r="60" spans="1:6" x14ac:dyDescent="0.35">
      <c r="A60">
        <v>58</v>
      </c>
      <c r="B60">
        <v>2945</v>
      </c>
      <c r="C60">
        <v>2784</v>
      </c>
      <c r="D60">
        <v>323</v>
      </c>
      <c r="E60">
        <v>323</v>
      </c>
      <c r="F60">
        <v>1.2</v>
      </c>
    </row>
    <row r="61" spans="1:6" x14ac:dyDescent="0.35">
      <c r="A61">
        <v>59</v>
      </c>
      <c r="B61">
        <v>2945</v>
      </c>
      <c r="C61">
        <v>2784</v>
      </c>
      <c r="D61">
        <v>328</v>
      </c>
      <c r="E61">
        <v>328</v>
      </c>
      <c r="F61">
        <v>1</v>
      </c>
    </row>
    <row r="62" spans="1:6" x14ac:dyDescent="0.35">
      <c r="A62">
        <v>60</v>
      </c>
      <c r="B62">
        <v>2650</v>
      </c>
      <c r="C62">
        <v>3062</v>
      </c>
      <c r="D62">
        <v>334</v>
      </c>
      <c r="E62">
        <v>333</v>
      </c>
      <c r="F62">
        <v>1.2</v>
      </c>
    </row>
    <row r="63" spans="1:6" x14ac:dyDescent="0.35">
      <c r="A63">
        <v>61</v>
      </c>
      <c r="B63">
        <v>2385</v>
      </c>
      <c r="C63">
        <v>3368</v>
      </c>
      <c r="D63">
        <v>340</v>
      </c>
      <c r="E63">
        <v>338</v>
      </c>
      <c r="F63">
        <v>1.2</v>
      </c>
    </row>
    <row r="64" spans="1:6" x14ac:dyDescent="0.35">
      <c r="A64">
        <v>62</v>
      </c>
      <c r="B64">
        <v>2623</v>
      </c>
      <c r="C64">
        <v>3031</v>
      </c>
      <c r="D64">
        <v>345</v>
      </c>
      <c r="E64">
        <v>344</v>
      </c>
      <c r="F64">
        <v>1.2</v>
      </c>
    </row>
    <row r="65" spans="1:6" x14ac:dyDescent="0.35">
      <c r="A65">
        <v>63</v>
      </c>
      <c r="B65">
        <v>2623</v>
      </c>
      <c r="C65">
        <v>3031</v>
      </c>
      <c r="D65">
        <v>350</v>
      </c>
      <c r="E65">
        <v>349</v>
      </c>
      <c r="F65">
        <v>1</v>
      </c>
    </row>
    <row r="66" spans="1:6" x14ac:dyDescent="0.35">
      <c r="A66">
        <v>64</v>
      </c>
      <c r="B66">
        <v>2623</v>
      </c>
      <c r="C66">
        <v>3031</v>
      </c>
      <c r="D66">
        <v>356</v>
      </c>
      <c r="E66">
        <v>355</v>
      </c>
      <c r="F66">
        <v>1</v>
      </c>
    </row>
    <row r="67" spans="1:6" x14ac:dyDescent="0.35">
      <c r="A67">
        <v>65</v>
      </c>
      <c r="B67">
        <v>2623</v>
      </c>
      <c r="C67">
        <v>3031</v>
      </c>
      <c r="D67">
        <v>361</v>
      </c>
      <c r="E67">
        <v>360</v>
      </c>
      <c r="F67">
        <v>1</v>
      </c>
    </row>
    <row r="68" spans="1:6" x14ac:dyDescent="0.35">
      <c r="A68">
        <v>66</v>
      </c>
      <c r="B68">
        <v>2623</v>
      </c>
      <c r="C68">
        <v>3031</v>
      </c>
      <c r="D68">
        <v>366</v>
      </c>
      <c r="E68">
        <v>365</v>
      </c>
      <c r="F68">
        <v>1</v>
      </c>
    </row>
    <row r="69" spans="1:6" x14ac:dyDescent="0.35">
      <c r="A69">
        <v>67</v>
      </c>
      <c r="B69">
        <v>2885</v>
      </c>
      <c r="C69">
        <v>2727</v>
      </c>
      <c r="D69">
        <v>371</v>
      </c>
      <c r="E69">
        <v>371</v>
      </c>
      <c r="F69">
        <v>1.2</v>
      </c>
    </row>
    <row r="70" spans="1:6" x14ac:dyDescent="0.35">
      <c r="A70">
        <v>68</v>
      </c>
      <c r="B70">
        <v>2885</v>
      </c>
      <c r="C70">
        <v>2727</v>
      </c>
      <c r="D70">
        <v>376</v>
      </c>
      <c r="E70">
        <v>376</v>
      </c>
      <c r="F70">
        <v>1</v>
      </c>
    </row>
    <row r="71" spans="1:6" x14ac:dyDescent="0.35">
      <c r="A71">
        <v>69</v>
      </c>
      <c r="B71">
        <v>2596</v>
      </c>
      <c r="C71">
        <v>2999</v>
      </c>
      <c r="D71">
        <v>382</v>
      </c>
      <c r="E71">
        <v>381</v>
      </c>
      <c r="F71">
        <v>1.2</v>
      </c>
    </row>
    <row r="72" spans="1:6" x14ac:dyDescent="0.35">
      <c r="A72">
        <v>70</v>
      </c>
      <c r="B72">
        <v>2596</v>
      </c>
      <c r="C72">
        <v>2999</v>
      </c>
      <c r="D72">
        <v>387</v>
      </c>
      <c r="E72">
        <v>386</v>
      </c>
      <c r="F72">
        <v>1</v>
      </c>
    </row>
    <row r="73" spans="1:6" x14ac:dyDescent="0.35">
      <c r="A73">
        <v>71</v>
      </c>
      <c r="B73">
        <v>2596</v>
      </c>
      <c r="C73">
        <v>2999</v>
      </c>
      <c r="D73">
        <v>392</v>
      </c>
      <c r="E73">
        <v>391</v>
      </c>
      <c r="F73">
        <v>1</v>
      </c>
    </row>
    <row r="74" spans="1:6" x14ac:dyDescent="0.35">
      <c r="A74">
        <v>72</v>
      </c>
      <c r="B74">
        <v>2596</v>
      </c>
      <c r="C74">
        <v>2999</v>
      </c>
      <c r="D74">
        <v>398</v>
      </c>
      <c r="E74">
        <v>397</v>
      </c>
      <c r="F74">
        <v>1</v>
      </c>
    </row>
    <row r="75" spans="1:6" x14ac:dyDescent="0.35">
      <c r="A75">
        <v>73</v>
      </c>
      <c r="B75">
        <v>2596</v>
      </c>
      <c r="C75">
        <v>2999</v>
      </c>
      <c r="D75">
        <v>403</v>
      </c>
      <c r="E75">
        <v>402</v>
      </c>
      <c r="F75">
        <v>1</v>
      </c>
    </row>
    <row r="76" spans="1:6" x14ac:dyDescent="0.35">
      <c r="A76">
        <v>74</v>
      </c>
      <c r="B76">
        <v>2596</v>
      </c>
      <c r="C76">
        <v>2999</v>
      </c>
      <c r="D76">
        <v>408</v>
      </c>
      <c r="E76">
        <v>407</v>
      </c>
      <c r="F76">
        <v>1</v>
      </c>
    </row>
    <row r="77" spans="1:6" x14ac:dyDescent="0.35">
      <c r="A77">
        <v>75</v>
      </c>
      <c r="B77">
        <v>2596</v>
      </c>
      <c r="C77">
        <v>2999</v>
      </c>
      <c r="D77">
        <v>413</v>
      </c>
      <c r="E77">
        <v>412</v>
      </c>
      <c r="F77">
        <v>1</v>
      </c>
    </row>
    <row r="78" spans="1:6" x14ac:dyDescent="0.35">
      <c r="A78">
        <v>76</v>
      </c>
      <c r="B78">
        <v>2596</v>
      </c>
      <c r="C78">
        <v>2999</v>
      </c>
      <c r="D78">
        <v>418</v>
      </c>
      <c r="E78">
        <v>417</v>
      </c>
      <c r="F78">
        <v>1</v>
      </c>
    </row>
    <row r="79" spans="1:6" x14ac:dyDescent="0.35">
      <c r="A79">
        <v>77</v>
      </c>
      <c r="B79">
        <v>2596</v>
      </c>
      <c r="C79">
        <v>2999</v>
      </c>
      <c r="D79">
        <v>424</v>
      </c>
      <c r="E79">
        <v>423</v>
      </c>
      <c r="F79">
        <v>1</v>
      </c>
    </row>
    <row r="80" spans="1:6" x14ac:dyDescent="0.35">
      <c r="A80">
        <v>78</v>
      </c>
      <c r="B80">
        <v>2596</v>
      </c>
      <c r="C80">
        <v>2999</v>
      </c>
      <c r="D80">
        <v>429</v>
      </c>
      <c r="E80">
        <v>428</v>
      </c>
      <c r="F80">
        <v>1</v>
      </c>
    </row>
    <row r="81" spans="1:6" x14ac:dyDescent="0.35">
      <c r="A81">
        <v>79</v>
      </c>
      <c r="B81">
        <v>2596</v>
      </c>
      <c r="C81">
        <v>2999</v>
      </c>
      <c r="D81">
        <v>434</v>
      </c>
      <c r="E81">
        <v>433</v>
      </c>
      <c r="F81">
        <v>1</v>
      </c>
    </row>
    <row r="82" spans="1:6" x14ac:dyDescent="0.35">
      <c r="A82">
        <v>80</v>
      </c>
      <c r="B82">
        <v>2855</v>
      </c>
      <c r="C82">
        <v>2699</v>
      </c>
      <c r="D82">
        <v>439</v>
      </c>
      <c r="E82">
        <v>439</v>
      </c>
      <c r="F82">
        <v>1.2</v>
      </c>
    </row>
    <row r="83" spans="1:6" x14ac:dyDescent="0.35">
      <c r="A83">
        <v>81</v>
      </c>
      <c r="B83">
        <v>2855</v>
      </c>
      <c r="C83">
        <v>2699</v>
      </c>
      <c r="D83">
        <v>444</v>
      </c>
      <c r="E83">
        <v>444</v>
      </c>
      <c r="F83">
        <v>1</v>
      </c>
    </row>
    <row r="84" spans="1:6" x14ac:dyDescent="0.35">
      <c r="A84">
        <v>82</v>
      </c>
      <c r="B84">
        <v>2855</v>
      </c>
      <c r="C84">
        <v>2699</v>
      </c>
      <c r="D84">
        <v>449</v>
      </c>
      <c r="E84">
        <v>449</v>
      </c>
      <c r="F84">
        <v>1</v>
      </c>
    </row>
    <row r="85" spans="1:6" x14ac:dyDescent="0.35">
      <c r="A85">
        <v>83</v>
      </c>
      <c r="B85">
        <v>2855</v>
      </c>
      <c r="C85">
        <v>2699</v>
      </c>
      <c r="D85">
        <v>454</v>
      </c>
      <c r="E85">
        <v>454</v>
      </c>
      <c r="F85">
        <v>1</v>
      </c>
    </row>
    <row r="86" spans="1:6" x14ac:dyDescent="0.35">
      <c r="A86">
        <v>84</v>
      </c>
      <c r="B86">
        <v>2569</v>
      </c>
      <c r="C86">
        <v>2968</v>
      </c>
      <c r="D86">
        <v>460</v>
      </c>
      <c r="E86">
        <v>459</v>
      </c>
      <c r="F86">
        <v>1.2</v>
      </c>
    </row>
    <row r="87" spans="1:6" x14ac:dyDescent="0.35">
      <c r="A87">
        <v>85</v>
      </c>
      <c r="B87">
        <v>2312</v>
      </c>
      <c r="C87">
        <v>3264</v>
      </c>
      <c r="D87">
        <v>466</v>
      </c>
      <c r="E87">
        <v>464</v>
      </c>
      <c r="F87">
        <v>1.2</v>
      </c>
    </row>
    <row r="88" spans="1:6" x14ac:dyDescent="0.35">
      <c r="A88">
        <v>86</v>
      </c>
      <c r="B88">
        <v>2312</v>
      </c>
      <c r="C88">
        <v>3264</v>
      </c>
      <c r="D88">
        <v>471</v>
      </c>
      <c r="E88">
        <v>469</v>
      </c>
      <c r="F88">
        <v>1</v>
      </c>
    </row>
    <row r="89" spans="1:6" x14ac:dyDescent="0.35">
      <c r="A89">
        <v>87</v>
      </c>
      <c r="B89">
        <v>2543</v>
      </c>
      <c r="C89">
        <v>2937</v>
      </c>
      <c r="D89">
        <v>476</v>
      </c>
      <c r="E89">
        <v>475</v>
      </c>
      <c r="F89">
        <v>1.2</v>
      </c>
    </row>
    <row r="90" spans="1:6" x14ac:dyDescent="0.35">
      <c r="A90">
        <v>88</v>
      </c>
      <c r="B90">
        <v>2543</v>
      </c>
      <c r="C90">
        <v>2937</v>
      </c>
      <c r="D90">
        <v>481</v>
      </c>
      <c r="E90">
        <v>480</v>
      </c>
      <c r="F90">
        <v>1</v>
      </c>
    </row>
    <row r="91" spans="1:6" x14ac:dyDescent="0.35">
      <c r="A91">
        <v>89</v>
      </c>
      <c r="B91">
        <v>2543</v>
      </c>
      <c r="C91">
        <v>2937</v>
      </c>
      <c r="D91">
        <v>486</v>
      </c>
      <c r="E91">
        <v>485</v>
      </c>
      <c r="F91">
        <v>1</v>
      </c>
    </row>
    <row r="92" spans="1:6" x14ac:dyDescent="0.35">
      <c r="A92">
        <v>90</v>
      </c>
      <c r="B92">
        <v>2797</v>
      </c>
      <c r="C92">
        <v>2643</v>
      </c>
      <c r="D92">
        <v>491</v>
      </c>
      <c r="E92">
        <v>491</v>
      </c>
      <c r="F92">
        <v>1.2</v>
      </c>
    </row>
    <row r="93" spans="1:6" x14ac:dyDescent="0.35">
      <c r="A93">
        <v>91</v>
      </c>
      <c r="B93">
        <v>2797</v>
      </c>
      <c r="C93">
        <v>2643</v>
      </c>
      <c r="D93">
        <v>496</v>
      </c>
      <c r="E93">
        <v>496</v>
      </c>
      <c r="F93">
        <v>1</v>
      </c>
    </row>
    <row r="94" spans="1:6" x14ac:dyDescent="0.35">
      <c r="A94">
        <v>92</v>
      </c>
      <c r="B94">
        <v>2517</v>
      </c>
      <c r="C94">
        <v>2907</v>
      </c>
      <c r="D94">
        <v>502</v>
      </c>
      <c r="E94">
        <v>501</v>
      </c>
      <c r="F94">
        <v>1.2</v>
      </c>
    </row>
    <row r="95" spans="1:6" x14ac:dyDescent="0.35">
      <c r="A95">
        <v>93</v>
      </c>
      <c r="B95">
        <v>2517</v>
      </c>
      <c r="C95">
        <v>2907</v>
      </c>
      <c r="D95">
        <v>507</v>
      </c>
      <c r="E95">
        <v>506</v>
      </c>
      <c r="F95">
        <v>1</v>
      </c>
    </row>
    <row r="96" spans="1:6" x14ac:dyDescent="0.35">
      <c r="A96">
        <v>94</v>
      </c>
      <c r="B96">
        <v>2517</v>
      </c>
      <c r="C96">
        <v>2907</v>
      </c>
      <c r="D96">
        <v>512</v>
      </c>
      <c r="E96">
        <v>511</v>
      </c>
      <c r="F96">
        <v>1</v>
      </c>
    </row>
    <row r="97" spans="1:6" x14ac:dyDescent="0.35">
      <c r="A97">
        <v>95</v>
      </c>
      <c r="B97">
        <v>2265</v>
      </c>
      <c r="C97">
        <v>3197</v>
      </c>
      <c r="D97">
        <v>518</v>
      </c>
      <c r="E97">
        <v>516</v>
      </c>
      <c r="F97">
        <v>1.2</v>
      </c>
    </row>
    <row r="98" spans="1:6" x14ac:dyDescent="0.35">
      <c r="A98">
        <v>96</v>
      </c>
      <c r="B98">
        <v>2491</v>
      </c>
      <c r="C98">
        <v>2877</v>
      </c>
      <c r="D98">
        <v>523</v>
      </c>
      <c r="E98">
        <v>522</v>
      </c>
      <c r="F98">
        <v>1.2</v>
      </c>
    </row>
    <row r="99" spans="1:6" x14ac:dyDescent="0.35">
      <c r="A99">
        <v>97</v>
      </c>
      <c r="B99">
        <v>2491</v>
      </c>
      <c r="C99">
        <v>2877</v>
      </c>
      <c r="D99">
        <v>528</v>
      </c>
      <c r="E99">
        <v>527</v>
      </c>
      <c r="F99">
        <v>1</v>
      </c>
    </row>
    <row r="100" spans="1:6" x14ac:dyDescent="0.35">
      <c r="A100">
        <v>98</v>
      </c>
      <c r="B100">
        <v>2491</v>
      </c>
      <c r="C100">
        <v>2877</v>
      </c>
      <c r="D100">
        <v>533</v>
      </c>
      <c r="E100">
        <v>532</v>
      </c>
      <c r="F100">
        <v>1</v>
      </c>
    </row>
    <row r="101" spans="1:6" x14ac:dyDescent="0.35">
      <c r="A101">
        <v>99</v>
      </c>
      <c r="B101">
        <v>2491</v>
      </c>
      <c r="C101">
        <v>2877</v>
      </c>
      <c r="D101">
        <v>538</v>
      </c>
      <c r="E101">
        <v>537</v>
      </c>
      <c r="F101">
        <v>1</v>
      </c>
    </row>
    <row r="102" spans="1:6" x14ac:dyDescent="0.35">
      <c r="A102">
        <v>100</v>
      </c>
      <c r="B102">
        <v>2491</v>
      </c>
      <c r="C102">
        <v>2877</v>
      </c>
      <c r="D102">
        <v>543</v>
      </c>
      <c r="E102">
        <v>542</v>
      </c>
      <c r="F102">
        <v>1</v>
      </c>
    </row>
    <row r="103" spans="1:6" x14ac:dyDescent="0.35">
      <c r="A103">
        <v>101</v>
      </c>
      <c r="B103">
        <v>2491</v>
      </c>
      <c r="C103">
        <v>2877</v>
      </c>
      <c r="D103">
        <v>548</v>
      </c>
      <c r="E103">
        <v>547</v>
      </c>
      <c r="F103">
        <v>1</v>
      </c>
    </row>
    <row r="104" spans="1:6" x14ac:dyDescent="0.35">
      <c r="A104">
        <v>102</v>
      </c>
      <c r="B104">
        <v>2491</v>
      </c>
      <c r="C104">
        <v>2877</v>
      </c>
      <c r="D104">
        <v>554</v>
      </c>
      <c r="E104">
        <v>553</v>
      </c>
      <c r="F104">
        <v>1</v>
      </c>
    </row>
    <row r="105" spans="1:6" x14ac:dyDescent="0.35">
      <c r="A105">
        <v>103</v>
      </c>
      <c r="B105">
        <v>2491</v>
      </c>
      <c r="C105">
        <v>2877</v>
      </c>
      <c r="D105">
        <v>559</v>
      </c>
      <c r="E105">
        <v>558</v>
      </c>
      <c r="F105">
        <v>1</v>
      </c>
    </row>
    <row r="106" spans="1:6" x14ac:dyDescent="0.35">
      <c r="A106">
        <v>104</v>
      </c>
      <c r="B106">
        <v>2491</v>
      </c>
      <c r="C106">
        <v>2877</v>
      </c>
      <c r="D106">
        <v>564</v>
      </c>
      <c r="E106">
        <v>563</v>
      </c>
      <c r="F106">
        <v>1</v>
      </c>
    </row>
    <row r="107" spans="1:6" x14ac:dyDescent="0.35">
      <c r="A107">
        <v>105</v>
      </c>
      <c r="B107">
        <v>2491</v>
      </c>
      <c r="C107">
        <v>2877</v>
      </c>
      <c r="D107">
        <v>569</v>
      </c>
      <c r="E107">
        <v>568</v>
      </c>
      <c r="F107">
        <v>1</v>
      </c>
    </row>
    <row r="108" spans="1:6" x14ac:dyDescent="0.35">
      <c r="A108">
        <v>106</v>
      </c>
      <c r="B108">
        <v>2491</v>
      </c>
      <c r="C108">
        <v>2877</v>
      </c>
      <c r="D108">
        <v>574</v>
      </c>
      <c r="E108">
        <v>573</v>
      </c>
      <c r="F108">
        <v>1</v>
      </c>
    </row>
    <row r="109" spans="1:6" x14ac:dyDescent="0.35">
      <c r="A109">
        <v>107</v>
      </c>
      <c r="B109">
        <v>2491</v>
      </c>
      <c r="C109">
        <v>2877</v>
      </c>
      <c r="D109">
        <v>579</v>
      </c>
      <c r="E109">
        <v>578</v>
      </c>
      <c r="F109">
        <v>1</v>
      </c>
    </row>
    <row r="110" spans="1:6" x14ac:dyDescent="0.35">
      <c r="A110">
        <v>108</v>
      </c>
      <c r="B110">
        <v>2491</v>
      </c>
      <c r="C110">
        <v>2877</v>
      </c>
      <c r="D110">
        <v>584</v>
      </c>
      <c r="E110">
        <v>583</v>
      </c>
      <c r="F110">
        <v>1</v>
      </c>
    </row>
    <row r="111" spans="1:6" x14ac:dyDescent="0.35">
      <c r="A111">
        <v>109</v>
      </c>
      <c r="B111">
        <v>2740</v>
      </c>
      <c r="C111">
        <v>2589</v>
      </c>
      <c r="D111">
        <v>589</v>
      </c>
      <c r="E111">
        <v>589</v>
      </c>
      <c r="F111">
        <v>1.2</v>
      </c>
    </row>
    <row r="112" spans="1:6" x14ac:dyDescent="0.35">
      <c r="A112">
        <v>110</v>
      </c>
      <c r="B112">
        <v>2740</v>
      </c>
      <c r="C112">
        <v>2589</v>
      </c>
      <c r="D112">
        <v>594</v>
      </c>
      <c r="E112">
        <v>594</v>
      </c>
      <c r="F112">
        <v>1</v>
      </c>
    </row>
    <row r="113" spans="1:6" x14ac:dyDescent="0.35">
      <c r="A113">
        <v>111</v>
      </c>
      <c r="B113">
        <v>2466</v>
      </c>
      <c r="C113">
        <v>2847</v>
      </c>
      <c r="D113">
        <v>600</v>
      </c>
      <c r="E113">
        <v>599</v>
      </c>
      <c r="F113">
        <v>1.2</v>
      </c>
    </row>
    <row r="114" spans="1:6" x14ac:dyDescent="0.35">
      <c r="A114">
        <v>112</v>
      </c>
      <c r="B114">
        <v>2774</v>
      </c>
      <c r="C114">
        <v>2491</v>
      </c>
      <c r="D114">
        <v>604</v>
      </c>
      <c r="E114">
        <v>604</v>
      </c>
      <c r="F114">
        <v>1.25</v>
      </c>
    </row>
    <row r="115" spans="1:6" x14ac:dyDescent="0.35">
      <c r="A115">
        <v>113</v>
      </c>
      <c r="B115">
        <v>2496</v>
      </c>
      <c r="C115">
        <v>2740</v>
      </c>
      <c r="D115">
        <v>610</v>
      </c>
      <c r="E115">
        <v>609</v>
      </c>
      <c r="F115">
        <v>1.2</v>
      </c>
    </row>
    <row r="116" spans="1:6" x14ac:dyDescent="0.35">
      <c r="A116">
        <v>114</v>
      </c>
      <c r="B116">
        <v>2496</v>
      </c>
      <c r="C116">
        <v>2740</v>
      </c>
      <c r="D116">
        <v>615</v>
      </c>
      <c r="E116">
        <v>614</v>
      </c>
      <c r="F116">
        <v>1</v>
      </c>
    </row>
    <row r="117" spans="1:6" x14ac:dyDescent="0.35">
      <c r="A117">
        <v>115</v>
      </c>
      <c r="B117">
        <v>2496</v>
      </c>
      <c r="C117">
        <v>2740</v>
      </c>
      <c r="D117">
        <v>620</v>
      </c>
      <c r="E117">
        <v>619</v>
      </c>
      <c r="F117">
        <v>1</v>
      </c>
    </row>
    <row r="118" spans="1:6" x14ac:dyDescent="0.35">
      <c r="A118">
        <v>116</v>
      </c>
      <c r="B118">
        <v>2496</v>
      </c>
      <c r="C118">
        <v>2740</v>
      </c>
      <c r="D118">
        <v>625</v>
      </c>
      <c r="E118">
        <v>624</v>
      </c>
      <c r="F118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1F91-F068-4277-AF68-2673DC96700B}">
  <dimension ref="A1:F118"/>
  <sheetViews>
    <sheetView topLeftCell="A91" workbookViewId="0">
      <selection activeCell="C118" sqref="C118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8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1</v>
      </c>
      <c r="B3">
        <v>3543</v>
      </c>
      <c r="C3">
        <v>3826</v>
      </c>
      <c r="D3">
        <v>14</v>
      </c>
      <c r="E3">
        <v>13</v>
      </c>
      <c r="F3">
        <v>1.0769230000000001</v>
      </c>
    </row>
    <row r="4" spans="1:6" x14ac:dyDescent="0.35">
      <c r="A4">
        <v>2</v>
      </c>
      <c r="B4">
        <v>3543</v>
      </c>
      <c r="C4">
        <v>3826</v>
      </c>
      <c r="D4">
        <v>19</v>
      </c>
      <c r="E4">
        <v>18</v>
      </c>
      <c r="F4">
        <v>1</v>
      </c>
    </row>
    <row r="5" spans="1:6" x14ac:dyDescent="0.35">
      <c r="A5">
        <v>3</v>
      </c>
      <c r="B5">
        <v>3543</v>
      </c>
      <c r="C5">
        <v>3826</v>
      </c>
      <c r="D5">
        <v>24</v>
      </c>
      <c r="E5">
        <v>23</v>
      </c>
      <c r="F5">
        <v>1</v>
      </c>
    </row>
    <row r="6" spans="1:6" x14ac:dyDescent="0.35">
      <c r="A6">
        <v>4</v>
      </c>
      <c r="B6">
        <v>3543</v>
      </c>
      <c r="C6">
        <v>3826</v>
      </c>
      <c r="D6">
        <v>30</v>
      </c>
      <c r="E6">
        <v>29</v>
      </c>
      <c r="F6">
        <v>1</v>
      </c>
    </row>
    <row r="7" spans="1:6" x14ac:dyDescent="0.35">
      <c r="A7">
        <v>5</v>
      </c>
      <c r="B7">
        <v>3897</v>
      </c>
      <c r="C7">
        <v>3443</v>
      </c>
      <c r="D7">
        <v>35</v>
      </c>
      <c r="E7">
        <v>35</v>
      </c>
      <c r="F7">
        <v>1.2</v>
      </c>
    </row>
    <row r="8" spans="1:6" x14ac:dyDescent="0.35">
      <c r="A8">
        <v>6</v>
      </c>
      <c r="B8">
        <v>3507</v>
      </c>
      <c r="C8">
        <v>3787</v>
      </c>
      <c r="D8">
        <v>41</v>
      </c>
      <c r="E8">
        <v>40</v>
      </c>
      <c r="F8">
        <v>1.2</v>
      </c>
    </row>
    <row r="9" spans="1:6" x14ac:dyDescent="0.35">
      <c r="A9">
        <v>7</v>
      </c>
      <c r="B9">
        <v>3207</v>
      </c>
      <c r="C9">
        <v>4095</v>
      </c>
      <c r="D9">
        <v>48</v>
      </c>
      <c r="E9">
        <v>46</v>
      </c>
      <c r="F9">
        <v>1.1666669999999999</v>
      </c>
    </row>
    <row r="10" spans="1:6" x14ac:dyDescent="0.35">
      <c r="A10">
        <v>8</v>
      </c>
      <c r="B10">
        <v>3474</v>
      </c>
      <c r="C10">
        <v>3753</v>
      </c>
      <c r="D10">
        <v>54</v>
      </c>
      <c r="E10">
        <v>53</v>
      </c>
      <c r="F10">
        <v>1.1666669999999999</v>
      </c>
    </row>
    <row r="11" spans="1:6" x14ac:dyDescent="0.35">
      <c r="A11">
        <v>9</v>
      </c>
      <c r="B11">
        <v>3474</v>
      </c>
      <c r="C11">
        <v>3753</v>
      </c>
      <c r="D11">
        <v>60</v>
      </c>
      <c r="E11">
        <v>59</v>
      </c>
      <c r="F11">
        <v>1</v>
      </c>
    </row>
    <row r="12" spans="1:6" x14ac:dyDescent="0.35">
      <c r="A12">
        <v>10</v>
      </c>
      <c r="B12">
        <v>3474</v>
      </c>
      <c r="C12">
        <v>3753</v>
      </c>
      <c r="D12">
        <v>66</v>
      </c>
      <c r="E12">
        <v>65</v>
      </c>
      <c r="F12">
        <v>1</v>
      </c>
    </row>
    <row r="13" spans="1:6" x14ac:dyDescent="0.35">
      <c r="A13">
        <v>11</v>
      </c>
      <c r="B13">
        <v>3474</v>
      </c>
      <c r="C13">
        <v>3753</v>
      </c>
      <c r="D13">
        <v>72</v>
      </c>
      <c r="E13">
        <v>71</v>
      </c>
      <c r="F13">
        <v>1</v>
      </c>
    </row>
    <row r="14" spans="1:6" x14ac:dyDescent="0.35">
      <c r="A14">
        <v>12</v>
      </c>
      <c r="B14">
        <v>3763</v>
      </c>
      <c r="C14">
        <v>3440</v>
      </c>
      <c r="D14">
        <v>78</v>
      </c>
      <c r="E14">
        <v>78</v>
      </c>
      <c r="F14">
        <v>1.1666669999999999</v>
      </c>
    </row>
    <row r="15" spans="1:6" x14ac:dyDescent="0.35">
      <c r="A15">
        <v>13</v>
      </c>
      <c r="B15">
        <v>3449</v>
      </c>
      <c r="C15">
        <v>3726</v>
      </c>
      <c r="D15">
        <v>85</v>
      </c>
      <c r="E15">
        <v>84</v>
      </c>
      <c r="F15">
        <v>1.1666669999999999</v>
      </c>
    </row>
    <row r="16" spans="1:6" x14ac:dyDescent="0.35">
      <c r="A16">
        <v>14</v>
      </c>
      <c r="B16">
        <v>3449</v>
      </c>
      <c r="C16">
        <v>3726</v>
      </c>
      <c r="D16">
        <v>91</v>
      </c>
      <c r="E16">
        <v>90</v>
      </c>
      <c r="F16">
        <v>1</v>
      </c>
    </row>
    <row r="17" spans="1:6" x14ac:dyDescent="0.35">
      <c r="A17">
        <v>15</v>
      </c>
      <c r="B17">
        <v>3161</v>
      </c>
      <c r="C17">
        <v>4036</v>
      </c>
      <c r="D17">
        <v>98</v>
      </c>
      <c r="E17">
        <v>96</v>
      </c>
      <c r="F17">
        <v>1.1666669999999999</v>
      </c>
    </row>
    <row r="18" spans="1:6" x14ac:dyDescent="0.35">
      <c r="A18">
        <v>16</v>
      </c>
      <c r="B18">
        <v>3424</v>
      </c>
      <c r="C18">
        <v>3699</v>
      </c>
      <c r="D18">
        <v>104</v>
      </c>
      <c r="E18">
        <v>103</v>
      </c>
      <c r="F18">
        <v>1.1666669999999999</v>
      </c>
    </row>
    <row r="19" spans="1:6" x14ac:dyDescent="0.35">
      <c r="A19">
        <v>17</v>
      </c>
      <c r="B19">
        <v>3424</v>
      </c>
      <c r="C19">
        <v>3699</v>
      </c>
      <c r="D19">
        <v>110</v>
      </c>
      <c r="E19">
        <v>109</v>
      </c>
      <c r="F19">
        <v>1</v>
      </c>
    </row>
    <row r="20" spans="1:6" x14ac:dyDescent="0.35">
      <c r="A20">
        <v>18</v>
      </c>
      <c r="B20">
        <v>3424</v>
      </c>
      <c r="C20">
        <v>3699</v>
      </c>
      <c r="D20">
        <v>116</v>
      </c>
      <c r="E20">
        <v>115</v>
      </c>
      <c r="F20">
        <v>1</v>
      </c>
    </row>
    <row r="21" spans="1:6" x14ac:dyDescent="0.35">
      <c r="A21">
        <v>19</v>
      </c>
      <c r="B21">
        <v>3709</v>
      </c>
      <c r="C21">
        <v>3390</v>
      </c>
      <c r="D21">
        <v>122</v>
      </c>
      <c r="E21">
        <v>122</v>
      </c>
      <c r="F21">
        <v>1.1666669999999999</v>
      </c>
    </row>
    <row r="22" spans="1:6" x14ac:dyDescent="0.35">
      <c r="A22">
        <v>20</v>
      </c>
      <c r="B22">
        <v>3709</v>
      </c>
      <c r="C22">
        <v>3390</v>
      </c>
      <c r="D22">
        <v>128</v>
      </c>
      <c r="E22">
        <v>128</v>
      </c>
      <c r="F22">
        <v>1</v>
      </c>
    </row>
    <row r="23" spans="1:6" x14ac:dyDescent="0.35">
      <c r="A23">
        <v>21</v>
      </c>
      <c r="B23">
        <v>3399</v>
      </c>
      <c r="C23">
        <v>3672</v>
      </c>
      <c r="D23">
        <v>135</v>
      </c>
      <c r="E23">
        <v>134</v>
      </c>
      <c r="F23">
        <v>1.1666669999999999</v>
      </c>
    </row>
    <row r="24" spans="1:6" x14ac:dyDescent="0.35">
      <c r="A24">
        <v>22</v>
      </c>
      <c r="B24">
        <v>3399</v>
      </c>
      <c r="C24">
        <v>3672</v>
      </c>
      <c r="D24">
        <v>141</v>
      </c>
      <c r="E24">
        <v>140</v>
      </c>
      <c r="F24">
        <v>1</v>
      </c>
    </row>
    <row r="25" spans="1:6" x14ac:dyDescent="0.35">
      <c r="A25">
        <v>23</v>
      </c>
      <c r="B25">
        <v>3399</v>
      </c>
      <c r="C25">
        <v>3672</v>
      </c>
      <c r="D25">
        <v>147</v>
      </c>
      <c r="E25">
        <v>146</v>
      </c>
      <c r="F25">
        <v>1</v>
      </c>
    </row>
    <row r="26" spans="1:6" x14ac:dyDescent="0.35">
      <c r="A26">
        <v>24</v>
      </c>
      <c r="B26">
        <v>3682</v>
      </c>
      <c r="C26">
        <v>3366</v>
      </c>
      <c r="D26">
        <v>153</v>
      </c>
      <c r="E26">
        <v>153</v>
      </c>
      <c r="F26">
        <v>1.1666669999999999</v>
      </c>
    </row>
    <row r="27" spans="1:6" x14ac:dyDescent="0.35">
      <c r="A27">
        <v>25</v>
      </c>
      <c r="B27">
        <v>3682</v>
      </c>
      <c r="C27">
        <v>3366</v>
      </c>
      <c r="D27">
        <v>159</v>
      </c>
      <c r="E27">
        <v>159</v>
      </c>
      <c r="F27">
        <v>1</v>
      </c>
    </row>
    <row r="28" spans="1:6" x14ac:dyDescent="0.35">
      <c r="A28">
        <v>26</v>
      </c>
      <c r="B28">
        <v>3375</v>
      </c>
      <c r="C28">
        <v>3646</v>
      </c>
      <c r="D28">
        <v>166</v>
      </c>
      <c r="E28">
        <v>165</v>
      </c>
      <c r="F28">
        <v>1.1666669999999999</v>
      </c>
    </row>
    <row r="29" spans="1:6" x14ac:dyDescent="0.35">
      <c r="A29">
        <v>27</v>
      </c>
      <c r="B29">
        <v>3375</v>
      </c>
      <c r="C29">
        <v>3646</v>
      </c>
      <c r="D29">
        <v>172</v>
      </c>
      <c r="E29">
        <v>171</v>
      </c>
      <c r="F29">
        <v>1</v>
      </c>
    </row>
    <row r="30" spans="1:6" x14ac:dyDescent="0.35">
      <c r="A30">
        <v>28</v>
      </c>
      <c r="B30">
        <v>3375</v>
      </c>
      <c r="C30">
        <v>3646</v>
      </c>
      <c r="D30">
        <v>178</v>
      </c>
      <c r="E30">
        <v>177</v>
      </c>
      <c r="F30">
        <v>1</v>
      </c>
    </row>
    <row r="31" spans="1:6" x14ac:dyDescent="0.35">
      <c r="A31">
        <v>29</v>
      </c>
      <c r="B31">
        <v>3656</v>
      </c>
      <c r="C31">
        <v>3342</v>
      </c>
      <c r="D31">
        <v>184</v>
      </c>
      <c r="E31">
        <v>184</v>
      </c>
      <c r="F31">
        <v>1.1666669999999999</v>
      </c>
    </row>
    <row r="32" spans="1:6" x14ac:dyDescent="0.35">
      <c r="A32">
        <v>30</v>
      </c>
      <c r="B32">
        <v>3656</v>
      </c>
      <c r="C32">
        <v>3342</v>
      </c>
      <c r="D32">
        <v>190</v>
      </c>
      <c r="E32">
        <v>190</v>
      </c>
      <c r="F32">
        <v>1</v>
      </c>
    </row>
    <row r="33" spans="1:6" x14ac:dyDescent="0.35">
      <c r="A33">
        <v>31</v>
      </c>
      <c r="B33">
        <v>3656</v>
      </c>
      <c r="C33">
        <v>3342</v>
      </c>
      <c r="D33">
        <v>197</v>
      </c>
      <c r="E33">
        <v>197</v>
      </c>
      <c r="F33">
        <v>1</v>
      </c>
    </row>
    <row r="34" spans="1:6" x14ac:dyDescent="0.35">
      <c r="A34">
        <v>32</v>
      </c>
      <c r="B34">
        <v>3656</v>
      </c>
      <c r="C34">
        <v>3342</v>
      </c>
      <c r="D34">
        <v>203</v>
      </c>
      <c r="E34">
        <v>203</v>
      </c>
      <c r="F34">
        <v>1</v>
      </c>
    </row>
    <row r="35" spans="1:6" x14ac:dyDescent="0.35">
      <c r="A35">
        <v>33</v>
      </c>
      <c r="B35">
        <v>3351</v>
      </c>
      <c r="C35">
        <v>3620</v>
      </c>
      <c r="D35">
        <v>210</v>
      </c>
      <c r="E35">
        <v>209</v>
      </c>
      <c r="F35">
        <v>1.1666669999999999</v>
      </c>
    </row>
    <row r="36" spans="1:6" x14ac:dyDescent="0.35">
      <c r="A36">
        <v>34</v>
      </c>
      <c r="B36">
        <v>3351</v>
      </c>
      <c r="C36">
        <v>3620</v>
      </c>
      <c r="D36">
        <v>216</v>
      </c>
      <c r="E36">
        <v>215</v>
      </c>
      <c r="F36">
        <v>1</v>
      </c>
    </row>
    <row r="37" spans="1:6" x14ac:dyDescent="0.35">
      <c r="A37">
        <v>35</v>
      </c>
      <c r="B37">
        <v>3351</v>
      </c>
      <c r="C37">
        <v>3620</v>
      </c>
      <c r="D37">
        <v>222</v>
      </c>
      <c r="E37">
        <v>221</v>
      </c>
      <c r="F37">
        <v>1</v>
      </c>
    </row>
    <row r="38" spans="1:6" x14ac:dyDescent="0.35">
      <c r="A38">
        <v>36</v>
      </c>
      <c r="B38">
        <v>3351</v>
      </c>
      <c r="C38">
        <v>3620</v>
      </c>
      <c r="D38">
        <v>228</v>
      </c>
      <c r="E38">
        <v>227</v>
      </c>
      <c r="F38">
        <v>1</v>
      </c>
    </row>
    <row r="39" spans="1:6" x14ac:dyDescent="0.35">
      <c r="A39">
        <v>37</v>
      </c>
      <c r="B39">
        <v>3351</v>
      </c>
      <c r="C39">
        <v>3620</v>
      </c>
      <c r="D39">
        <v>234</v>
      </c>
      <c r="E39">
        <v>233</v>
      </c>
      <c r="F39">
        <v>1</v>
      </c>
    </row>
    <row r="40" spans="1:6" x14ac:dyDescent="0.35">
      <c r="A40">
        <v>38</v>
      </c>
      <c r="B40">
        <v>3630</v>
      </c>
      <c r="C40">
        <v>3318</v>
      </c>
      <c r="D40">
        <v>240</v>
      </c>
      <c r="E40">
        <v>240</v>
      </c>
      <c r="F40">
        <v>1.1666669999999999</v>
      </c>
    </row>
    <row r="41" spans="1:6" x14ac:dyDescent="0.35">
      <c r="A41">
        <v>39</v>
      </c>
      <c r="B41">
        <v>3327</v>
      </c>
      <c r="C41">
        <v>3594</v>
      </c>
      <c r="D41">
        <v>247</v>
      </c>
      <c r="E41">
        <v>246</v>
      </c>
      <c r="F41">
        <v>1.1666669999999999</v>
      </c>
    </row>
    <row r="42" spans="1:6" x14ac:dyDescent="0.35">
      <c r="A42">
        <v>40</v>
      </c>
      <c r="B42">
        <v>3327</v>
      </c>
      <c r="C42">
        <v>3594</v>
      </c>
      <c r="D42">
        <v>253</v>
      </c>
      <c r="E42">
        <v>252</v>
      </c>
      <c r="F42">
        <v>1</v>
      </c>
    </row>
    <row r="43" spans="1:6" x14ac:dyDescent="0.35">
      <c r="A43">
        <v>41</v>
      </c>
      <c r="B43">
        <v>3327</v>
      </c>
      <c r="C43">
        <v>3594</v>
      </c>
      <c r="D43">
        <v>259</v>
      </c>
      <c r="E43">
        <v>258</v>
      </c>
      <c r="F43">
        <v>1</v>
      </c>
    </row>
    <row r="44" spans="1:6" x14ac:dyDescent="0.35">
      <c r="A44">
        <v>42</v>
      </c>
      <c r="B44">
        <v>2443</v>
      </c>
      <c r="C44">
        <v>4095</v>
      </c>
      <c r="D44">
        <v>266</v>
      </c>
      <c r="E44">
        <v>263</v>
      </c>
      <c r="F44">
        <v>1.4</v>
      </c>
    </row>
    <row r="45" spans="1:6" x14ac:dyDescent="0.35">
      <c r="A45">
        <v>43</v>
      </c>
      <c r="B45">
        <v>2931</v>
      </c>
      <c r="C45">
        <v>3276</v>
      </c>
      <c r="D45">
        <v>271</v>
      </c>
      <c r="E45">
        <v>270</v>
      </c>
      <c r="F45">
        <v>1.4</v>
      </c>
    </row>
    <row r="46" spans="1:6" x14ac:dyDescent="0.35">
      <c r="A46">
        <v>44</v>
      </c>
      <c r="B46">
        <v>2931</v>
      </c>
      <c r="C46">
        <v>3276</v>
      </c>
      <c r="D46">
        <v>277</v>
      </c>
      <c r="E46">
        <v>276</v>
      </c>
      <c r="F46">
        <v>1</v>
      </c>
    </row>
    <row r="47" spans="1:6" x14ac:dyDescent="0.35">
      <c r="A47">
        <v>45</v>
      </c>
      <c r="B47">
        <v>2931</v>
      </c>
      <c r="C47">
        <v>3276</v>
      </c>
      <c r="D47">
        <v>283</v>
      </c>
      <c r="E47">
        <v>282</v>
      </c>
      <c r="F47">
        <v>1</v>
      </c>
    </row>
    <row r="48" spans="1:6" x14ac:dyDescent="0.35">
      <c r="A48">
        <v>46</v>
      </c>
      <c r="B48">
        <v>3175</v>
      </c>
      <c r="C48">
        <v>3003</v>
      </c>
      <c r="D48">
        <v>289</v>
      </c>
      <c r="E48">
        <v>289</v>
      </c>
      <c r="F48">
        <v>1.1666669999999999</v>
      </c>
    </row>
    <row r="49" spans="1:6" x14ac:dyDescent="0.35">
      <c r="A49">
        <v>47</v>
      </c>
      <c r="B49">
        <v>2857</v>
      </c>
      <c r="C49">
        <v>3303</v>
      </c>
      <c r="D49">
        <v>295</v>
      </c>
      <c r="E49">
        <v>294</v>
      </c>
      <c r="F49">
        <v>1.2</v>
      </c>
    </row>
    <row r="50" spans="1:6" x14ac:dyDescent="0.35">
      <c r="A50">
        <v>48</v>
      </c>
      <c r="B50">
        <v>2857</v>
      </c>
      <c r="C50">
        <v>3303</v>
      </c>
      <c r="D50">
        <v>301</v>
      </c>
      <c r="E50">
        <v>300</v>
      </c>
      <c r="F50">
        <v>1</v>
      </c>
    </row>
    <row r="51" spans="1:6" x14ac:dyDescent="0.35">
      <c r="A51">
        <v>49</v>
      </c>
      <c r="B51">
        <v>3142</v>
      </c>
      <c r="C51">
        <v>2972</v>
      </c>
      <c r="D51">
        <v>306</v>
      </c>
      <c r="E51">
        <v>306</v>
      </c>
      <c r="F51">
        <v>1.2</v>
      </c>
    </row>
    <row r="52" spans="1:6" x14ac:dyDescent="0.35">
      <c r="A52">
        <v>50</v>
      </c>
      <c r="B52">
        <v>3142</v>
      </c>
      <c r="C52">
        <v>2972</v>
      </c>
      <c r="D52">
        <v>312</v>
      </c>
      <c r="E52">
        <v>312</v>
      </c>
      <c r="F52">
        <v>1</v>
      </c>
    </row>
    <row r="53" spans="1:6" x14ac:dyDescent="0.35">
      <c r="A53">
        <v>51</v>
      </c>
      <c r="B53">
        <v>3403</v>
      </c>
      <c r="C53">
        <v>2724</v>
      </c>
      <c r="D53">
        <v>318</v>
      </c>
      <c r="E53">
        <v>319</v>
      </c>
      <c r="F53">
        <v>1.1666669999999999</v>
      </c>
    </row>
    <row r="54" spans="1:6" x14ac:dyDescent="0.35">
      <c r="A54">
        <v>52</v>
      </c>
      <c r="B54">
        <v>3403</v>
      </c>
      <c r="C54">
        <v>2724</v>
      </c>
      <c r="D54">
        <v>324</v>
      </c>
      <c r="E54">
        <v>325</v>
      </c>
      <c r="F54">
        <v>1</v>
      </c>
    </row>
    <row r="55" spans="1:6" x14ac:dyDescent="0.35">
      <c r="A55">
        <v>53</v>
      </c>
      <c r="B55">
        <v>3062</v>
      </c>
      <c r="C55">
        <v>2996</v>
      </c>
      <c r="D55">
        <v>330</v>
      </c>
      <c r="E55">
        <v>330</v>
      </c>
      <c r="F55">
        <v>1.2</v>
      </c>
    </row>
    <row r="56" spans="1:6" x14ac:dyDescent="0.35">
      <c r="A56">
        <v>54</v>
      </c>
      <c r="B56">
        <v>3062</v>
      </c>
      <c r="C56">
        <v>2996</v>
      </c>
      <c r="D56">
        <v>336</v>
      </c>
      <c r="E56">
        <v>336</v>
      </c>
      <c r="F56">
        <v>1</v>
      </c>
    </row>
    <row r="57" spans="1:6" x14ac:dyDescent="0.35">
      <c r="A57">
        <v>55</v>
      </c>
      <c r="B57">
        <v>2755</v>
      </c>
      <c r="C57">
        <v>3295</v>
      </c>
      <c r="D57">
        <v>342</v>
      </c>
      <c r="E57">
        <v>341</v>
      </c>
      <c r="F57">
        <v>1.2</v>
      </c>
    </row>
    <row r="58" spans="1:6" x14ac:dyDescent="0.35">
      <c r="A58">
        <v>56</v>
      </c>
      <c r="B58">
        <v>2755</v>
      </c>
      <c r="C58">
        <v>3295</v>
      </c>
      <c r="D58">
        <v>348</v>
      </c>
      <c r="E58">
        <v>347</v>
      </c>
      <c r="F58">
        <v>1</v>
      </c>
    </row>
    <row r="59" spans="1:6" x14ac:dyDescent="0.35">
      <c r="A59">
        <v>57</v>
      </c>
      <c r="B59">
        <v>3030</v>
      </c>
      <c r="C59">
        <v>2965</v>
      </c>
      <c r="D59">
        <v>353</v>
      </c>
      <c r="E59">
        <v>353</v>
      </c>
      <c r="F59">
        <v>1.2</v>
      </c>
    </row>
    <row r="60" spans="1:6" x14ac:dyDescent="0.35">
      <c r="A60">
        <v>58</v>
      </c>
      <c r="B60">
        <v>2727</v>
      </c>
      <c r="C60">
        <v>3261</v>
      </c>
      <c r="D60">
        <v>359</v>
      </c>
      <c r="E60">
        <v>358</v>
      </c>
      <c r="F60">
        <v>1.2</v>
      </c>
    </row>
    <row r="61" spans="1:6" x14ac:dyDescent="0.35">
      <c r="A61">
        <v>59</v>
      </c>
      <c r="B61">
        <v>2727</v>
      </c>
      <c r="C61">
        <v>3261</v>
      </c>
      <c r="D61">
        <v>365</v>
      </c>
      <c r="E61">
        <v>364</v>
      </c>
      <c r="F61">
        <v>1</v>
      </c>
    </row>
    <row r="62" spans="1:6" x14ac:dyDescent="0.35">
      <c r="A62">
        <v>60</v>
      </c>
      <c r="B62">
        <v>2727</v>
      </c>
      <c r="C62">
        <v>3261</v>
      </c>
      <c r="D62">
        <v>371</v>
      </c>
      <c r="E62">
        <v>370</v>
      </c>
      <c r="F62">
        <v>1</v>
      </c>
    </row>
    <row r="63" spans="1:6" x14ac:dyDescent="0.35">
      <c r="A63">
        <v>61</v>
      </c>
      <c r="B63">
        <v>2454</v>
      </c>
      <c r="C63">
        <v>3587</v>
      </c>
      <c r="D63">
        <v>377</v>
      </c>
      <c r="E63">
        <v>375</v>
      </c>
      <c r="F63">
        <v>1.2</v>
      </c>
    </row>
    <row r="64" spans="1:6" x14ac:dyDescent="0.35">
      <c r="A64">
        <v>62</v>
      </c>
      <c r="B64">
        <v>2699</v>
      </c>
      <c r="C64">
        <v>3228</v>
      </c>
      <c r="D64">
        <v>382</v>
      </c>
      <c r="E64">
        <v>381</v>
      </c>
      <c r="F64">
        <v>1.2</v>
      </c>
    </row>
    <row r="65" spans="1:6" x14ac:dyDescent="0.35">
      <c r="A65">
        <v>63</v>
      </c>
      <c r="B65">
        <v>2699</v>
      </c>
      <c r="C65">
        <v>3228</v>
      </c>
      <c r="D65">
        <v>388</v>
      </c>
      <c r="E65">
        <v>387</v>
      </c>
      <c r="F65">
        <v>1</v>
      </c>
    </row>
    <row r="66" spans="1:6" x14ac:dyDescent="0.35">
      <c r="A66">
        <v>64</v>
      </c>
      <c r="B66">
        <v>2699</v>
      </c>
      <c r="C66">
        <v>3228</v>
      </c>
      <c r="D66">
        <v>393</v>
      </c>
      <c r="E66">
        <v>392</v>
      </c>
      <c r="F66">
        <v>1</v>
      </c>
    </row>
    <row r="67" spans="1:6" x14ac:dyDescent="0.35">
      <c r="A67">
        <v>65</v>
      </c>
      <c r="B67">
        <v>2699</v>
      </c>
      <c r="C67">
        <v>3228</v>
      </c>
      <c r="D67">
        <v>399</v>
      </c>
      <c r="E67">
        <v>398</v>
      </c>
      <c r="F67">
        <v>1</v>
      </c>
    </row>
    <row r="68" spans="1:6" x14ac:dyDescent="0.35">
      <c r="A68">
        <v>66</v>
      </c>
      <c r="B68">
        <v>2699</v>
      </c>
      <c r="C68">
        <v>3228</v>
      </c>
      <c r="D68">
        <v>405</v>
      </c>
      <c r="E68">
        <v>404</v>
      </c>
      <c r="F68">
        <v>1</v>
      </c>
    </row>
    <row r="69" spans="1:6" x14ac:dyDescent="0.35">
      <c r="A69">
        <v>67</v>
      </c>
      <c r="B69">
        <v>2968</v>
      </c>
      <c r="C69">
        <v>2905</v>
      </c>
      <c r="D69">
        <v>410</v>
      </c>
      <c r="E69">
        <v>410</v>
      </c>
      <c r="F69">
        <v>1.2</v>
      </c>
    </row>
    <row r="70" spans="1:6" x14ac:dyDescent="0.35">
      <c r="A70">
        <v>68</v>
      </c>
      <c r="B70">
        <v>2671</v>
      </c>
      <c r="C70">
        <v>3195</v>
      </c>
      <c r="D70">
        <v>416</v>
      </c>
      <c r="E70">
        <v>415</v>
      </c>
      <c r="F70">
        <v>1.2</v>
      </c>
    </row>
    <row r="71" spans="1:6" x14ac:dyDescent="0.35">
      <c r="A71">
        <v>69</v>
      </c>
      <c r="B71">
        <v>2671</v>
      </c>
      <c r="C71">
        <v>3195</v>
      </c>
      <c r="D71">
        <v>422</v>
      </c>
      <c r="E71">
        <v>421</v>
      </c>
      <c r="F71">
        <v>1</v>
      </c>
    </row>
    <row r="72" spans="1:6" x14ac:dyDescent="0.35">
      <c r="A72">
        <v>70</v>
      </c>
      <c r="B72">
        <v>2671</v>
      </c>
      <c r="C72">
        <v>3195</v>
      </c>
      <c r="D72">
        <v>427</v>
      </c>
      <c r="E72">
        <v>426</v>
      </c>
      <c r="F72">
        <v>1</v>
      </c>
    </row>
    <row r="73" spans="1:6" x14ac:dyDescent="0.35">
      <c r="A73">
        <v>71</v>
      </c>
      <c r="B73">
        <v>2671</v>
      </c>
      <c r="C73">
        <v>3195</v>
      </c>
      <c r="D73">
        <v>433</v>
      </c>
      <c r="E73">
        <v>432</v>
      </c>
      <c r="F73">
        <v>1</v>
      </c>
    </row>
    <row r="74" spans="1:6" x14ac:dyDescent="0.35">
      <c r="A74">
        <v>72</v>
      </c>
      <c r="B74">
        <v>2938</v>
      </c>
      <c r="C74">
        <v>2875</v>
      </c>
      <c r="D74">
        <v>438</v>
      </c>
      <c r="E74">
        <v>438</v>
      </c>
      <c r="F74">
        <v>1.2</v>
      </c>
    </row>
    <row r="75" spans="1:6" x14ac:dyDescent="0.35">
      <c r="A75">
        <v>73</v>
      </c>
      <c r="B75">
        <v>2644</v>
      </c>
      <c r="C75">
        <v>3162</v>
      </c>
      <c r="D75">
        <v>444</v>
      </c>
      <c r="E75">
        <v>443</v>
      </c>
      <c r="F75">
        <v>1.2</v>
      </c>
    </row>
    <row r="76" spans="1:6" x14ac:dyDescent="0.35">
      <c r="A76">
        <v>74</v>
      </c>
      <c r="B76">
        <v>2644</v>
      </c>
      <c r="C76">
        <v>3162</v>
      </c>
      <c r="D76">
        <v>450</v>
      </c>
      <c r="E76">
        <v>449</v>
      </c>
      <c r="F76">
        <v>1</v>
      </c>
    </row>
    <row r="77" spans="1:6" x14ac:dyDescent="0.35">
      <c r="A77">
        <v>75</v>
      </c>
      <c r="B77">
        <v>2908</v>
      </c>
      <c r="C77">
        <v>2845</v>
      </c>
      <c r="D77">
        <v>455</v>
      </c>
      <c r="E77">
        <v>455</v>
      </c>
      <c r="F77">
        <v>1.2</v>
      </c>
    </row>
    <row r="78" spans="1:6" x14ac:dyDescent="0.35">
      <c r="A78">
        <v>76</v>
      </c>
      <c r="B78">
        <v>2617</v>
      </c>
      <c r="C78">
        <v>3129</v>
      </c>
      <c r="D78">
        <v>461</v>
      </c>
      <c r="E78">
        <v>460</v>
      </c>
      <c r="F78">
        <v>1.2</v>
      </c>
    </row>
    <row r="79" spans="1:6" x14ac:dyDescent="0.35">
      <c r="A79">
        <v>77</v>
      </c>
      <c r="B79">
        <v>2617</v>
      </c>
      <c r="C79">
        <v>3129</v>
      </c>
      <c r="D79">
        <v>466</v>
      </c>
      <c r="E79">
        <v>465</v>
      </c>
      <c r="F79">
        <v>1</v>
      </c>
    </row>
    <row r="80" spans="1:6" x14ac:dyDescent="0.35">
      <c r="A80">
        <v>78</v>
      </c>
      <c r="B80">
        <v>2878</v>
      </c>
      <c r="C80">
        <v>2816</v>
      </c>
      <c r="D80">
        <v>471</v>
      </c>
      <c r="E80">
        <v>471</v>
      </c>
      <c r="F80">
        <v>1.2</v>
      </c>
    </row>
    <row r="81" spans="1:6" x14ac:dyDescent="0.35">
      <c r="A81">
        <v>79</v>
      </c>
      <c r="B81">
        <v>2878</v>
      </c>
      <c r="C81">
        <v>2816</v>
      </c>
      <c r="D81">
        <v>477</v>
      </c>
      <c r="E81">
        <v>477</v>
      </c>
      <c r="F81">
        <v>1</v>
      </c>
    </row>
    <row r="82" spans="1:6" x14ac:dyDescent="0.35">
      <c r="A82">
        <v>80</v>
      </c>
      <c r="B82">
        <v>2878</v>
      </c>
      <c r="C82">
        <v>2816</v>
      </c>
      <c r="D82">
        <v>482</v>
      </c>
      <c r="E82">
        <v>482</v>
      </c>
      <c r="F82">
        <v>1</v>
      </c>
    </row>
    <row r="83" spans="1:6" x14ac:dyDescent="0.35">
      <c r="A83">
        <v>81</v>
      </c>
      <c r="B83">
        <v>2878</v>
      </c>
      <c r="C83">
        <v>2816</v>
      </c>
      <c r="D83">
        <v>488</v>
      </c>
      <c r="E83">
        <v>488</v>
      </c>
      <c r="F83">
        <v>1</v>
      </c>
    </row>
    <row r="84" spans="1:6" x14ac:dyDescent="0.35">
      <c r="A84">
        <v>82</v>
      </c>
      <c r="B84">
        <v>2590</v>
      </c>
      <c r="C84">
        <v>3097</v>
      </c>
      <c r="D84">
        <v>494</v>
      </c>
      <c r="E84">
        <v>493</v>
      </c>
      <c r="F84">
        <v>1.2</v>
      </c>
    </row>
    <row r="85" spans="1:6" x14ac:dyDescent="0.35">
      <c r="A85">
        <v>83</v>
      </c>
      <c r="B85">
        <v>2590</v>
      </c>
      <c r="C85">
        <v>3097</v>
      </c>
      <c r="D85">
        <v>499</v>
      </c>
      <c r="E85">
        <v>498</v>
      </c>
      <c r="F85">
        <v>1</v>
      </c>
    </row>
    <row r="86" spans="1:6" x14ac:dyDescent="0.35">
      <c r="A86">
        <v>84</v>
      </c>
      <c r="B86">
        <v>3108</v>
      </c>
      <c r="C86">
        <v>2477</v>
      </c>
      <c r="D86">
        <v>504</v>
      </c>
      <c r="E86">
        <v>505</v>
      </c>
      <c r="F86">
        <v>1.4</v>
      </c>
    </row>
    <row r="87" spans="1:6" x14ac:dyDescent="0.35">
      <c r="A87">
        <v>85</v>
      </c>
      <c r="B87">
        <v>2797</v>
      </c>
      <c r="C87">
        <v>2724</v>
      </c>
      <c r="D87">
        <v>510</v>
      </c>
      <c r="E87">
        <v>510</v>
      </c>
      <c r="F87">
        <v>1.2</v>
      </c>
    </row>
    <row r="88" spans="1:6" x14ac:dyDescent="0.35">
      <c r="A88">
        <v>86</v>
      </c>
      <c r="B88">
        <v>2797</v>
      </c>
      <c r="C88">
        <v>2724</v>
      </c>
      <c r="D88">
        <v>515</v>
      </c>
      <c r="E88">
        <v>515</v>
      </c>
      <c r="F88">
        <v>1</v>
      </c>
    </row>
    <row r="89" spans="1:6" x14ac:dyDescent="0.35">
      <c r="A89">
        <v>87</v>
      </c>
      <c r="B89">
        <v>2797</v>
      </c>
      <c r="C89">
        <v>2724</v>
      </c>
      <c r="D89">
        <v>521</v>
      </c>
      <c r="E89">
        <v>521</v>
      </c>
      <c r="F89">
        <v>1</v>
      </c>
    </row>
    <row r="90" spans="1:6" x14ac:dyDescent="0.35">
      <c r="A90">
        <v>88</v>
      </c>
      <c r="B90">
        <v>2797</v>
      </c>
      <c r="C90">
        <v>2724</v>
      </c>
      <c r="D90">
        <v>526</v>
      </c>
      <c r="E90">
        <v>526</v>
      </c>
      <c r="F90">
        <v>1</v>
      </c>
    </row>
    <row r="91" spans="1:6" x14ac:dyDescent="0.35">
      <c r="A91">
        <v>89</v>
      </c>
      <c r="B91">
        <v>2517</v>
      </c>
      <c r="C91">
        <v>2996</v>
      </c>
      <c r="D91">
        <v>532</v>
      </c>
      <c r="E91">
        <v>531</v>
      </c>
      <c r="F91">
        <v>1.2</v>
      </c>
    </row>
    <row r="92" spans="1:6" x14ac:dyDescent="0.35">
      <c r="A92">
        <v>90</v>
      </c>
      <c r="B92">
        <v>2265</v>
      </c>
      <c r="C92">
        <v>3295</v>
      </c>
      <c r="D92">
        <v>538</v>
      </c>
      <c r="E92">
        <v>536</v>
      </c>
      <c r="F92">
        <v>1.2</v>
      </c>
    </row>
    <row r="93" spans="1:6" x14ac:dyDescent="0.35">
      <c r="A93">
        <v>91</v>
      </c>
      <c r="B93">
        <v>2491</v>
      </c>
      <c r="C93">
        <v>2965</v>
      </c>
      <c r="D93">
        <v>543</v>
      </c>
      <c r="E93">
        <v>542</v>
      </c>
      <c r="F93">
        <v>1.2</v>
      </c>
    </row>
    <row r="94" spans="1:6" x14ac:dyDescent="0.35">
      <c r="A94">
        <v>92</v>
      </c>
      <c r="B94">
        <v>2491</v>
      </c>
      <c r="C94">
        <v>2965</v>
      </c>
      <c r="D94">
        <v>548</v>
      </c>
      <c r="E94">
        <v>547</v>
      </c>
      <c r="F94">
        <v>1</v>
      </c>
    </row>
    <row r="95" spans="1:6" x14ac:dyDescent="0.35">
      <c r="A95">
        <v>93</v>
      </c>
      <c r="B95">
        <v>2241</v>
      </c>
      <c r="C95">
        <v>3261</v>
      </c>
      <c r="D95">
        <v>554</v>
      </c>
      <c r="E95">
        <v>552</v>
      </c>
      <c r="F95">
        <v>1.2</v>
      </c>
    </row>
    <row r="96" spans="1:6" x14ac:dyDescent="0.35">
      <c r="A96">
        <v>94</v>
      </c>
      <c r="B96">
        <v>2465</v>
      </c>
      <c r="C96">
        <v>2934</v>
      </c>
      <c r="D96">
        <v>559</v>
      </c>
      <c r="E96">
        <v>558</v>
      </c>
      <c r="F96">
        <v>1.2</v>
      </c>
    </row>
    <row r="97" spans="1:6" x14ac:dyDescent="0.35">
      <c r="A97">
        <v>95</v>
      </c>
      <c r="B97">
        <v>2465</v>
      </c>
      <c r="C97">
        <v>2934</v>
      </c>
      <c r="D97">
        <v>564</v>
      </c>
      <c r="E97">
        <v>563</v>
      </c>
      <c r="F97">
        <v>1</v>
      </c>
    </row>
    <row r="98" spans="1:6" x14ac:dyDescent="0.35">
      <c r="A98">
        <v>96</v>
      </c>
      <c r="B98">
        <v>2465</v>
      </c>
      <c r="C98">
        <v>2934</v>
      </c>
      <c r="D98">
        <v>570</v>
      </c>
      <c r="E98">
        <v>569</v>
      </c>
      <c r="F98">
        <v>1</v>
      </c>
    </row>
    <row r="99" spans="1:6" x14ac:dyDescent="0.35">
      <c r="A99">
        <v>97</v>
      </c>
      <c r="B99">
        <v>2465</v>
      </c>
      <c r="C99">
        <v>2934</v>
      </c>
      <c r="D99">
        <v>575</v>
      </c>
      <c r="E99">
        <v>574</v>
      </c>
      <c r="F99">
        <v>1</v>
      </c>
    </row>
    <row r="100" spans="1:6" x14ac:dyDescent="0.35">
      <c r="A100">
        <v>98</v>
      </c>
      <c r="B100">
        <v>2465</v>
      </c>
      <c r="C100">
        <v>2934</v>
      </c>
      <c r="D100">
        <v>580</v>
      </c>
      <c r="E100">
        <v>579</v>
      </c>
      <c r="F100">
        <v>1</v>
      </c>
    </row>
    <row r="101" spans="1:6" x14ac:dyDescent="0.35">
      <c r="A101">
        <v>99</v>
      </c>
      <c r="B101">
        <v>2218</v>
      </c>
      <c r="C101">
        <v>3227</v>
      </c>
      <c r="D101">
        <v>586</v>
      </c>
      <c r="E101">
        <v>584</v>
      </c>
      <c r="F101">
        <v>1.2</v>
      </c>
    </row>
    <row r="102" spans="1:6" x14ac:dyDescent="0.35">
      <c r="A102">
        <v>100</v>
      </c>
      <c r="B102">
        <v>2772</v>
      </c>
      <c r="C102">
        <v>2420</v>
      </c>
      <c r="D102">
        <v>590</v>
      </c>
      <c r="E102">
        <v>590</v>
      </c>
      <c r="F102">
        <v>1.5</v>
      </c>
    </row>
    <row r="103" spans="1:6" x14ac:dyDescent="0.35">
      <c r="A103">
        <v>101</v>
      </c>
      <c r="B103">
        <v>2494</v>
      </c>
      <c r="C103">
        <v>2662</v>
      </c>
      <c r="D103">
        <v>596</v>
      </c>
      <c r="E103">
        <v>595</v>
      </c>
      <c r="F103">
        <v>1.2</v>
      </c>
    </row>
    <row r="104" spans="1:6" x14ac:dyDescent="0.35">
      <c r="A104">
        <v>102</v>
      </c>
      <c r="B104">
        <v>2494</v>
      </c>
      <c r="C104">
        <v>2662</v>
      </c>
      <c r="D104">
        <v>601</v>
      </c>
      <c r="E104">
        <v>600</v>
      </c>
      <c r="F104">
        <v>1</v>
      </c>
    </row>
    <row r="105" spans="1:6" x14ac:dyDescent="0.35">
      <c r="A105">
        <v>103</v>
      </c>
      <c r="B105">
        <v>2743</v>
      </c>
      <c r="C105">
        <v>2395</v>
      </c>
      <c r="D105">
        <v>606</v>
      </c>
      <c r="E105">
        <v>606</v>
      </c>
      <c r="F105">
        <v>1.2</v>
      </c>
    </row>
    <row r="106" spans="1:6" x14ac:dyDescent="0.35">
      <c r="A106">
        <v>104</v>
      </c>
      <c r="B106">
        <v>2468</v>
      </c>
      <c r="C106">
        <v>2634</v>
      </c>
      <c r="D106">
        <v>612</v>
      </c>
      <c r="E106">
        <v>611</v>
      </c>
      <c r="F106">
        <v>1.2</v>
      </c>
    </row>
    <row r="107" spans="1:6" x14ac:dyDescent="0.35">
      <c r="A107">
        <v>105</v>
      </c>
      <c r="B107">
        <v>2468</v>
      </c>
      <c r="C107">
        <v>2634</v>
      </c>
      <c r="D107">
        <v>617</v>
      </c>
      <c r="E107">
        <v>616</v>
      </c>
      <c r="F107">
        <v>1</v>
      </c>
    </row>
    <row r="108" spans="1:6" x14ac:dyDescent="0.35">
      <c r="A108">
        <v>106</v>
      </c>
      <c r="B108">
        <v>2468</v>
      </c>
      <c r="C108">
        <v>2634</v>
      </c>
      <c r="D108">
        <v>622</v>
      </c>
      <c r="E108">
        <v>621</v>
      </c>
      <c r="F108">
        <v>1</v>
      </c>
    </row>
    <row r="109" spans="1:6" x14ac:dyDescent="0.35">
      <c r="A109">
        <v>107</v>
      </c>
      <c r="B109">
        <v>2221</v>
      </c>
      <c r="C109">
        <v>2897</v>
      </c>
      <c r="D109">
        <v>628</v>
      </c>
      <c r="E109">
        <v>626</v>
      </c>
      <c r="F109">
        <v>1.2</v>
      </c>
    </row>
    <row r="110" spans="1:6" x14ac:dyDescent="0.35">
      <c r="A110">
        <v>108</v>
      </c>
      <c r="B110">
        <v>2498</v>
      </c>
      <c r="C110">
        <v>2534</v>
      </c>
      <c r="D110">
        <v>632</v>
      </c>
      <c r="E110">
        <v>631</v>
      </c>
      <c r="F110">
        <v>1.25</v>
      </c>
    </row>
    <row r="111" spans="1:6" x14ac:dyDescent="0.35">
      <c r="A111">
        <v>109</v>
      </c>
      <c r="B111">
        <v>2248</v>
      </c>
      <c r="C111">
        <v>2787</v>
      </c>
      <c r="D111">
        <v>638</v>
      </c>
      <c r="E111">
        <v>636</v>
      </c>
      <c r="F111">
        <v>1.2</v>
      </c>
    </row>
    <row r="112" spans="1:6" x14ac:dyDescent="0.35">
      <c r="A112">
        <v>110</v>
      </c>
      <c r="B112">
        <v>2248</v>
      </c>
      <c r="C112">
        <v>2787</v>
      </c>
      <c r="D112">
        <v>643</v>
      </c>
      <c r="E112">
        <v>641</v>
      </c>
      <c r="F112">
        <v>1</v>
      </c>
    </row>
    <row r="113" spans="1:6" x14ac:dyDescent="0.35">
      <c r="A113">
        <v>111</v>
      </c>
      <c r="B113">
        <v>2248</v>
      </c>
      <c r="C113">
        <v>2787</v>
      </c>
      <c r="D113">
        <v>648</v>
      </c>
      <c r="E113">
        <v>646</v>
      </c>
      <c r="F113">
        <v>1</v>
      </c>
    </row>
    <row r="114" spans="1:6" x14ac:dyDescent="0.35">
      <c r="A114">
        <v>112</v>
      </c>
      <c r="B114">
        <v>2248</v>
      </c>
      <c r="C114">
        <v>2787</v>
      </c>
      <c r="D114">
        <v>653</v>
      </c>
      <c r="E114">
        <v>651</v>
      </c>
      <c r="F114">
        <v>1</v>
      </c>
    </row>
    <row r="115" spans="1:6" x14ac:dyDescent="0.35">
      <c r="A115">
        <v>113</v>
      </c>
      <c r="B115">
        <v>2248</v>
      </c>
      <c r="C115">
        <v>2787</v>
      </c>
      <c r="D115">
        <v>658</v>
      </c>
      <c r="E115">
        <v>656</v>
      </c>
      <c r="F115">
        <v>1</v>
      </c>
    </row>
    <row r="116" spans="1:6" x14ac:dyDescent="0.35">
      <c r="A116">
        <v>114</v>
      </c>
      <c r="B116">
        <v>2472</v>
      </c>
      <c r="C116">
        <v>2508</v>
      </c>
      <c r="D116">
        <v>663</v>
      </c>
      <c r="E116">
        <v>662</v>
      </c>
      <c r="F116">
        <v>1.2</v>
      </c>
    </row>
    <row r="117" spans="1:6" x14ac:dyDescent="0.35">
      <c r="A117">
        <v>115</v>
      </c>
      <c r="B117">
        <v>2472</v>
      </c>
      <c r="C117">
        <v>2508</v>
      </c>
      <c r="D117">
        <v>668</v>
      </c>
      <c r="E117">
        <v>667</v>
      </c>
      <c r="F117">
        <v>1</v>
      </c>
    </row>
    <row r="118" spans="1:6" x14ac:dyDescent="0.35">
      <c r="A118">
        <v>116</v>
      </c>
      <c r="B118">
        <v>2472</v>
      </c>
      <c r="C118">
        <v>2508</v>
      </c>
      <c r="D118">
        <v>673</v>
      </c>
      <c r="E118">
        <v>672</v>
      </c>
      <c r="F118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DDAE-053C-48B0-BBE0-599E82AB76AD}">
  <dimension ref="A1:F118"/>
  <sheetViews>
    <sheetView workbookViewId="0">
      <selection activeCell="C2" sqref="C2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8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4095</v>
      </c>
      <c r="C2">
        <v>-4095</v>
      </c>
      <c r="D2">
        <v>0</v>
      </c>
      <c r="E2">
        <v>0</v>
      </c>
      <c r="F2">
        <v>0</v>
      </c>
    </row>
    <row r="3" spans="1:6" x14ac:dyDescent="0.35">
      <c r="A3">
        <v>1</v>
      </c>
      <c r="B3">
        <v>0</v>
      </c>
      <c r="C3">
        <v>4095</v>
      </c>
      <c r="D3">
        <v>38</v>
      </c>
      <c r="E3">
        <v>19</v>
      </c>
      <c r="F3">
        <v>2</v>
      </c>
    </row>
    <row r="4" spans="1:6" x14ac:dyDescent="0.35">
      <c r="A4">
        <v>2</v>
      </c>
      <c r="B4">
        <v>819</v>
      </c>
      <c r="C4">
        <v>4095</v>
      </c>
      <c r="D4">
        <v>43</v>
      </c>
      <c r="E4">
        <v>26</v>
      </c>
      <c r="F4">
        <v>1.4</v>
      </c>
    </row>
    <row r="5" spans="1:6" x14ac:dyDescent="0.35">
      <c r="A5">
        <v>3</v>
      </c>
      <c r="B5">
        <v>1310</v>
      </c>
      <c r="C5">
        <v>4095</v>
      </c>
      <c r="D5">
        <v>48</v>
      </c>
      <c r="E5">
        <v>32</v>
      </c>
      <c r="F5">
        <v>1.2</v>
      </c>
    </row>
    <row r="6" spans="1:6" x14ac:dyDescent="0.35">
      <c r="A6">
        <v>4</v>
      </c>
      <c r="B6">
        <v>1850</v>
      </c>
      <c r="C6">
        <v>4095</v>
      </c>
      <c r="D6">
        <v>53</v>
      </c>
      <c r="E6">
        <v>38</v>
      </c>
      <c r="F6">
        <v>1.2</v>
      </c>
    </row>
    <row r="7" spans="1:6" x14ac:dyDescent="0.35">
      <c r="A7">
        <v>5</v>
      </c>
      <c r="B7">
        <v>2543</v>
      </c>
      <c r="C7">
        <v>2559</v>
      </c>
      <c r="D7">
        <v>57</v>
      </c>
      <c r="E7">
        <v>45</v>
      </c>
      <c r="F7">
        <v>1.75</v>
      </c>
    </row>
    <row r="8" spans="1:6" x14ac:dyDescent="0.35">
      <c r="A8">
        <v>6</v>
      </c>
      <c r="B8">
        <v>3562</v>
      </c>
      <c r="C8">
        <v>2048</v>
      </c>
      <c r="D8">
        <v>62</v>
      </c>
      <c r="E8">
        <v>53</v>
      </c>
      <c r="F8">
        <v>1.6</v>
      </c>
    </row>
    <row r="9" spans="1:6" x14ac:dyDescent="0.35">
      <c r="A9">
        <v>7</v>
      </c>
      <c r="B9">
        <v>4095</v>
      </c>
      <c r="C9">
        <v>1458</v>
      </c>
      <c r="D9">
        <v>67</v>
      </c>
      <c r="E9">
        <v>60</v>
      </c>
      <c r="F9">
        <v>1.4</v>
      </c>
    </row>
    <row r="10" spans="1:6" x14ac:dyDescent="0.35">
      <c r="A10">
        <v>8</v>
      </c>
      <c r="B10">
        <v>4095</v>
      </c>
      <c r="C10">
        <v>995</v>
      </c>
      <c r="D10">
        <v>73</v>
      </c>
      <c r="E10">
        <v>67</v>
      </c>
      <c r="F10">
        <v>1.1666669999999999</v>
      </c>
    </row>
    <row r="11" spans="1:6" x14ac:dyDescent="0.35">
      <c r="A11">
        <v>9</v>
      </c>
      <c r="B11">
        <v>4095</v>
      </c>
      <c r="C11">
        <v>1504</v>
      </c>
      <c r="D11">
        <v>79</v>
      </c>
      <c r="E11">
        <v>72</v>
      </c>
      <c r="F11">
        <v>1.2</v>
      </c>
    </row>
    <row r="12" spans="1:6" x14ac:dyDescent="0.35">
      <c r="A12">
        <v>10</v>
      </c>
      <c r="B12">
        <v>4079</v>
      </c>
      <c r="C12">
        <v>2048</v>
      </c>
      <c r="D12">
        <v>85</v>
      </c>
      <c r="E12">
        <v>77</v>
      </c>
      <c r="F12">
        <v>1.2</v>
      </c>
    </row>
    <row r="13" spans="1:6" x14ac:dyDescent="0.35">
      <c r="A13">
        <v>11</v>
      </c>
      <c r="B13">
        <v>3739</v>
      </c>
      <c r="C13">
        <v>2218</v>
      </c>
      <c r="D13">
        <v>92</v>
      </c>
      <c r="E13">
        <v>83</v>
      </c>
      <c r="F13">
        <v>1.1666669999999999</v>
      </c>
    </row>
    <row r="14" spans="1:6" x14ac:dyDescent="0.35">
      <c r="A14">
        <v>12</v>
      </c>
      <c r="B14">
        <v>3365</v>
      </c>
      <c r="C14">
        <v>2439</v>
      </c>
      <c r="D14">
        <v>98</v>
      </c>
      <c r="E14">
        <v>88</v>
      </c>
      <c r="F14">
        <v>1.2</v>
      </c>
    </row>
    <row r="15" spans="1:6" x14ac:dyDescent="0.35">
      <c r="A15">
        <v>13</v>
      </c>
      <c r="B15">
        <v>2692</v>
      </c>
      <c r="C15">
        <v>2926</v>
      </c>
      <c r="D15">
        <v>105</v>
      </c>
      <c r="E15">
        <v>93</v>
      </c>
      <c r="F15">
        <v>1.4</v>
      </c>
    </row>
    <row r="16" spans="1:6" x14ac:dyDescent="0.35">
      <c r="A16">
        <v>14</v>
      </c>
      <c r="B16">
        <v>2153</v>
      </c>
      <c r="C16">
        <v>3511</v>
      </c>
      <c r="D16">
        <v>112</v>
      </c>
      <c r="E16">
        <v>98</v>
      </c>
      <c r="F16">
        <v>1.4</v>
      </c>
    </row>
    <row r="17" spans="1:6" x14ac:dyDescent="0.35">
      <c r="A17">
        <v>15</v>
      </c>
      <c r="B17">
        <v>2048</v>
      </c>
      <c r="C17">
        <v>3972</v>
      </c>
      <c r="D17">
        <v>118</v>
      </c>
      <c r="E17">
        <v>103</v>
      </c>
      <c r="F17">
        <v>1.2</v>
      </c>
    </row>
    <row r="18" spans="1:6" x14ac:dyDescent="0.35">
      <c r="A18">
        <v>16</v>
      </c>
      <c r="B18">
        <v>1569</v>
      </c>
      <c r="C18">
        <v>4095</v>
      </c>
      <c r="D18">
        <v>124</v>
      </c>
      <c r="E18">
        <v>108</v>
      </c>
      <c r="F18">
        <v>1.2</v>
      </c>
    </row>
    <row r="19" spans="1:6" x14ac:dyDescent="0.35">
      <c r="A19">
        <v>17</v>
      </c>
      <c r="B19">
        <v>1569</v>
      </c>
      <c r="C19">
        <v>4095</v>
      </c>
      <c r="D19">
        <v>130</v>
      </c>
      <c r="E19">
        <v>114</v>
      </c>
      <c r="F19">
        <v>1</v>
      </c>
    </row>
    <row r="20" spans="1:6" x14ac:dyDescent="0.35">
      <c r="A20">
        <v>18</v>
      </c>
      <c r="B20">
        <v>1569</v>
      </c>
      <c r="C20">
        <v>4095</v>
      </c>
      <c r="D20">
        <v>136</v>
      </c>
      <c r="E20">
        <v>120</v>
      </c>
      <c r="F20">
        <v>1</v>
      </c>
    </row>
    <row r="21" spans="1:6" x14ac:dyDescent="0.35">
      <c r="A21">
        <v>19</v>
      </c>
      <c r="B21">
        <v>2048</v>
      </c>
      <c r="C21">
        <v>3441</v>
      </c>
      <c r="D21">
        <v>141</v>
      </c>
      <c r="E21">
        <v>127</v>
      </c>
      <c r="F21">
        <v>1.4</v>
      </c>
    </row>
    <row r="22" spans="1:6" x14ac:dyDescent="0.35">
      <c r="A22">
        <v>20</v>
      </c>
      <c r="B22">
        <v>2048</v>
      </c>
      <c r="C22">
        <v>3441</v>
      </c>
      <c r="D22">
        <v>147</v>
      </c>
      <c r="E22">
        <v>133</v>
      </c>
      <c r="F22">
        <v>1</v>
      </c>
    </row>
    <row r="23" spans="1:6" x14ac:dyDescent="0.35">
      <c r="A23">
        <v>21</v>
      </c>
      <c r="B23">
        <v>2457</v>
      </c>
      <c r="C23">
        <v>2752</v>
      </c>
      <c r="D23">
        <v>152</v>
      </c>
      <c r="E23">
        <v>140</v>
      </c>
      <c r="F23">
        <v>1.4</v>
      </c>
    </row>
    <row r="24" spans="1:6" x14ac:dyDescent="0.35">
      <c r="A24">
        <v>22</v>
      </c>
      <c r="B24">
        <v>2702</v>
      </c>
      <c r="C24">
        <v>2476</v>
      </c>
      <c r="D24">
        <v>157</v>
      </c>
      <c r="E24">
        <v>146</v>
      </c>
      <c r="F24">
        <v>1.2</v>
      </c>
    </row>
    <row r="25" spans="1:6" x14ac:dyDescent="0.35">
      <c r="A25">
        <v>23</v>
      </c>
      <c r="B25">
        <v>2972</v>
      </c>
      <c r="C25">
        <v>2228</v>
      </c>
      <c r="D25">
        <v>162</v>
      </c>
      <c r="E25">
        <v>152</v>
      </c>
      <c r="F25">
        <v>1.2</v>
      </c>
    </row>
    <row r="26" spans="1:6" x14ac:dyDescent="0.35">
      <c r="A26">
        <v>24</v>
      </c>
      <c r="B26">
        <v>3312</v>
      </c>
      <c r="C26">
        <v>2048</v>
      </c>
      <c r="D26">
        <v>167</v>
      </c>
      <c r="E26">
        <v>158</v>
      </c>
      <c r="F26">
        <v>1.2</v>
      </c>
    </row>
    <row r="27" spans="1:6" x14ac:dyDescent="0.35">
      <c r="A27">
        <v>25</v>
      </c>
      <c r="B27">
        <v>3312</v>
      </c>
      <c r="C27">
        <v>2048</v>
      </c>
      <c r="D27">
        <v>172</v>
      </c>
      <c r="E27">
        <v>163</v>
      </c>
      <c r="F27">
        <v>1</v>
      </c>
    </row>
    <row r="28" spans="1:6" x14ac:dyDescent="0.35">
      <c r="A28">
        <v>26</v>
      </c>
      <c r="B28">
        <v>3312</v>
      </c>
      <c r="C28">
        <v>2048</v>
      </c>
      <c r="D28">
        <v>177</v>
      </c>
      <c r="E28">
        <v>168</v>
      </c>
      <c r="F28">
        <v>1</v>
      </c>
    </row>
    <row r="29" spans="1:6" x14ac:dyDescent="0.35">
      <c r="A29">
        <v>27</v>
      </c>
      <c r="B29">
        <v>3312</v>
      </c>
      <c r="C29">
        <v>2048</v>
      </c>
      <c r="D29">
        <v>183</v>
      </c>
      <c r="E29">
        <v>174</v>
      </c>
      <c r="F29">
        <v>1</v>
      </c>
    </row>
    <row r="30" spans="1:6" x14ac:dyDescent="0.35">
      <c r="A30">
        <v>28</v>
      </c>
      <c r="B30">
        <v>3312</v>
      </c>
      <c r="C30">
        <v>2048</v>
      </c>
      <c r="D30">
        <v>188</v>
      </c>
      <c r="E30">
        <v>179</v>
      </c>
      <c r="F30">
        <v>1</v>
      </c>
    </row>
    <row r="31" spans="1:6" x14ac:dyDescent="0.35">
      <c r="A31">
        <v>29</v>
      </c>
      <c r="B31">
        <v>2980</v>
      </c>
      <c r="C31">
        <v>2252</v>
      </c>
      <c r="D31">
        <v>194</v>
      </c>
      <c r="E31">
        <v>184</v>
      </c>
      <c r="F31">
        <v>1.2</v>
      </c>
    </row>
    <row r="32" spans="1:6" x14ac:dyDescent="0.35">
      <c r="A32">
        <v>30</v>
      </c>
      <c r="B32">
        <v>2235</v>
      </c>
      <c r="C32">
        <v>2815</v>
      </c>
      <c r="D32">
        <v>200</v>
      </c>
      <c r="E32">
        <v>188</v>
      </c>
      <c r="F32">
        <v>1.5</v>
      </c>
    </row>
    <row r="33" spans="1:6" x14ac:dyDescent="0.35">
      <c r="A33">
        <v>31</v>
      </c>
      <c r="B33">
        <v>2235</v>
      </c>
      <c r="C33">
        <v>2815</v>
      </c>
      <c r="D33">
        <v>205</v>
      </c>
      <c r="E33">
        <v>193</v>
      </c>
      <c r="F33">
        <v>1</v>
      </c>
    </row>
    <row r="34" spans="1:6" x14ac:dyDescent="0.35">
      <c r="A34">
        <v>32</v>
      </c>
      <c r="B34">
        <v>2048</v>
      </c>
      <c r="C34">
        <v>3133</v>
      </c>
      <c r="D34">
        <v>211</v>
      </c>
      <c r="E34">
        <v>198</v>
      </c>
      <c r="F34">
        <v>1.2</v>
      </c>
    </row>
    <row r="35" spans="1:6" x14ac:dyDescent="0.35">
      <c r="A35">
        <v>33</v>
      </c>
      <c r="B35">
        <v>2048</v>
      </c>
      <c r="C35">
        <v>3133</v>
      </c>
      <c r="D35">
        <v>216</v>
      </c>
      <c r="E35">
        <v>203</v>
      </c>
      <c r="F35">
        <v>1</v>
      </c>
    </row>
    <row r="36" spans="1:6" x14ac:dyDescent="0.35">
      <c r="A36">
        <v>34</v>
      </c>
      <c r="B36">
        <v>2048</v>
      </c>
      <c r="C36">
        <v>3133</v>
      </c>
      <c r="D36">
        <v>221</v>
      </c>
      <c r="E36">
        <v>208</v>
      </c>
      <c r="F36">
        <v>1</v>
      </c>
    </row>
    <row r="37" spans="1:6" x14ac:dyDescent="0.35">
      <c r="A37">
        <v>35</v>
      </c>
      <c r="B37">
        <v>2048</v>
      </c>
      <c r="C37">
        <v>3133</v>
      </c>
      <c r="D37">
        <v>227</v>
      </c>
      <c r="E37">
        <v>214</v>
      </c>
      <c r="F37">
        <v>1</v>
      </c>
    </row>
    <row r="38" spans="1:6" x14ac:dyDescent="0.35">
      <c r="A38">
        <v>36</v>
      </c>
      <c r="B38">
        <v>2252</v>
      </c>
      <c r="C38">
        <v>2819</v>
      </c>
      <c r="D38">
        <v>232</v>
      </c>
      <c r="E38">
        <v>220</v>
      </c>
      <c r="F38">
        <v>1.2</v>
      </c>
    </row>
    <row r="39" spans="1:6" x14ac:dyDescent="0.35">
      <c r="A39">
        <v>37</v>
      </c>
      <c r="B39">
        <v>2252</v>
      </c>
      <c r="C39">
        <v>2819</v>
      </c>
      <c r="D39">
        <v>237</v>
      </c>
      <c r="E39">
        <v>225</v>
      </c>
      <c r="F39">
        <v>1</v>
      </c>
    </row>
    <row r="40" spans="1:6" x14ac:dyDescent="0.35">
      <c r="A40">
        <v>38</v>
      </c>
      <c r="B40">
        <v>2252</v>
      </c>
      <c r="C40">
        <v>2819</v>
      </c>
      <c r="D40">
        <v>242</v>
      </c>
      <c r="E40">
        <v>230</v>
      </c>
      <c r="F40">
        <v>1</v>
      </c>
    </row>
    <row r="41" spans="1:6" x14ac:dyDescent="0.35">
      <c r="A41">
        <v>39</v>
      </c>
      <c r="B41">
        <v>2477</v>
      </c>
      <c r="C41">
        <v>2537</v>
      </c>
      <c r="D41">
        <v>247</v>
      </c>
      <c r="E41">
        <v>236</v>
      </c>
      <c r="F41">
        <v>1.2</v>
      </c>
    </row>
    <row r="42" spans="1:6" x14ac:dyDescent="0.35">
      <c r="A42">
        <v>40</v>
      </c>
      <c r="B42">
        <v>2477</v>
      </c>
      <c r="C42">
        <v>2537</v>
      </c>
      <c r="D42">
        <v>252</v>
      </c>
      <c r="E42">
        <v>241</v>
      </c>
      <c r="F42">
        <v>1</v>
      </c>
    </row>
    <row r="43" spans="1:6" x14ac:dyDescent="0.35">
      <c r="A43">
        <v>41</v>
      </c>
      <c r="B43">
        <v>2477</v>
      </c>
      <c r="C43">
        <v>2537</v>
      </c>
      <c r="D43">
        <v>257</v>
      </c>
      <c r="E43">
        <v>246</v>
      </c>
      <c r="F43">
        <v>1</v>
      </c>
    </row>
    <row r="44" spans="1:6" x14ac:dyDescent="0.35">
      <c r="A44">
        <v>42</v>
      </c>
      <c r="B44">
        <v>2477</v>
      </c>
      <c r="C44">
        <v>2537</v>
      </c>
      <c r="D44">
        <v>262</v>
      </c>
      <c r="E44">
        <v>251</v>
      </c>
      <c r="F44">
        <v>1</v>
      </c>
    </row>
    <row r="45" spans="1:6" x14ac:dyDescent="0.35">
      <c r="A45">
        <v>43</v>
      </c>
      <c r="B45">
        <v>2477</v>
      </c>
      <c r="C45">
        <v>2537</v>
      </c>
      <c r="D45">
        <v>267</v>
      </c>
      <c r="E45">
        <v>256</v>
      </c>
      <c r="F45">
        <v>1</v>
      </c>
    </row>
    <row r="46" spans="1:6" x14ac:dyDescent="0.35">
      <c r="A46">
        <v>44</v>
      </c>
      <c r="B46">
        <v>2477</v>
      </c>
      <c r="C46">
        <v>2537</v>
      </c>
      <c r="D46">
        <v>272</v>
      </c>
      <c r="E46">
        <v>261</v>
      </c>
      <c r="F46">
        <v>1</v>
      </c>
    </row>
    <row r="47" spans="1:6" x14ac:dyDescent="0.35">
      <c r="A47">
        <v>45</v>
      </c>
      <c r="B47">
        <v>2229</v>
      </c>
      <c r="C47">
        <v>2790</v>
      </c>
      <c r="D47">
        <v>278</v>
      </c>
      <c r="E47">
        <v>266</v>
      </c>
      <c r="F47">
        <v>1.2</v>
      </c>
    </row>
    <row r="48" spans="1:6" x14ac:dyDescent="0.35">
      <c r="A48">
        <v>46</v>
      </c>
      <c r="B48">
        <v>2229</v>
      </c>
      <c r="C48">
        <v>2790</v>
      </c>
      <c r="D48">
        <v>283</v>
      </c>
      <c r="E48">
        <v>271</v>
      </c>
      <c r="F48">
        <v>1</v>
      </c>
    </row>
    <row r="49" spans="1:6" x14ac:dyDescent="0.35">
      <c r="A49">
        <v>47</v>
      </c>
      <c r="B49">
        <v>2507</v>
      </c>
      <c r="C49">
        <v>2441</v>
      </c>
      <c r="D49">
        <v>287</v>
      </c>
      <c r="E49">
        <v>276</v>
      </c>
      <c r="F49">
        <v>1.25</v>
      </c>
    </row>
    <row r="50" spans="1:6" x14ac:dyDescent="0.35">
      <c r="A50">
        <v>48</v>
      </c>
      <c r="B50">
        <v>2048</v>
      </c>
      <c r="C50">
        <v>3219</v>
      </c>
      <c r="D50">
        <v>293</v>
      </c>
      <c r="E50">
        <v>280</v>
      </c>
      <c r="F50">
        <v>1.5</v>
      </c>
    </row>
    <row r="51" spans="1:6" x14ac:dyDescent="0.35">
      <c r="A51">
        <v>49</v>
      </c>
      <c r="B51">
        <v>2560</v>
      </c>
      <c r="C51">
        <v>2414</v>
      </c>
      <c r="D51">
        <v>297</v>
      </c>
      <c r="E51">
        <v>286</v>
      </c>
      <c r="F51">
        <v>1.5</v>
      </c>
    </row>
    <row r="52" spans="1:6" x14ac:dyDescent="0.35">
      <c r="A52">
        <v>50</v>
      </c>
      <c r="B52">
        <v>2240</v>
      </c>
      <c r="C52">
        <v>2715</v>
      </c>
      <c r="D52">
        <v>302</v>
      </c>
      <c r="E52">
        <v>290</v>
      </c>
      <c r="F52">
        <v>1.25</v>
      </c>
    </row>
    <row r="53" spans="1:6" x14ac:dyDescent="0.35">
      <c r="A53">
        <v>51</v>
      </c>
      <c r="B53">
        <v>3059</v>
      </c>
      <c r="C53">
        <v>2048</v>
      </c>
      <c r="D53">
        <v>307</v>
      </c>
      <c r="E53">
        <v>298</v>
      </c>
      <c r="F53">
        <v>1.6</v>
      </c>
    </row>
    <row r="54" spans="1:6" x14ac:dyDescent="0.35">
      <c r="A54">
        <v>52</v>
      </c>
      <c r="B54">
        <v>2753</v>
      </c>
      <c r="C54">
        <v>2252</v>
      </c>
      <c r="D54">
        <v>313</v>
      </c>
      <c r="E54">
        <v>303</v>
      </c>
      <c r="F54">
        <v>1.2</v>
      </c>
    </row>
    <row r="55" spans="1:6" x14ac:dyDescent="0.35">
      <c r="A55">
        <v>53</v>
      </c>
      <c r="B55">
        <v>2753</v>
      </c>
      <c r="C55">
        <v>2252</v>
      </c>
      <c r="D55">
        <v>318</v>
      </c>
      <c r="E55">
        <v>308</v>
      </c>
      <c r="F55">
        <v>1</v>
      </c>
    </row>
    <row r="56" spans="1:6" x14ac:dyDescent="0.35">
      <c r="A56">
        <v>54</v>
      </c>
      <c r="B56">
        <v>2408</v>
      </c>
      <c r="C56">
        <v>2533</v>
      </c>
      <c r="D56">
        <v>323</v>
      </c>
      <c r="E56">
        <v>312</v>
      </c>
      <c r="F56">
        <v>1.25</v>
      </c>
    </row>
    <row r="57" spans="1:6" x14ac:dyDescent="0.35">
      <c r="A57">
        <v>55</v>
      </c>
      <c r="B57">
        <v>2408</v>
      </c>
      <c r="C57">
        <v>2533</v>
      </c>
      <c r="D57">
        <v>328</v>
      </c>
      <c r="E57">
        <v>317</v>
      </c>
      <c r="F57">
        <v>1</v>
      </c>
    </row>
    <row r="58" spans="1:6" x14ac:dyDescent="0.35">
      <c r="A58">
        <v>56</v>
      </c>
      <c r="B58">
        <v>2408</v>
      </c>
      <c r="C58">
        <v>2533</v>
      </c>
      <c r="D58">
        <v>333</v>
      </c>
      <c r="E58">
        <v>322</v>
      </c>
      <c r="F58">
        <v>1</v>
      </c>
    </row>
    <row r="59" spans="1:6" x14ac:dyDescent="0.35">
      <c r="A59">
        <v>57</v>
      </c>
      <c r="B59">
        <v>2408</v>
      </c>
      <c r="C59">
        <v>2533</v>
      </c>
      <c r="D59">
        <v>338</v>
      </c>
      <c r="E59">
        <v>327</v>
      </c>
      <c r="F59">
        <v>1</v>
      </c>
    </row>
    <row r="60" spans="1:6" x14ac:dyDescent="0.35">
      <c r="A60">
        <v>58</v>
      </c>
      <c r="B60">
        <v>2408</v>
      </c>
      <c r="C60">
        <v>2533</v>
      </c>
      <c r="D60">
        <v>343</v>
      </c>
      <c r="E60">
        <v>332</v>
      </c>
      <c r="F60">
        <v>1</v>
      </c>
    </row>
    <row r="61" spans="1:6" x14ac:dyDescent="0.35">
      <c r="A61">
        <v>59</v>
      </c>
      <c r="B61">
        <v>2167</v>
      </c>
      <c r="C61">
        <v>2786</v>
      </c>
      <c r="D61">
        <v>349</v>
      </c>
      <c r="E61">
        <v>337</v>
      </c>
      <c r="F61">
        <v>1.2</v>
      </c>
    </row>
    <row r="62" spans="1:6" x14ac:dyDescent="0.35">
      <c r="A62">
        <v>60</v>
      </c>
      <c r="B62">
        <v>2167</v>
      </c>
      <c r="C62">
        <v>2786</v>
      </c>
      <c r="D62">
        <v>354</v>
      </c>
      <c r="E62">
        <v>342</v>
      </c>
      <c r="F62">
        <v>1</v>
      </c>
    </row>
    <row r="63" spans="1:6" x14ac:dyDescent="0.35">
      <c r="A63">
        <v>61</v>
      </c>
      <c r="B63">
        <v>2167</v>
      </c>
      <c r="C63">
        <v>2786</v>
      </c>
      <c r="D63">
        <v>359</v>
      </c>
      <c r="E63">
        <v>347</v>
      </c>
      <c r="F63">
        <v>1</v>
      </c>
    </row>
    <row r="64" spans="1:6" x14ac:dyDescent="0.35">
      <c r="A64">
        <v>62</v>
      </c>
      <c r="B64">
        <v>2048</v>
      </c>
      <c r="C64">
        <v>3286</v>
      </c>
      <c r="D64">
        <v>364</v>
      </c>
      <c r="E64">
        <v>351</v>
      </c>
      <c r="F64">
        <v>1.25</v>
      </c>
    </row>
    <row r="65" spans="1:6" x14ac:dyDescent="0.35">
      <c r="A65">
        <v>63</v>
      </c>
      <c r="B65">
        <v>2048</v>
      </c>
      <c r="C65">
        <v>3286</v>
      </c>
      <c r="D65">
        <v>369</v>
      </c>
      <c r="E65">
        <v>356</v>
      </c>
      <c r="F65">
        <v>1</v>
      </c>
    </row>
    <row r="66" spans="1:6" x14ac:dyDescent="0.35">
      <c r="A66">
        <v>64</v>
      </c>
      <c r="B66">
        <v>2304</v>
      </c>
      <c r="C66">
        <v>2875</v>
      </c>
      <c r="D66">
        <v>373</v>
      </c>
      <c r="E66">
        <v>361</v>
      </c>
      <c r="F66">
        <v>1.25</v>
      </c>
    </row>
    <row r="67" spans="1:6" x14ac:dyDescent="0.35">
      <c r="A67">
        <v>65</v>
      </c>
      <c r="B67">
        <v>2534</v>
      </c>
      <c r="C67">
        <v>2587</v>
      </c>
      <c r="D67">
        <v>378</v>
      </c>
      <c r="E67">
        <v>367</v>
      </c>
      <c r="F67">
        <v>1.2</v>
      </c>
    </row>
    <row r="68" spans="1:6" x14ac:dyDescent="0.35">
      <c r="A68">
        <v>66</v>
      </c>
      <c r="B68">
        <v>2534</v>
      </c>
      <c r="C68">
        <v>2587</v>
      </c>
      <c r="D68">
        <v>383</v>
      </c>
      <c r="E68">
        <v>372</v>
      </c>
      <c r="F68">
        <v>1</v>
      </c>
    </row>
    <row r="69" spans="1:6" x14ac:dyDescent="0.35">
      <c r="A69">
        <v>67</v>
      </c>
      <c r="B69">
        <v>2787</v>
      </c>
      <c r="C69">
        <v>2328</v>
      </c>
      <c r="D69">
        <v>388</v>
      </c>
      <c r="E69">
        <v>378</v>
      </c>
      <c r="F69">
        <v>1.2</v>
      </c>
    </row>
    <row r="70" spans="1:6" x14ac:dyDescent="0.35">
      <c r="A70">
        <v>68</v>
      </c>
      <c r="B70">
        <v>2787</v>
      </c>
      <c r="C70">
        <v>2328</v>
      </c>
      <c r="D70">
        <v>394</v>
      </c>
      <c r="E70">
        <v>384</v>
      </c>
      <c r="F70">
        <v>1</v>
      </c>
    </row>
    <row r="71" spans="1:6" x14ac:dyDescent="0.35">
      <c r="A71">
        <v>69</v>
      </c>
      <c r="B71">
        <v>2787</v>
      </c>
      <c r="C71">
        <v>2328</v>
      </c>
      <c r="D71">
        <v>399</v>
      </c>
      <c r="E71">
        <v>389</v>
      </c>
      <c r="F71">
        <v>1</v>
      </c>
    </row>
    <row r="72" spans="1:6" x14ac:dyDescent="0.35">
      <c r="A72">
        <v>70</v>
      </c>
      <c r="B72">
        <v>2787</v>
      </c>
      <c r="C72">
        <v>2328</v>
      </c>
      <c r="D72">
        <v>404</v>
      </c>
      <c r="E72">
        <v>394</v>
      </c>
      <c r="F72">
        <v>1</v>
      </c>
    </row>
    <row r="73" spans="1:6" x14ac:dyDescent="0.35">
      <c r="A73">
        <v>71</v>
      </c>
      <c r="B73">
        <v>2438</v>
      </c>
      <c r="C73">
        <v>2619</v>
      </c>
      <c r="D73">
        <v>409</v>
      </c>
      <c r="E73">
        <v>398</v>
      </c>
      <c r="F73">
        <v>1.25</v>
      </c>
    </row>
    <row r="74" spans="1:6" x14ac:dyDescent="0.35">
      <c r="A74">
        <v>72</v>
      </c>
      <c r="B74">
        <v>2194</v>
      </c>
      <c r="C74">
        <v>2880</v>
      </c>
      <c r="D74">
        <v>415</v>
      </c>
      <c r="E74">
        <v>403</v>
      </c>
      <c r="F74">
        <v>1.2</v>
      </c>
    </row>
    <row r="75" spans="1:6" x14ac:dyDescent="0.35">
      <c r="A75">
        <v>73</v>
      </c>
      <c r="B75">
        <v>2194</v>
      </c>
      <c r="C75">
        <v>2880</v>
      </c>
      <c r="D75">
        <v>420</v>
      </c>
      <c r="E75">
        <v>408</v>
      </c>
      <c r="F75">
        <v>1</v>
      </c>
    </row>
    <row r="76" spans="1:6" x14ac:dyDescent="0.35">
      <c r="A76">
        <v>74</v>
      </c>
      <c r="B76">
        <v>2194</v>
      </c>
      <c r="C76">
        <v>2880</v>
      </c>
      <c r="D76">
        <v>425</v>
      </c>
      <c r="E76">
        <v>413</v>
      </c>
      <c r="F76">
        <v>1</v>
      </c>
    </row>
    <row r="77" spans="1:6" x14ac:dyDescent="0.35">
      <c r="A77">
        <v>75</v>
      </c>
      <c r="B77">
        <v>2194</v>
      </c>
      <c r="C77">
        <v>2880</v>
      </c>
      <c r="D77">
        <v>430</v>
      </c>
      <c r="E77">
        <v>418</v>
      </c>
      <c r="F77">
        <v>1</v>
      </c>
    </row>
    <row r="78" spans="1:6" x14ac:dyDescent="0.35">
      <c r="A78">
        <v>76</v>
      </c>
      <c r="B78">
        <v>2194</v>
      </c>
      <c r="C78">
        <v>2880</v>
      </c>
      <c r="D78">
        <v>435</v>
      </c>
      <c r="E78">
        <v>423</v>
      </c>
      <c r="F78">
        <v>1</v>
      </c>
    </row>
    <row r="79" spans="1:6" x14ac:dyDescent="0.35">
      <c r="A79">
        <v>77</v>
      </c>
      <c r="B79">
        <v>2194</v>
      </c>
      <c r="C79">
        <v>2880</v>
      </c>
      <c r="D79">
        <v>440</v>
      </c>
      <c r="E79">
        <v>428</v>
      </c>
      <c r="F79">
        <v>1</v>
      </c>
    </row>
    <row r="80" spans="1:6" x14ac:dyDescent="0.35">
      <c r="A80">
        <v>78</v>
      </c>
      <c r="B80">
        <v>2194</v>
      </c>
      <c r="C80">
        <v>2880</v>
      </c>
      <c r="D80">
        <v>445</v>
      </c>
      <c r="E80">
        <v>433</v>
      </c>
      <c r="F80">
        <v>1</v>
      </c>
    </row>
    <row r="81" spans="1:6" x14ac:dyDescent="0.35">
      <c r="A81">
        <v>79</v>
      </c>
      <c r="B81">
        <v>2194</v>
      </c>
      <c r="C81">
        <v>2880</v>
      </c>
      <c r="D81">
        <v>450</v>
      </c>
      <c r="E81">
        <v>438</v>
      </c>
      <c r="F81">
        <v>1</v>
      </c>
    </row>
    <row r="82" spans="1:6" x14ac:dyDescent="0.35">
      <c r="A82">
        <v>80</v>
      </c>
      <c r="B82">
        <v>2194</v>
      </c>
      <c r="C82">
        <v>2880</v>
      </c>
      <c r="D82">
        <v>455</v>
      </c>
      <c r="E82">
        <v>443</v>
      </c>
      <c r="F82">
        <v>1</v>
      </c>
    </row>
    <row r="83" spans="1:6" x14ac:dyDescent="0.35">
      <c r="A83">
        <v>81</v>
      </c>
      <c r="B83">
        <v>2048</v>
      </c>
      <c r="C83">
        <v>3368</v>
      </c>
      <c r="D83">
        <v>460</v>
      </c>
      <c r="E83">
        <v>447</v>
      </c>
      <c r="F83">
        <v>1.25</v>
      </c>
    </row>
    <row r="84" spans="1:6" x14ac:dyDescent="0.35">
      <c r="A84">
        <v>82</v>
      </c>
      <c r="B84">
        <v>2252</v>
      </c>
      <c r="C84">
        <v>3031</v>
      </c>
      <c r="D84">
        <v>465</v>
      </c>
      <c r="E84">
        <v>453</v>
      </c>
      <c r="F84">
        <v>1.2</v>
      </c>
    </row>
    <row r="85" spans="1:6" x14ac:dyDescent="0.35">
      <c r="A85">
        <v>83</v>
      </c>
      <c r="B85">
        <v>2533</v>
      </c>
      <c r="C85">
        <v>2652</v>
      </c>
      <c r="D85">
        <v>469</v>
      </c>
      <c r="E85">
        <v>458</v>
      </c>
      <c r="F85">
        <v>1.25</v>
      </c>
    </row>
    <row r="86" spans="1:6" x14ac:dyDescent="0.35">
      <c r="A86">
        <v>84</v>
      </c>
      <c r="B86">
        <v>2279</v>
      </c>
      <c r="C86">
        <v>2917</v>
      </c>
      <c r="D86">
        <v>475</v>
      </c>
      <c r="E86">
        <v>463</v>
      </c>
      <c r="F86">
        <v>1.2</v>
      </c>
    </row>
    <row r="87" spans="1:6" x14ac:dyDescent="0.35">
      <c r="A87">
        <v>85</v>
      </c>
      <c r="B87">
        <v>2506</v>
      </c>
      <c r="C87">
        <v>2625</v>
      </c>
      <c r="D87">
        <v>480</v>
      </c>
      <c r="E87">
        <v>469</v>
      </c>
      <c r="F87">
        <v>1.2</v>
      </c>
    </row>
    <row r="88" spans="1:6" x14ac:dyDescent="0.35">
      <c r="A88">
        <v>86</v>
      </c>
      <c r="B88">
        <v>2506</v>
      </c>
      <c r="C88">
        <v>2625</v>
      </c>
      <c r="D88">
        <v>485</v>
      </c>
      <c r="E88">
        <v>474</v>
      </c>
      <c r="F88">
        <v>1</v>
      </c>
    </row>
    <row r="89" spans="1:6" x14ac:dyDescent="0.35">
      <c r="A89">
        <v>87</v>
      </c>
      <c r="B89">
        <v>2819</v>
      </c>
      <c r="C89">
        <v>2296</v>
      </c>
      <c r="D89">
        <v>489</v>
      </c>
      <c r="E89">
        <v>479</v>
      </c>
      <c r="F89">
        <v>1.25</v>
      </c>
    </row>
    <row r="90" spans="1:6" x14ac:dyDescent="0.35">
      <c r="A90">
        <v>88</v>
      </c>
      <c r="B90">
        <v>2114</v>
      </c>
      <c r="C90">
        <v>2870</v>
      </c>
      <c r="D90">
        <v>495</v>
      </c>
      <c r="E90">
        <v>483</v>
      </c>
      <c r="F90">
        <v>1.5</v>
      </c>
    </row>
    <row r="91" spans="1:6" x14ac:dyDescent="0.35">
      <c r="A91">
        <v>89</v>
      </c>
      <c r="B91">
        <v>2642</v>
      </c>
      <c r="C91">
        <v>2152</v>
      </c>
      <c r="D91">
        <v>499</v>
      </c>
      <c r="E91">
        <v>489</v>
      </c>
      <c r="F91">
        <v>1.5</v>
      </c>
    </row>
    <row r="92" spans="1:6" x14ac:dyDescent="0.35">
      <c r="A92">
        <v>90</v>
      </c>
      <c r="B92">
        <v>2311</v>
      </c>
      <c r="C92">
        <v>2421</v>
      </c>
      <c r="D92">
        <v>504</v>
      </c>
      <c r="E92">
        <v>493</v>
      </c>
      <c r="F92">
        <v>1.25</v>
      </c>
    </row>
    <row r="93" spans="1:6" x14ac:dyDescent="0.35">
      <c r="A93">
        <v>91</v>
      </c>
      <c r="B93">
        <v>2079</v>
      </c>
      <c r="C93">
        <v>2663</v>
      </c>
      <c r="D93">
        <v>510</v>
      </c>
      <c r="E93">
        <v>498</v>
      </c>
      <c r="F93">
        <v>1.2</v>
      </c>
    </row>
    <row r="94" spans="1:6" x14ac:dyDescent="0.35">
      <c r="A94">
        <v>92</v>
      </c>
      <c r="B94">
        <v>2079</v>
      </c>
      <c r="C94">
        <v>2663</v>
      </c>
      <c r="D94">
        <v>515</v>
      </c>
      <c r="E94">
        <v>503</v>
      </c>
      <c r="F94">
        <v>1</v>
      </c>
    </row>
    <row r="95" spans="1:6" x14ac:dyDescent="0.35">
      <c r="A95">
        <v>93</v>
      </c>
      <c r="B95">
        <v>2079</v>
      </c>
      <c r="C95">
        <v>2663</v>
      </c>
      <c r="D95">
        <v>520</v>
      </c>
      <c r="E95">
        <v>508</v>
      </c>
      <c r="F95">
        <v>1</v>
      </c>
    </row>
    <row r="96" spans="1:6" x14ac:dyDescent="0.35">
      <c r="A96">
        <v>94</v>
      </c>
      <c r="B96">
        <v>2079</v>
      </c>
      <c r="C96">
        <v>2663</v>
      </c>
      <c r="D96">
        <v>525</v>
      </c>
      <c r="E96">
        <v>513</v>
      </c>
      <c r="F96">
        <v>1</v>
      </c>
    </row>
    <row r="97" spans="1:6" x14ac:dyDescent="0.35">
      <c r="A97">
        <v>95</v>
      </c>
      <c r="B97">
        <v>2338</v>
      </c>
      <c r="C97">
        <v>2330</v>
      </c>
      <c r="D97">
        <v>529</v>
      </c>
      <c r="E97">
        <v>518</v>
      </c>
      <c r="F97">
        <v>1.25</v>
      </c>
    </row>
    <row r="98" spans="1:6" x14ac:dyDescent="0.35">
      <c r="A98">
        <v>96</v>
      </c>
      <c r="B98">
        <v>2338</v>
      </c>
      <c r="C98">
        <v>2330</v>
      </c>
      <c r="D98">
        <v>534</v>
      </c>
      <c r="E98">
        <v>523</v>
      </c>
      <c r="F98">
        <v>1</v>
      </c>
    </row>
    <row r="99" spans="1:6" x14ac:dyDescent="0.35">
      <c r="A99">
        <v>97</v>
      </c>
      <c r="B99">
        <v>2338</v>
      </c>
      <c r="C99">
        <v>2330</v>
      </c>
      <c r="D99">
        <v>538</v>
      </c>
      <c r="E99">
        <v>527</v>
      </c>
      <c r="F99">
        <v>1</v>
      </c>
    </row>
    <row r="100" spans="1:6" x14ac:dyDescent="0.35">
      <c r="A100">
        <v>98</v>
      </c>
      <c r="B100">
        <v>2571</v>
      </c>
      <c r="C100">
        <v>2097</v>
      </c>
      <c r="D100">
        <v>543</v>
      </c>
      <c r="E100">
        <v>533</v>
      </c>
      <c r="F100">
        <v>1.2</v>
      </c>
    </row>
    <row r="101" spans="1:6" x14ac:dyDescent="0.35">
      <c r="A101">
        <v>99</v>
      </c>
      <c r="B101">
        <v>2571</v>
      </c>
      <c r="C101">
        <v>2097</v>
      </c>
      <c r="D101">
        <v>548</v>
      </c>
      <c r="E101">
        <v>538</v>
      </c>
      <c r="F101">
        <v>1</v>
      </c>
    </row>
    <row r="102" spans="1:6" x14ac:dyDescent="0.35">
      <c r="A102">
        <v>100</v>
      </c>
      <c r="B102">
        <v>2249</v>
      </c>
      <c r="C102">
        <v>2359</v>
      </c>
      <c r="D102">
        <v>553</v>
      </c>
      <c r="E102">
        <v>542</v>
      </c>
      <c r="F102">
        <v>1.25</v>
      </c>
    </row>
    <row r="103" spans="1:6" x14ac:dyDescent="0.35">
      <c r="A103">
        <v>101</v>
      </c>
      <c r="B103">
        <v>2249</v>
      </c>
      <c r="C103">
        <v>2359</v>
      </c>
      <c r="D103">
        <v>558</v>
      </c>
      <c r="E103">
        <v>547</v>
      </c>
      <c r="F103">
        <v>1</v>
      </c>
    </row>
    <row r="104" spans="1:6" x14ac:dyDescent="0.35">
      <c r="A104">
        <v>102</v>
      </c>
      <c r="B104">
        <v>2048</v>
      </c>
      <c r="C104">
        <v>2734</v>
      </c>
      <c r="D104">
        <v>563</v>
      </c>
      <c r="E104">
        <v>551</v>
      </c>
      <c r="F104">
        <v>1.25</v>
      </c>
    </row>
    <row r="105" spans="1:6" x14ac:dyDescent="0.35">
      <c r="A105">
        <v>103</v>
      </c>
      <c r="B105">
        <v>2048</v>
      </c>
      <c r="C105">
        <v>2734</v>
      </c>
      <c r="D105">
        <v>568</v>
      </c>
      <c r="E105">
        <v>556</v>
      </c>
      <c r="F105">
        <v>1</v>
      </c>
    </row>
    <row r="106" spans="1:6" x14ac:dyDescent="0.35">
      <c r="A106">
        <v>104</v>
      </c>
      <c r="B106">
        <v>2048</v>
      </c>
      <c r="C106">
        <v>3331</v>
      </c>
      <c r="D106">
        <v>573</v>
      </c>
      <c r="E106">
        <v>560</v>
      </c>
      <c r="F106">
        <v>1.25</v>
      </c>
    </row>
    <row r="107" spans="1:6" x14ac:dyDescent="0.35">
      <c r="A107">
        <v>105</v>
      </c>
      <c r="B107">
        <v>2304</v>
      </c>
      <c r="C107">
        <v>2914</v>
      </c>
      <c r="D107">
        <v>577</v>
      </c>
      <c r="E107">
        <v>565</v>
      </c>
      <c r="F107">
        <v>1.25</v>
      </c>
    </row>
    <row r="108" spans="1:6" x14ac:dyDescent="0.35">
      <c r="A108">
        <v>106</v>
      </c>
      <c r="B108">
        <v>2304</v>
      </c>
      <c r="C108">
        <v>2914</v>
      </c>
      <c r="D108">
        <v>582</v>
      </c>
      <c r="E108">
        <v>570</v>
      </c>
      <c r="F108">
        <v>1</v>
      </c>
    </row>
    <row r="109" spans="1:6" x14ac:dyDescent="0.35">
      <c r="A109">
        <v>107</v>
      </c>
      <c r="B109">
        <v>2304</v>
      </c>
      <c r="C109">
        <v>2914</v>
      </c>
      <c r="D109">
        <v>587</v>
      </c>
      <c r="E109">
        <v>575</v>
      </c>
      <c r="F109">
        <v>1</v>
      </c>
    </row>
    <row r="110" spans="1:6" x14ac:dyDescent="0.35">
      <c r="A110">
        <v>108</v>
      </c>
      <c r="B110">
        <v>2304</v>
      </c>
      <c r="C110">
        <v>2914</v>
      </c>
      <c r="D110">
        <v>592</v>
      </c>
      <c r="E110">
        <v>580</v>
      </c>
      <c r="F110">
        <v>1</v>
      </c>
    </row>
    <row r="111" spans="1:6" x14ac:dyDescent="0.35">
      <c r="A111">
        <v>109</v>
      </c>
      <c r="B111">
        <v>2534</v>
      </c>
      <c r="C111">
        <v>2622</v>
      </c>
      <c r="D111">
        <v>597</v>
      </c>
      <c r="E111">
        <v>586</v>
      </c>
      <c r="F111">
        <v>1.2</v>
      </c>
    </row>
    <row r="112" spans="1:6" x14ac:dyDescent="0.35">
      <c r="A112">
        <v>110</v>
      </c>
      <c r="B112">
        <v>2280</v>
      </c>
      <c r="C112">
        <v>2884</v>
      </c>
      <c r="D112">
        <v>603</v>
      </c>
      <c r="E112">
        <v>591</v>
      </c>
      <c r="F112">
        <v>1.2</v>
      </c>
    </row>
    <row r="113" spans="1:6" x14ac:dyDescent="0.35">
      <c r="A113">
        <v>111</v>
      </c>
      <c r="B113">
        <v>2565</v>
      </c>
      <c r="C113">
        <v>2523</v>
      </c>
      <c r="D113">
        <v>607</v>
      </c>
      <c r="E113">
        <v>596</v>
      </c>
      <c r="F113">
        <v>1.25</v>
      </c>
    </row>
    <row r="114" spans="1:6" x14ac:dyDescent="0.35">
      <c r="A114">
        <v>112</v>
      </c>
      <c r="B114">
        <v>2565</v>
      </c>
      <c r="C114">
        <v>2523</v>
      </c>
      <c r="D114">
        <v>612</v>
      </c>
      <c r="E114">
        <v>601</v>
      </c>
      <c r="F114">
        <v>1</v>
      </c>
    </row>
    <row r="115" spans="1:6" x14ac:dyDescent="0.35">
      <c r="A115">
        <v>113</v>
      </c>
      <c r="B115">
        <v>2565</v>
      </c>
      <c r="C115">
        <v>2523</v>
      </c>
      <c r="D115">
        <v>617</v>
      </c>
      <c r="E115">
        <v>606</v>
      </c>
      <c r="F115">
        <v>1</v>
      </c>
    </row>
    <row r="116" spans="1:6" x14ac:dyDescent="0.35">
      <c r="A116">
        <v>114</v>
      </c>
      <c r="B116">
        <v>2244</v>
      </c>
      <c r="C116">
        <v>2838</v>
      </c>
      <c r="D116">
        <v>622</v>
      </c>
      <c r="E116">
        <v>610</v>
      </c>
      <c r="F116">
        <v>1.25</v>
      </c>
    </row>
    <row r="117" spans="1:6" x14ac:dyDescent="0.35">
      <c r="A117">
        <v>115</v>
      </c>
      <c r="B117">
        <v>2244</v>
      </c>
      <c r="C117">
        <v>2838</v>
      </c>
      <c r="D117">
        <v>627</v>
      </c>
      <c r="E117">
        <v>615</v>
      </c>
      <c r="F117">
        <v>1</v>
      </c>
    </row>
    <row r="118" spans="1:6" x14ac:dyDescent="0.35">
      <c r="A118">
        <v>116</v>
      </c>
      <c r="B118">
        <v>2244</v>
      </c>
      <c r="C118">
        <v>2838</v>
      </c>
      <c r="D118">
        <v>632</v>
      </c>
      <c r="E118">
        <v>620</v>
      </c>
      <c r="F11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BCAC-1A89-408E-BB3B-ACBECCC44B6F}">
  <dimension ref="A1:J118"/>
  <sheetViews>
    <sheetView tabSelected="1" zoomScale="70" zoomScaleNormal="70" workbookViewId="0">
      <selection activeCell="B118" sqref="B118:C118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f>Table_Dados__25620212223[[#This Row],[ticksRight]]-Table_Dados__25620212223[[#This Row],[ticksLeft]]</f>
        <v>0</v>
      </c>
    </row>
    <row r="3" spans="1:10" x14ac:dyDescent="0.35">
      <c r="A3">
        <v>1</v>
      </c>
      <c r="B3">
        <v>2048</v>
      </c>
      <c r="C3">
        <v>2048</v>
      </c>
      <c r="D3">
        <v>5</v>
      </c>
      <c r="E3">
        <v>5</v>
      </c>
      <c r="F3">
        <v>1</v>
      </c>
      <c r="H3">
        <f>Table_Dados__25620212223[[#This Row],[ticksRight]]-Table_Dados__25620212223[[#This Row],[ticksLeft]]</f>
        <v>0</v>
      </c>
      <c r="I3">
        <f>Table_Dados__25620212223[[#This Row],[ticksLeft]]-D2</f>
        <v>5</v>
      </c>
      <c r="J3">
        <f>Table_Dados__25620212223[[#This Row],[ticksRight]]-E2</f>
        <v>5</v>
      </c>
    </row>
    <row r="4" spans="1:10" x14ac:dyDescent="0.35">
      <c r="A4">
        <v>2</v>
      </c>
      <c r="B4">
        <v>2048</v>
      </c>
      <c r="C4">
        <v>2048</v>
      </c>
      <c r="D4">
        <v>7</v>
      </c>
      <c r="E4">
        <v>7</v>
      </c>
      <c r="F4">
        <v>1</v>
      </c>
      <c r="H4">
        <f>Table_Dados__25620212223[[#This Row],[ticksRight]]-Table_Dados__25620212223[[#This Row],[ticksLeft]]</f>
        <v>0</v>
      </c>
      <c r="I4">
        <f>Table_Dados__25620212223[[#This Row],[ticksLeft]]-D3</f>
        <v>2</v>
      </c>
      <c r="J4">
        <f>Table_Dados__25620212223[[#This Row],[ticksRight]]-E3</f>
        <v>2</v>
      </c>
    </row>
    <row r="5" spans="1:10" x14ac:dyDescent="0.35">
      <c r="A5">
        <v>3</v>
      </c>
      <c r="B5">
        <v>3072</v>
      </c>
      <c r="C5">
        <v>2048</v>
      </c>
      <c r="D5">
        <v>9</v>
      </c>
      <c r="E5">
        <v>10</v>
      </c>
      <c r="F5">
        <v>1.5</v>
      </c>
      <c r="H5">
        <f>Table_Dados__25620212223[[#This Row],[ticksRight]]-Table_Dados__25620212223[[#This Row],[ticksLeft]]</f>
        <v>1</v>
      </c>
      <c r="I5">
        <f>Table_Dados__25620212223[[#This Row],[ticksLeft]]-D4</f>
        <v>2</v>
      </c>
      <c r="J5">
        <f>Table_Dados__25620212223[[#This Row],[ticksRight]]-E4</f>
        <v>3</v>
      </c>
    </row>
    <row r="6" spans="1:10" x14ac:dyDescent="0.35">
      <c r="A6">
        <v>4</v>
      </c>
      <c r="B6">
        <v>2560</v>
      </c>
      <c r="C6">
        <v>2389</v>
      </c>
      <c r="D6">
        <v>13</v>
      </c>
      <c r="E6">
        <v>13</v>
      </c>
      <c r="F6">
        <v>1.3333330000000001</v>
      </c>
      <c r="H6">
        <f>Table_Dados__25620212223[[#This Row],[ticksRight]]-Table_Dados__25620212223[[#This Row],[ticksLeft]]</f>
        <v>0</v>
      </c>
      <c r="I6">
        <f>Table_Dados__25620212223[[#This Row],[ticksLeft]]-D5</f>
        <v>4</v>
      </c>
      <c r="J6">
        <f>Table_Dados__25620212223[[#This Row],[ticksRight]]-E5</f>
        <v>3</v>
      </c>
    </row>
    <row r="7" spans="1:10" x14ac:dyDescent="0.35">
      <c r="A7">
        <v>5</v>
      </c>
      <c r="B7">
        <v>2560</v>
      </c>
      <c r="C7">
        <v>2389</v>
      </c>
      <c r="D7">
        <v>16</v>
      </c>
      <c r="E7">
        <v>16</v>
      </c>
      <c r="F7">
        <v>1</v>
      </c>
      <c r="H7">
        <f>Table_Dados__25620212223[[#This Row],[ticksRight]]-Table_Dados__25620212223[[#This Row],[ticksLeft]]</f>
        <v>0</v>
      </c>
      <c r="I7">
        <f>Table_Dados__25620212223[[#This Row],[ticksLeft]]-D6</f>
        <v>3</v>
      </c>
      <c r="J7">
        <f>Table_Dados__25620212223[[#This Row],[ticksRight]]-E6</f>
        <v>3</v>
      </c>
    </row>
    <row r="8" spans="1:10" x14ac:dyDescent="0.35">
      <c r="A8">
        <v>6</v>
      </c>
      <c r="B8">
        <v>2133</v>
      </c>
      <c r="C8">
        <v>2787</v>
      </c>
      <c r="D8">
        <v>20</v>
      </c>
      <c r="E8">
        <v>19</v>
      </c>
      <c r="F8">
        <v>1.3333330000000001</v>
      </c>
      <c r="H8">
        <f>Table_Dados__25620212223[[#This Row],[ticksRight]]-Table_Dados__25620212223[[#This Row],[ticksLeft]]</f>
        <v>-1</v>
      </c>
      <c r="I8">
        <f>Table_Dados__25620212223[[#This Row],[ticksLeft]]-D7</f>
        <v>4</v>
      </c>
      <c r="J8">
        <f>Table_Dados__25620212223[[#This Row],[ticksRight]]-E7</f>
        <v>3</v>
      </c>
    </row>
    <row r="9" spans="1:10" x14ac:dyDescent="0.35">
      <c r="A9">
        <v>7</v>
      </c>
      <c r="B9">
        <v>2488</v>
      </c>
      <c r="C9">
        <v>2322</v>
      </c>
      <c r="D9">
        <v>23</v>
      </c>
      <c r="E9">
        <v>23</v>
      </c>
      <c r="F9">
        <v>1.3333330000000001</v>
      </c>
      <c r="H9">
        <f>Table_Dados__25620212223[[#This Row],[ticksRight]]-Table_Dados__25620212223[[#This Row],[ticksLeft]]</f>
        <v>0</v>
      </c>
      <c r="I9">
        <f>Table_Dados__25620212223[[#This Row],[ticksLeft]]-D8</f>
        <v>3</v>
      </c>
      <c r="J9">
        <f>Table_Dados__25620212223[[#This Row],[ticksRight]]-E8</f>
        <v>4</v>
      </c>
    </row>
    <row r="10" spans="1:10" x14ac:dyDescent="0.35">
      <c r="A10">
        <v>8</v>
      </c>
      <c r="B10">
        <v>2488</v>
      </c>
      <c r="C10">
        <v>2322</v>
      </c>
      <c r="D10">
        <v>27</v>
      </c>
      <c r="E10">
        <v>27</v>
      </c>
      <c r="F10">
        <v>1</v>
      </c>
      <c r="H10">
        <f>Table_Dados__25620212223[[#This Row],[ticksRight]]-Table_Dados__25620212223[[#This Row],[ticksLeft]]</f>
        <v>0</v>
      </c>
      <c r="I10">
        <f>Table_Dados__25620212223[[#This Row],[ticksLeft]]-D9</f>
        <v>4</v>
      </c>
      <c r="J10">
        <f>Table_Dados__25620212223[[#This Row],[ticksRight]]-E9</f>
        <v>4</v>
      </c>
    </row>
    <row r="11" spans="1:10" x14ac:dyDescent="0.35">
      <c r="A11">
        <v>9</v>
      </c>
      <c r="B11">
        <v>2488</v>
      </c>
      <c r="C11">
        <v>2322</v>
      </c>
      <c r="D11">
        <v>31</v>
      </c>
      <c r="E11">
        <v>31</v>
      </c>
      <c r="F11">
        <v>1</v>
      </c>
      <c r="H11">
        <f>Table_Dados__25620212223[[#This Row],[ticksRight]]-Table_Dados__25620212223[[#This Row],[ticksLeft]]</f>
        <v>0</v>
      </c>
      <c r="I11">
        <f>Table_Dados__25620212223[[#This Row],[ticksLeft]]-D10</f>
        <v>4</v>
      </c>
      <c r="J11">
        <f>Table_Dados__25620212223[[#This Row],[ticksRight]]-E10</f>
        <v>4</v>
      </c>
    </row>
    <row r="12" spans="1:10" x14ac:dyDescent="0.35">
      <c r="A12">
        <v>10</v>
      </c>
      <c r="B12">
        <v>2488</v>
      </c>
      <c r="C12">
        <v>2322</v>
      </c>
      <c r="D12">
        <v>35</v>
      </c>
      <c r="E12">
        <v>35</v>
      </c>
      <c r="F12">
        <v>1</v>
      </c>
      <c r="H12">
        <f>Table_Dados__25620212223[[#This Row],[ticksRight]]-Table_Dados__25620212223[[#This Row],[ticksLeft]]</f>
        <v>0</v>
      </c>
      <c r="I12">
        <f>Table_Dados__25620212223[[#This Row],[ticksLeft]]-D11</f>
        <v>4</v>
      </c>
      <c r="J12">
        <f>Table_Dados__25620212223[[#This Row],[ticksRight]]-E11</f>
        <v>4</v>
      </c>
    </row>
    <row r="13" spans="1:10" x14ac:dyDescent="0.35">
      <c r="A13">
        <v>11</v>
      </c>
      <c r="B13">
        <v>2177</v>
      </c>
      <c r="C13">
        <v>2612</v>
      </c>
      <c r="D13">
        <v>40</v>
      </c>
      <c r="E13">
        <v>39</v>
      </c>
      <c r="F13">
        <v>1.25</v>
      </c>
      <c r="H13">
        <f>Table_Dados__25620212223[[#This Row],[ticksRight]]-Table_Dados__25620212223[[#This Row],[ticksLeft]]</f>
        <v>-1</v>
      </c>
      <c r="I13">
        <f>Table_Dados__25620212223[[#This Row],[ticksLeft]]-D12</f>
        <v>5</v>
      </c>
      <c r="J13">
        <f>Table_Dados__25620212223[[#This Row],[ticksRight]]-E12</f>
        <v>4</v>
      </c>
    </row>
    <row r="14" spans="1:10" x14ac:dyDescent="0.35">
      <c r="A14">
        <v>12</v>
      </c>
      <c r="B14">
        <v>2177</v>
      </c>
      <c r="C14">
        <v>2612</v>
      </c>
      <c r="D14">
        <v>44</v>
      </c>
      <c r="E14">
        <v>43</v>
      </c>
      <c r="F14">
        <v>1</v>
      </c>
      <c r="H14">
        <f>Table_Dados__25620212223[[#This Row],[ticksRight]]-Table_Dados__25620212223[[#This Row],[ticksLeft]]</f>
        <v>-1</v>
      </c>
      <c r="I14">
        <f>Table_Dados__25620212223[[#This Row],[ticksLeft]]-D13</f>
        <v>4</v>
      </c>
      <c r="J14">
        <f>Table_Dados__25620212223[[#This Row],[ticksRight]]-E13</f>
        <v>4</v>
      </c>
    </row>
    <row r="15" spans="1:10" x14ac:dyDescent="0.35">
      <c r="A15">
        <v>13</v>
      </c>
      <c r="B15">
        <v>2048</v>
      </c>
      <c r="C15">
        <v>3081</v>
      </c>
      <c r="D15">
        <v>49</v>
      </c>
      <c r="E15">
        <v>47</v>
      </c>
      <c r="F15">
        <v>1.25</v>
      </c>
      <c r="H15">
        <f>Table_Dados__25620212223[[#This Row],[ticksRight]]-Table_Dados__25620212223[[#This Row],[ticksLeft]]</f>
        <v>-2</v>
      </c>
      <c r="I15">
        <f>Table_Dados__25620212223[[#This Row],[ticksLeft]]-D14</f>
        <v>5</v>
      </c>
      <c r="J15">
        <f>Table_Dados__25620212223[[#This Row],[ticksRight]]-E14</f>
        <v>4</v>
      </c>
    </row>
    <row r="16" spans="1:10" x14ac:dyDescent="0.35">
      <c r="A16">
        <v>14</v>
      </c>
      <c r="B16">
        <v>2304</v>
      </c>
      <c r="C16">
        <v>2695</v>
      </c>
      <c r="D16">
        <v>53</v>
      </c>
      <c r="E16">
        <v>52</v>
      </c>
      <c r="F16">
        <v>1.25</v>
      </c>
      <c r="H16">
        <f>Table_Dados__25620212223[[#This Row],[ticksRight]]-Table_Dados__25620212223[[#This Row],[ticksLeft]]</f>
        <v>-1</v>
      </c>
      <c r="I16">
        <f>Table_Dados__25620212223[[#This Row],[ticksLeft]]-D15</f>
        <v>4</v>
      </c>
      <c r="J16">
        <f>Table_Dados__25620212223[[#This Row],[ticksRight]]-E15</f>
        <v>5</v>
      </c>
    </row>
    <row r="17" spans="1:10" x14ac:dyDescent="0.35">
      <c r="A17">
        <v>15</v>
      </c>
      <c r="B17">
        <v>2304</v>
      </c>
      <c r="C17">
        <v>2695</v>
      </c>
      <c r="D17">
        <v>58</v>
      </c>
      <c r="E17">
        <v>57</v>
      </c>
      <c r="F17">
        <v>1</v>
      </c>
      <c r="H17">
        <f>Table_Dados__25620212223[[#This Row],[ticksRight]]-Table_Dados__25620212223[[#This Row],[ticksLeft]]</f>
        <v>-1</v>
      </c>
      <c r="I17">
        <f>Table_Dados__25620212223[[#This Row],[ticksLeft]]-D16</f>
        <v>5</v>
      </c>
      <c r="J17">
        <f>Table_Dados__25620212223[[#This Row],[ticksRight]]-E16</f>
        <v>5</v>
      </c>
    </row>
    <row r="18" spans="1:10" x14ac:dyDescent="0.35">
      <c r="A18">
        <v>16</v>
      </c>
      <c r="B18">
        <v>2048</v>
      </c>
      <c r="C18">
        <v>3063</v>
      </c>
      <c r="D18">
        <v>63</v>
      </c>
      <c r="E18">
        <v>61</v>
      </c>
      <c r="F18">
        <v>1.25</v>
      </c>
      <c r="H18">
        <f>Table_Dados__25620212223[[#This Row],[ticksRight]]-Table_Dados__25620212223[[#This Row],[ticksLeft]]</f>
        <v>-2</v>
      </c>
      <c r="I18">
        <f>Table_Dados__25620212223[[#This Row],[ticksLeft]]-D17</f>
        <v>5</v>
      </c>
      <c r="J18">
        <f>Table_Dados__25620212223[[#This Row],[ticksRight]]-E17</f>
        <v>4</v>
      </c>
    </row>
    <row r="19" spans="1:10" x14ac:dyDescent="0.35">
      <c r="A19">
        <v>17</v>
      </c>
      <c r="B19">
        <v>2304</v>
      </c>
      <c r="C19">
        <v>2680</v>
      </c>
      <c r="D19">
        <v>67</v>
      </c>
      <c r="E19">
        <v>66</v>
      </c>
      <c r="F19">
        <v>1.25</v>
      </c>
      <c r="H19">
        <f>Table_Dados__25620212223[[#This Row],[ticksRight]]-Table_Dados__25620212223[[#This Row],[ticksLeft]]</f>
        <v>-1</v>
      </c>
      <c r="I19">
        <f>Table_Dados__25620212223[[#This Row],[ticksLeft]]-D18</f>
        <v>4</v>
      </c>
      <c r="J19">
        <f>Table_Dados__25620212223[[#This Row],[ticksRight]]-E18</f>
        <v>5</v>
      </c>
    </row>
    <row r="20" spans="1:10" x14ac:dyDescent="0.35">
      <c r="A20">
        <v>18</v>
      </c>
      <c r="B20">
        <v>2592</v>
      </c>
      <c r="C20">
        <v>2345</v>
      </c>
      <c r="D20">
        <v>71</v>
      </c>
      <c r="E20">
        <v>71</v>
      </c>
      <c r="F20">
        <v>1.25</v>
      </c>
      <c r="H20">
        <f>Table_Dados__25620212223[[#This Row],[ticksRight]]-Table_Dados__25620212223[[#This Row],[ticksLeft]]</f>
        <v>0</v>
      </c>
      <c r="I20">
        <f>Table_Dados__25620212223[[#This Row],[ticksLeft]]-D19</f>
        <v>4</v>
      </c>
      <c r="J20">
        <f>Table_Dados__25620212223[[#This Row],[ticksRight]]-E19</f>
        <v>5</v>
      </c>
    </row>
    <row r="21" spans="1:10" x14ac:dyDescent="0.35">
      <c r="A21">
        <v>19</v>
      </c>
      <c r="B21">
        <v>2268</v>
      </c>
      <c r="C21">
        <v>2638</v>
      </c>
      <c r="D21">
        <v>76</v>
      </c>
      <c r="E21">
        <v>75</v>
      </c>
      <c r="F21">
        <v>1.25</v>
      </c>
      <c r="H21">
        <f>Table_Dados__25620212223[[#This Row],[ticksRight]]-Table_Dados__25620212223[[#This Row],[ticksLeft]]</f>
        <v>-1</v>
      </c>
      <c r="I21">
        <f>Table_Dados__25620212223[[#This Row],[ticksLeft]]-D20</f>
        <v>5</v>
      </c>
      <c r="J21">
        <f>Table_Dados__25620212223[[#This Row],[ticksRight]]-E20</f>
        <v>4</v>
      </c>
    </row>
    <row r="22" spans="1:10" x14ac:dyDescent="0.35">
      <c r="A22">
        <v>20</v>
      </c>
      <c r="B22">
        <v>2268</v>
      </c>
      <c r="C22">
        <v>2638</v>
      </c>
      <c r="D22">
        <v>81</v>
      </c>
      <c r="E22">
        <v>80</v>
      </c>
      <c r="F22">
        <v>1</v>
      </c>
      <c r="H22">
        <f>Table_Dados__25620212223[[#This Row],[ticksRight]]-Table_Dados__25620212223[[#This Row],[ticksLeft]]</f>
        <v>-1</v>
      </c>
      <c r="I22">
        <f>Table_Dados__25620212223[[#This Row],[ticksLeft]]-D21</f>
        <v>5</v>
      </c>
      <c r="J22">
        <f>Table_Dados__25620212223[[#This Row],[ticksRight]]-E21</f>
        <v>5</v>
      </c>
    </row>
    <row r="23" spans="1:10" x14ac:dyDescent="0.35">
      <c r="A23">
        <v>21</v>
      </c>
      <c r="B23">
        <v>2551</v>
      </c>
      <c r="C23">
        <v>2308</v>
      </c>
      <c r="D23">
        <v>85</v>
      </c>
      <c r="E23">
        <v>85</v>
      </c>
      <c r="F23">
        <v>1.25</v>
      </c>
      <c r="H23">
        <f>Table_Dados__25620212223[[#This Row],[ticksRight]]-Table_Dados__25620212223[[#This Row],[ticksLeft]]</f>
        <v>0</v>
      </c>
      <c r="I23">
        <f>Table_Dados__25620212223[[#This Row],[ticksLeft]]-D22</f>
        <v>4</v>
      </c>
      <c r="J23">
        <f>Table_Dados__25620212223[[#This Row],[ticksRight]]-E22</f>
        <v>5</v>
      </c>
    </row>
    <row r="24" spans="1:10" x14ac:dyDescent="0.35">
      <c r="A24">
        <v>22</v>
      </c>
      <c r="B24">
        <v>2232</v>
      </c>
      <c r="C24">
        <v>2596</v>
      </c>
      <c r="D24">
        <v>90</v>
      </c>
      <c r="E24">
        <v>89</v>
      </c>
      <c r="F24">
        <v>1.25</v>
      </c>
      <c r="H24">
        <f>Table_Dados__25620212223[[#This Row],[ticksRight]]-Table_Dados__25620212223[[#This Row],[ticksLeft]]</f>
        <v>-1</v>
      </c>
      <c r="I24">
        <f>Table_Dados__25620212223[[#This Row],[ticksLeft]]-D23</f>
        <v>5</v>
      </c>
      <c r="J24">
        <f>Table_Dados__25620212223[[#This Row],[ticksRight]]-E23</f>
        <v>4</v>
      </c>
    </row>
    <row r="25" spans="1:10" x14ac:dyDescent="0.35">
      <c r="A25">
        <v>23</v>
      </c>
      <c r="B25">
        <v>2232</v>
      </c>
      <c r="C25">
        <v>2596</v>
      </c>
      <c r="D25">
        <v>95</v>
      </c>
      <c r="E25">
        <v>94</v>
      </c>
      <c r="F25">
        <v>1</v>
      </c>
      <c r="H25">
        <f>Table_Dados__25620212223[[#This Row],[ticksRight]]-Table_Dados__25620212223[[#This Row],[ticksLeft]]</f>
        <v>-1</v>
      </c>
      <c r="I25">
        <f>Table_Dados__25620212223[[#This Row],[ticksLeft]]-D24</f>
        <v>5</v>
      </c>
      <c r="J25">
        <f>Table_Dados__25620212223[[#This Row],[ticksRight]]-E24</f>
        <v>5</v>
      </c>
    </row>
    <row r="26" spans="1:10" x14ac:dyDescent="0.35">
      <c r="A26">
        <v>24</v>
      </c>
      <c r="B26">
        <v>2048</v>
      </c>
      <c r="C26">
        <v>3015</v>
      </c>
      <c r="D26">
        <v>100</v>
      </c>
      <c r="E26">
        <v>98</v>
      </c>
      <c r="F26">
        <v>1.25</v>
      </c>
      <c r="H26">
        <f>Table_Dados__25620212223[[#This Row],[ticksRight]]-Table_Dados__25620212223[[#This Row],[ticksLeft]]</f>
        <v>-2</v>
      </c>
      <c r="I26">
        <f>Table_Dados__25620212223[[#This Row],[ticksLeft]]-D25</f>
        <v>5</v>
      </c>
      <c r="J26">
        <f>Table_Dados__25620212223[[#This Row],[ticksRight]]-E25</f>
        <v>4</v>
      </c>
    </row>
    <row r="27" spans="1:10" x14ac:dyDescent="0.35">
      <c r="A27">
        <v>25</v>
      </c>
      <c r="B27">
        <v>2304</v>
      </c>
      <c r="C27">
        <v>2638</v>
      </c>
      <c r="D27">
        <v>104</v>
      </c>
      <c r="E27">
        <v>103</v>
      </c>
      <c r="F27">
        <v>1.25</v>
      </c>
      <c r="H27">
        <f>Table_Dados__25620212223[[#This Row],[ticksRight]]-Table_Dados__25620212223[[#This Row],[ticksLeft]]</f>
        <v>-1</v>
      </c>
      <c r="I27">
        <f>Table_Dados__25620212223[[#This Row],[ticksLeft]]-D26</f>
        <v>4</v>
      </c>
      <c r="J27">
        <f>Table_Dados__25620212223[[#This Row],[ticksRight]]-E26</f>
        <v>5</v>
      </c>
    </row>
    <row r="28" spans="1:10" x14ac:dyDescent="0.35">
      <c r="A28">
        <v>26</v>
      </c>
      <c r="B28">
        <v>2304</v>
      </c>
      <c r="C28">
        <v>2638</v>
      </c>
      <c r="D28">
        <v>109</v>
      </c>
      <c r="E28">
        <v>108</v>
      </c>
      <c r="F28">
        <v>1</v>
      </c>
      <c r="H28">
        <f>Table_Dados__25620212223[[#This Row],[ticksRight]]-Table_Dados__25620212223[[#This Row],[ticksLeft]]</f>
        <v>-1</v>
      </c>
      <c r="I28">
        <f>Table_Dados__25620212223[[#This Row],[ticksLeft]]-D27</f>
        <v>5</v>
      </c>
      <c r="J28">
        <f>Table_Dados__25620212223[[#This Row],[ticksRight]]-E27</f>
        <v>5</v>
      </c>
    </row>
    <row r="29" spans="1:10" x14ac:dyDescent="0.35">
      <c r="A29">
        <v>27</v>
      </c>
      <c r="B29">
        <v>2304</v>
      </c>
      <c r="C29">
        <v>2638</v>
      </c>
      <c r="D29">
        <v>113</v>
      </c>
      <c r="E29">
        <v>112</v>
      </c>
      <c r="F29">
        <v>1</v>
      </c>
      <c r="H29">
        <f>Table_Dados__25620212223[[#This Row],[ticksRight]]-Table_Dados__25620212223[[#This Row],[ticksLeft]]</f>
        <v>-1</v>
      </c>
      <c r="I29">
        <f>Table_Dados__25620212223[[#This Row],[ticksLeft]]-D28</f>
        <v>4</v>
      </c>
      <c r="J29">
        <f>Table_Dados__25620212223[[#This Row],[ticksRight]]-E28</f>
        <v>4</v>
      </c>
    </row>
    <row r="30" spans="1:10" x14ac:dyDescent="0.35">
      <c r="A30">
        <v>28</v>
      </c>
      <c r="B30">
        <v>2304</v>
      </c>
      <c r="C30">
        <v>2638</v>
      </c>
      <c r="D30">
        <v>118</v>
      </c>
      <c r="E30">
        <v>117</v>
      </c>
      <c r="F30">
        <v>1</v>
      </c>
      <c r="H30">
        <f>Table_Dados__25620212223[[#This Row],[ticksRight]]-Table_Dados__25620212223[[#This Row],[ticksLeft]]</f>
        <v>-1</v>
      </c>
      <c r="I30">
        <f>Table_Dados__25620212223[[#This Row],[ticksLeft]]-D29</f>
        <v>5</v>
      </c>
      <c r="J30">
        <f>Table_Dados__25620212223[[#This Row],[ticksRight]]-E29</f>
        <v>5</v>
      </c>
    </row>
    <row r="31" spans="1:10" x14ac:dyDescent="0.35">
      <c r="A31">
        <v>29</v>
      </c>
      <c r="B31">
        <v>2304</v>
      </c>
      <c r="C31">
        <v>2638</v>
      </c>
      <c r="D31">
        <v>123</v>
      </c>
      <c r="E31">
        <v>122</v>
      </c>
      <c r="F31">
        <v>1</v>
      </c>
      <c r="H31">
        <f>Table_Dados__25620212223[[#This Row],[ticksRight]]-Table_Dados__25620212223[[#This Row],[ticksLeft]]</f>
        <v>-1</v>
      </c>
      <c r="I31">
        <f>Table_Dados__25620212223[[#This Row],[ticksLeft]]-D30</f>
        <v>5</v>
      </c>
      <c r="J31">
        <f>Table_Dados__25620212223[[#This Row],[ticksRight]]-E30</f>
        <v>5</v>
      </c>
    </row>
    <row r="32" spans="1:10" x14ac:dyDescent="0.35">
      <c r="A32">
        <v>30</v>
      </c>
      <c r="B32">
        <v>2304</v>
      </c>
      <c r="C32">
        <v>2638</v>
      </c>
      <c r="D32">
        <v>128</v>
      </c>
      <c r="E32">
        <v>127</v>
      </c>
      <c r="F32">
        <v>1</v>
      </c>
      <c r="H32">
        <f>Table_Dados__25620212223[[#This Row],[ticksRight]]-Table_Dados__25620212223[[#This Row],[ticksLeft]]</f>
        <v>-1</v>
      </c>
      <c r="I32">
        <f>Table_Dados__25620212223[[#This Row],[ticksLeft]]-D31</f>
        <v>5</v>
      </c>
      <c r="J32">
        <f>Table_Dados__25620212223[[#This Row],[ticksRight]]-E31</f>
        <v>5</v>
      </c>
    </row>
    <row r="33" spans="1:10" x14ac:dyDescent="0.35">
      <c r="A33">
        <v>31</v>
      </c>
      <c r="B33">
        <v>2048</v>
      </c>
      <c r="C33">
        <v>2999</v>
      </c>
      <c r="D33">
        <v>133</v>
      </c>
      <c r="E33">
        <v>131</v>
      </c>
      <c r="F33">
        <v>1.25</v>
      </c>
      <c r="H33">
        <f>Table_Dados__25620212223[[#This Row],[ticksRight]]-Table_Dados__25620212223[[#This Row],[ticksLeft]]</f>
        <v>-2</v>
      </c>
      <c r="I33">
        <f>Table_Dados__25620212223[[#This Row],[ticksLeft]]-D32</f>
        <v>5</v>
      </c>
      <c r="J33">
        <f>Table_Dados__25620212223[[#This Row],[ticksRight]]-E32</f>
        <v>4</v>
      </c>
    </row>
    <row r="34" spans="1:10" x14ac:dyDescent="0.35">
      <c r="A34">
        <v>32</v>
      </c>
      <c r="B34">
        <v>2304</v>
      </c>
      <c r="C34">
        <v>2624</v>
      </c>
      <c r="D34">
        <v>137</v>
      </c>
      <c r="E34">
        <v>136</v>
      </c>
      <c r="F34">
        <v>1.25</v>
      </c>
      <c r="H34">
        <f>Table_Dados__25620212223[[#This Row],[ticksRight]]-Table_Dados__25620212223[[#This Row],[ticksLeft]]</f>
        <v>-1</v>
      </c>
      <c r="I34">
        <f>Table_Dados__25620212223[[#This Row],[ticksLeft]]-D33</f>
        <v>4</v>
      </c>
      <c r="J34">
        <f>Table_Dados__25620212223[[#This Row],[ticksRight]]-E33</f>
        <v>5</v>
      </c>
    </row>
    <row r="35" spans="1:10" x14ac:dyDescent="0.35">
      <c r="A35">
        <v>33</v>
      </c>
      <c r="B35">
        <v>2304</v>
      </c>
      <c r="C35">
        <v>2624</v>
      </c>
      <c r="D35">
        <v>142</v>
      </c>
      <c r="E35">
        <v>141</v>
      </c>
      <c r="F35">
        <v>1</v>
      </c>
      <c r="H35">
        <f>Table_Dados__25620212223[[#This Row],[ticksRight]]-Table_Dados__25620212223[[#This Row],[ticksLeft]]</f>
        <v>-1</v>
      </c>
      <c r="I35">
        <f>Table_Dados__25620212223[[#This Row],[ticksLeft]]-D34</f>
        <v>5</v>
      </c>
      <c r="J35">
        <f>Table_Dados__25620212223[[#This Row],[ticksRight]]-E34</f>
        <v>5</v>
      </c>
    </row>
    <row r="36" spans="1:10" x14ac:dyDescent="0.35">
      <c r="A36">
        <v>34</v>
      </c>
      <c r="B36">
        <v>2304</v>
      </c>
      <c r="C36">
        <v>2624</v>
      </c>
      <c r="D36">
        <v>147</v>
      </c>
      <c r="E36">
        <v>146</v>
      </c>
      <c r="F36">
        <v>1</v>
      </c>
      <c r="H36">
        <f>Table_Dados__25620212223[[#This Row],[ticksRight]]-Table_Dados__25620212223[[#This Row],[ticksLeft]]</f>
        <v>-1</v>
      </c>
      <c r="I36">
        <f>Table_Dados__25620212223[[#This Row],[ticksLeft]]-D35</f>
        <v>5</v>
      </c>
      <c r="J36">
        <f>Table_Dados__25620212223[[#This Row],[ticksRight]]-E35</f>
        <v>5</v>
      </c>
    </row>
    <row r="37" spans="1:10" x14ac:dyDescent="0.35">
      <c r="A37">
        <v>35</v>
      </c>
      <c r="B37">
        <v>2304</v>
      </c>
      <c r="C37">
        <v>2624</v>
      </c>
      <c r="D37">
        <v>151</v>
      </c>
      <c r="E37">
        <v>150</v>
      </c>
      <c r="F37">
        <v>1</v>
      </c>
      <c r="H37">
        <f>Table_Dados__25620212223[[#This Row],[ticksRight]]-Table_Dados__25620212223[[#This Row],[ticksLeft]]</f>
        <v>-1</v>
      </c>
      <c r="I37">
        <f>Table_Dados__25620212223[[#This Row],[ticksLeft]]-D36</f>
        <v>4</v>
      </c>
      <c r="J37">
        <f>Table_Dados__25620212223[[#This Row],[ticksRight]]-E36</f>
        <v>4</v>
      </c>
    </row>
    <row r="38" spans="1:10" x14ac:dyDescent="0.35">
      <c r="A38">
        <v>36</v>
      </c>
      <c r="B38">
        <v>2304</v>
      </c>
      <c r="C38">
        <v>2624</v>
      </c>
      <c r="D38">
        <v>156</v>
      </c>
      <c r="E38">
        <v>155</v>
      </c>
      <c r="F38">
        <v>1</v>
      </c>
      <c r="H38">
        <f>Table_Dados__25620212223[[#This Row],[ticksRight]]-Table_Dados__25620212223[[#This Row],[ticksLeft]]</f>
        <v>-1</v>
      </c>
      <c r="I38">
        <f>Table_Dados__25620212223[[#This Row],[ticksLeft]]-D37</f>
        <v>5</v>
      </c>
      <c r="J38">
        <f>Table_Dados__25620212223[[#This Row],[ticksRight]]-E37</f>
        <v>5</v>
      </c>
    </row>
    <row r="39" spans="1:10" x14ac:dyDescent="0.35">
      <c r="A39">
        <v>37</v>
      </c>
      <c r="B39">
        <v>2592</v>
      </c>
      <c r="C39">
        <v>2296</v>
      </c>
      <c r="D39">
        <v>160</v>
      </c>
      <c r="E39">
        <v>160</v>
      </c>
      <c r="F39">
        <v>1.25</v>
      </c>
      <c r="H39">
        <f>Table_Dados__25620212223[[#This Row],[ticksRight]]-Table_Dados__25620212223[[#This Row],[ticksLeft]]</f>
        <v>0</v>
      </c>
      <c r="I39">
        <f>Table_Dados__25620212223[[#This Row],[ticksLeft]]-D38</f>
        <v>4</v>
      </c>
      <c r="J39">
        <f>Table_Dados__25620212223[[#This Row],[ticksRight]]-E38</f>
        <v>5</v>
      </c>
    </row>
    <row r="40" spans="1:10" x14ac:dyDescent="0.35">
      <c r="A40">
        <v>38</v>
      </c>
      <c r="B40">
        <v>2592</v>
      </c>
      <c r="C40">
        <v>2296</v>
      </c>
      <c r="D40">
        <v>165</v>
      </c>
      <c r="E40">
        <v>165</v>
      </c>
      <c r="F40">
        <v>1</v>
      </c>
      <c r="H40">
        <f>Table_Dados__25620212223[[#This Row],[ticksRight]]-Table_Dados__25620212223[[#This Row],[ticksLeft]]</f>
        <v>0</v>
      </c>
      <c r="I40">
        <f>Table_Dados__25620212223[[#This Row],[ticksLeft]]-D39</f>
        <v>5</v>
      </c>
      <c r="J40">
        <f>Table_Dados__25620212223[[#This Row],[ticksRight]]-E39</f>
        <v>5</v>
      </c>
    </row>
    <row r="41" spans="1:10" x14ac:dyDescent="0.35">
      <c r="A41">
        <v>39</v>
      </c>
      <c r="B41">
        <v>2268</v>
      </c>
      <c r="C41">
        <v>2583</v>
      </c>
      <c r="D41">
        <v>170</v>
      </c>
      <c r="E41">
        <v>169</v>
      </c>
      <c r="F41">
        <v>1.25</v>
      </c>
      <c r="H41">
        <f>Table_Dados__25620212223[[#This Row],[ticksRight]]-Table_Dados__25620212223[[#This Row],[ticksLeft]]</f>
        <v>-1</v>
      </c>
      <c r="I41">
        <f>Table_Dados__25620212223[[#This Row],[ticksLeft]]-D40</f>
        <v>5</v>
      </c>
      <c r="J41">
        <f>Table_Dados__25620212223[[#This Row],[ticksRight]]-E40</f>
        <v>4</v>
      </c>
    </row>
    <row r="42" spans="1:10" x14ac:dyDescent="0.35">
      <c r="A42">
        <v>40</v>
      </c>
      <c r="B42">
        <v>2268</v>
      </c>
      <c r="C42">
        <v>2583</v>
      </c>
      <c r="D42">
        <v>175</v>
      </c>
      <c r="E42">
        <v>174</v>
      </c>
      <c r="F42">
        <v>1</v>
      </c>
      <c r="H42">
        <f>Table_Dados__25620212223[[#This Row],[ticksRight]]-Table_Dados__25620212223[[#This Row],[ticksLeft]]</f>
        <v>-1</v>
      </c>
      <c r="I42">
        <f>Table_Dados__25620212223[[#This Row],[ticksLeft]]-D41</f>
        <v>5</v>
      </c>
      <c r="J42">
        <f>Table_Dados__25620212223[[#This Row],[ticksRight]]-E41</f>
        <v>5</v>
      </c>
    </row>
    <row r="43" spans="1:10" x14ac:dyDescent="0.35">
      <c r="A43">
        <v>41</v>
      </c>
      <c r="B43">
        <v>2268</v>
      </c>
      <c r="C43">
        <v>2583</v>
      </c>
      <c r="D43">
        <v>180</v>
      </c>
      <c r="E43">
        <v>179</v>
      </c>
      <c r="F43">
        <v>1</v>
      </c>
      <c r="H43">
        <f>Table_Dados__25620212223[[#This Row],[ticksRight]]-Table_Dados__25620212223[[#This Row],[ticksLeft]]</f>
        <v>-1</v>
      </c>
      <c r="I43">
        <f>Table_Dados__25620212223[[#This Row],[ticksLeft]]-D42</f>
        <v>5</v>
      </c>
      <c r="J43">
        <f>Table_Dados__25620212223[[#This Row],[ticksRight]]-E42</f>
        <v>5</v>
      </c>
    </row>
    <row r="44" spans="1:10" x14ac:dyDescent="0.35">
      <c r="A44">
        <v>42</v>
      </c>
      <c r="B44">
        <v>2268</v>
      </c>
      <c r="C44">
        <v>2583</v>
      </c>
      <c r="D44">
        <v>184</v>
      </c>
      <c r="E44">
        <v>183</v>
      </c>
      <c r="F44">
        <v>1</v>
      </c>
      <c r="H44">
        <f>Table_Dados__25620212223[[#This Row],[ticksRight]]-Table_Dados__25620212223[[#This Row],[ticksLeft]]</f>
        <v>-1</v>
      </c>
      <c r="I44">
        <f>Table_Dados__25620212223[[#This Row],[ticksLeft]]-D43</f>
        <v>4</v>
      </c>
      <c r="J44">
        <f>Table_Dados__25620212223[[#This Row],[ticksRight]]-E43</f>
        <v>4</v>
      </c>
    </row>
    <row r="45" spans="1:10" x14ac:dyDescent="0.35">
      <c r="A45">
        <v>43</v>
      </c>
      <c r="B45">
        <v>2268</v>
      </c>
      <c r="C45">
        <v>2583</v>
      </c>
      <c r="D45">
        <v>189</v>
      </c>
      <c r="E45">
        <v>188</v>
      </c>
      <c r="F45">
        <v>1</v>
      </c>
      <c r="H45">
        <f>Table_Dados__25620212223[[#This Row],[ticksRight]]-Table_Dados__25620212223[[#This Row],[ticksLeft]]</f>
        <v>-1</v>
      </c>
      <c r="I45">
        <f>Table_Dados__25620212223[[#This Row],[ticksLeft]]-D44</f>
        <v>5</v>
      </c>
      <c r="J45">
        <f>Table_Dados__25620212223[[#This Row],[ticksRight]]-E44</f>
        <v>5</v>
      </c>
    </row>
    <row r="46" spans="1:10" x14ac:dyDescent="0.35">
      <c r="A46">
        <v>44</v>
      </c>
      <c r="B46">
        <v>2551</v>
      </c>
      <c r="C46">
        <v>2260</v>
      </c>
      <c r="D46">
        <v>193</v>
      </c>
      <c r="E46">
        <v>193</v>
      </c>
      <c r="F46">
        <v>1.25</v>
      </c>
      <c r="H46">
        <f>Table_Dados__25620212223[[#This Row],[ticksRight]]-Table_Dados__25620212223[[#This Row],[ticksLeft]]</f>
        <v>0</v>
      </c>
      <c r="I46">
        <f>Table_Dados__25620212223[[#This Row],[ticksLeft]]-D45</f>
        <v>4</v>
      </c>
      <c r="J46">
        <f>Table_Dados__25620212223[[#This Row],[ticksRight]]-E45</f>
        <v>5</v>
      </c>
    </row>
    <row r="47" spans="1:10" x14ac:dyDescent="0.35">
      <c r="A47">
        <v>45</v>
      </c>
      <c r="B47">
        <v>2232</v>
      </c>
      <c r="C47">
        <v>2542</v>
      </c>
      <c r="D47">
        <v>198</v>
      </c>
      <c r="E47">
        <v>197</v>
      </c>
      <c r="F47">
        <v>1.25</v>
      </c>
      <c r="H47">
        <f>Table_Dados__25620212223[[#This Row],[ticksRight]]-Table_Dados__25620212223[[#This Row],[ticksLeft]]</f>
        <v>-1</v>
      </c>
      <c r="I47">
        <f>Table_Dados__25620212223[[#This Row],[ticksLeft]]-D46</f>
        <v>5</v>
      </c>
      <c r="J47">
        <f>Table_Dados__25620212223[[#This Row],[ticksRight]]-E46</f>
        <v>4</v>
      </c>
    </row>
    <row r="48" spans="1:10" x14ac:dyDescent="0.35">
      <c r="A48">
        <v>46</v>
      </c>
      <c r="B48">
        <v>2232</v>
      </c>
      <c r="C48">
        <v>2542</v>
      </c>
      <c r="D48">
        <v>203</v>
      </c>
      <c r="E48">
        <v>202</v>
      </c>
      <c r="F48">
        <v>1</v>
      </c>
      <c r="H48">
        <f>Table_Dados__25620212223[[#This Row],[ticksRight]]-Table_Dados__25620212223[[#This Row],[ticksLeft]]</f>
        <v>-1</v>
      </c>
      <c r="I48">
        <f>Table_Dados__25620212223[[#This Row],[ticksLeft]]-D47</f>
        <v>5</v>
      </c>
      <c r="J48">
        <f>Table_Dados__25620212223[[#This Row],[ticksRight]]-E47</f>
        <v>5</v>
      </c>
    </row>
    <row r="49" spans="1:10" x14ac:dyDescent="0.35">
      <c r="A49">
        <v>47</v>
      </c>
      <c r="B49">
        <v>2232</v>
      </c>
      <c r="C49">
        <v>2542</v>
      </c>
      <c r="D49">
        <v>208</v>
      </c>
      <c r="E49">
        <v>207</v>
      </c>
      <c r="F49">
        <v>1</v>
      </c>
      <c r="H49">
        <f>Table_Dados__25620212223[[#This Row],[ticksRight]]-Table_Dados__25620212223[[#This Row],[ticksLeft]]</f>
        <v>-1</v>
      </c>
      <c r="I49">
        <f>Table_Dados__25620212223[[#This Row],[ticksLeft]]-D48</f>
        <v>5</v>
      </c>
      <c r="J49">
        <f>Table_Dados__25620212223[[#This Row],[ticksRight]]-E48</f>
        <v>5</v>
      </c>
    </row>
    <row r="50" spans="1:10" x14ac:dyDescent="0.35">
      <c r="A50">
        <v>48</v>
      </c>
      <c r="B50">
        <v>2511</v>
      </c>
      <c r="C50">
        <v>2224</v>
      </c>
      <c r="D50">
        <v>212</v>
      </c>
      <c r="E50">
        <v>212</v>
      </c>
      <c r="F50">
        <v>1.25</v>
      </c>
      <c r="H50">
        <f>Table_Dados__25620212223[[#This Row],[ticksRight]]-Table_Dados__25620212223[[#This Row],[ticksLeft]]</f>
        <v>0</v>
      </c>
      <c r="I50">
        <f>Table_Dados__25620212223[[#This Row],[ticksLeft]]-D49</f>
        <v>4</v>
      </c>
      <c r="J50">
        <f>Table_Dados__25620212223[[#This Row],[ticksRight]]-E49</f>
        <v>5</v>
      </c>
    </row>
    <row r="51" spans="1:10" x14ac:dyDescent="0.35">
      <c r="A51">
        <v>49</v>
      </c>
      <c r="B51">
        <v>2197</v>
      </c>
      <c r="C51">
        <v>2502</v>
      </c>
      <c r="D51">
        <v>217</v>
      </c>
      <c r="E51">
        <v>216</v>
      </c>
      <c r="F51">
        <v>1.25</v>
      </c>
      <c r="H51">
        <f>Table_Dados__25620212223[[#This Row],[ticksRight]]-Table_Dados__25620212223[[#This Row],[ticksLeft]]</f>
        <v>-1</v>
      </c>
      <c r="I51">
        <f>Table_Dados__25620212223[[#This Row],[ticksLeft]]-D50</f>
        <v>5</v>
      </c>
      <c r="J51">
        <f>Table_Dados__25620212223[[#This Row],[ticksRight]]-E50</f>
        <v>4</v>
      </c>
    </row>
    <row r="52" spans="1:10" x14ac:dyDescent="0.35">
      <c r="A52">
        <v>50</v>
      </c>
      <c r="B52">
        <v>2197</v>
      </c>
      <c r="C52">
        <v>2502</v>
      </c>
      <c r="D52">
        <v>222</v>
      </c>
      <c r="E52">
        <v>221</v>
      </c>
      <c r="F52">
        <v>1</v>
      </c>
      <c r="H52">
        <f>Table_Dados__25620212223[[#This Row],[ticksRight]]-Table_Dados__25620212223[[#This Row],[ticksLeft]]</f>
        <v>-1</v>
      </c>
      <c r="I52">
        <f>Table_Dados__25620212223[[#This Row],[ticksLeft]]-D51</f>
        <v>5</v>
      </c>
      <c r="J52">
        <f>Table_Dados__25620212223[[#This Row],[ticksRight]]-E51</f>
        <v>5</v>
      </c>
    </row>
    <row r="53" spans="1:10" x14ac:dyDescent="0.35">
      <c r="A53">
        <v>51</v>
      </c>
      <c r="B53">
        <v>2197</v>
      </c>
      <c r="C53">
        <v>2502</v>
      </c>
      <c r="D53">
        <v>226</v>
      </c>
      <c r="E53">
        <v>225</v>
      </c>
      <c r="F53">
        <v>1</v>
      </c>
      <c r="H53">
        <f>Table_Dados__25620212223[[#This Row],[ticksRight]]-Table_Dados__25620212223[[#This Row],[ticksLeft]]</f>
        <v>-1</v>
      </c>
      <c r="I53">
        <f>Table_Dados__25620212223[[#This Row],[ticksLeft]]-D52</f>
        <v>4</v>
      </c>
      <c r="J53">
        <f>Table_Dados__25620212223[[#This Row],[ticksRight]]-E52</f>
        <v>4</v>
      </c>
    </row>
    <row r="54" spans="1:10" x14ac:dyDescent="0.35">
      <c r="A54">
        <v>52</v>
      </c>
      <c r="B54">
        <v>2048</v>
      </c>
      <c r="C54">
        <v>2940</v>
      </c>
      <c r="D54">
        <v>231</v>
      </c>
      <c r="E54">
        <v>229</v>
      </c>
      <c r="F54">
        <v>1.25</v>
      </c>
      <c r="H54">
        <f>Table_Dados__25620212223[[#This Row],[ticksRight]]-Table_Dados__25620212223[[#This Row],[ticksLeft]]</f>
        <v>-2</v>
      </c>
      <c r="I54">
        <f>Table_Dados__25620212223[[#This Row],[ticksLeft]]-D53</f>
        <v>5</v>
      </c>
      <c r="J54">
        <f>Table_Dados__25620212223[[#This Row],[ticksRight]]-E53</f>
        <v>4</v>
      </c>
    </row>
    <row r="55" spans="1:10" x14ac:dyDescent="0.35">
      <c r="A55">
        <v>53</v>
      </c>
      <c r="B55">
        <v>2304</v>
      </c>
      <c r="C55">
        <v>2572</v>
      </c>
      <c r="D55">
        <v>235</v>
      </c>
      <c r="E55">
        <v>234</v>
      </c>
      <c r="F55">
        <v>1.25</v>
      </c>
      <c r="H55">
        <f>Table_Dados__25620212223[[#This Row],[ticksRight]]-Table_Dados__25620212223[[#This Row],[ticksLeft]]</f>
        <v>-1</v>
      </c>
      <c r="I55">
        <f>Table_Dados__25620212223[[#This Row],[ticksLeft]]-D54</f>
        <v>4</v>
      </c>
      <c r="J55">
        <f>Table_Dados__25620212223[[#This Row],[ticksRight]]-E54</f>
        <v>5</v>
      </c>
    </row>
    <row r="56" spans="1:10" x14ac:dyDescent="0.35">
      <c r="A56">
        <v>54</v>
      </c>
      <c r="B56">
        <v>2304</v>
      </c>
      <c r="C56">
        <v>2572</v>
      </c>
      <c r="D56">
        <v>240</v>
      </c>
      <c r="E56">
        <v>239</v>
      </c>
      <c r="F56">
        <v>1</v>
      </c>
      <c r="H56">
        <f>Table_Dados__25620212223[[#This Row],[ticksRight]]-Table_Dados__25620212223[[#This Row],[ticksLeft]]</f>
        <v>-1</v>
      </c>
      <c r="I56">
        <f>Table_Dados__25620212223[[#This Row],[ticksLeft]]-D55</f>
        <v>5</v>
      </c>
      <c r="J56">
        <f>Table_Dados__25620212223[[#This Row],[ticksRight]]-E55</f>
        <v>5</v>
      </c>
    </row>
    <row r="57" spans="1:10" x14ac:dyDescent="0.35">
      <c r="A57">
        <v>55</v>
      </c>
      <c r="B57">
        <v>2304</v>
      </c>
      <c r="C57">
        <v>2572</v>
      </c>
      <c r="D57">
        <v>244</v>
      </c>
      <c r="E57">
        <v>243</v>
      </c>
      <c r="F57">
        <v>1</v>
      </c>
      <c r="H57">
        <f>Table_Dados__25620212223[[#This Row],[ticksRight]]-Table_Dados__25620212223[[#This Row],[ticksLeft]]</f>
        <v>-1</v>
      </c>
      <c r="I57">
        <f>Table_Dados__25620212223[[#This Row],[ticksLeft]]-D56</f>
        <v>4</v>
      </c>
      <c r="J57">
        <f>Table_Dados__25620212223[[#This Row],[ticksRight]]-E56</f>
        <v>4</v>
      </c>
    </row>
    <row r="58" spans="1:10" x14ac:dyDescent="0.35">
      <c r="A58">
        <v>56</v>
      </c>
      <c r="B58">
        <v>2304</v>
      </c>
      <c r="C58">
        <v>2572</v>
      </c>
      <c r="D58">
        <v>249</v>
      </c>
      <c r="E58">
        <v>248</v>
      </c>
      <c r="F58">
        <v>1</v>
      </c>
      <c r="H58">
        <f>Table_Dados__25620212223[[#This Row],[ticksRight]]-Table_Dados__25620212223[[#This Row],[ticksLeft]]</f>
        <v>-1</v>
      </c>
      <c r="I58">
        <f>Table_Dados__25620212223[[#This Row],[ticksLeft]]-D57</f>
        <v>5</v>
      </c>
      <c r="J58">
        <f>Table_Dados__25620212223[[#This Row],[ticksRight]]-E57</f>
        <v>5</v>
      </c>
    </row>
    <row r="59" spans="1:10" x14ac:dyDescent="0.35">
      <c r="A59">
        <v>57</v>
      </c>
      <c r="B59">
        <v>2304</v>
      </c>
      <c r="C59">
        <v>2572</v>
      </c>
      <c r="D59">
        <v>254</v>
      </c>
      <c r="E59">
        <v>253</v>
      </c>
      <c r="F59">
        <v>1</v>
      </c>
      <c r="H59">
        <f>Table_Dados__25620212223[[#This Row],[ticksRight]]-Table_Dados__25620212223[[#This Row],[ticksLeft]]</f>
        <v>-1</v>
      </c>
      <c r="I59">
        <f>Table_Dados__25620212223[[#This Row],[ticksLeft]]-D58</f>
        <v>5</v>
      </c>
      <c r="J59">
        <f>Table_Dados__25620212223[[#This Row],[ticksRight]]-E58</f>
        <v>5</v>
      </c>
    </row>
    <row r="60" spans="1:10" x14ac:dyDescent="0.35">
      <c r="A60">
        <v>58</v>
      </c>
      <c r="B60">
        <v>2304</v>
      </c>
      <c r="C60">
        <v>2572</v>
      </c>
      <c r="D60">
        <v>259</v>
      </c>
      <c r="E60">
        <v>258</v>
      </c>
      <c r="F60">
        <v>1</v>
      </c>
      <c r="H60">
        <f>Table_Dados__25620212223[[#This Row],[ticksRight]]-Table_Dados__25620212223[[#This Row],[ticksLeft]]</f>
        <v>-1</v>
      </c>
      <c r="I60">
        <f>Table_Dados__25620212223[[#This Row],[ticksLeft]]-D59</f>
        <v>5</v>
      </c>
      <c r="J60">
        <f>Table_Dados__25620212223[[#This Row],[ticksRight]]-E59</f>
        <v>5</v>
      </c>
    </row>
    <row r="61" spans="1:10" x14ac:dyDescent="0.35">
      <c r="A61">
        <v>59</v>
      </c>
      <c r="B61">
        <v>2304</v>
      </c>
      <c r="C61">
        <v>2572</v>
      </c>
      <c r="D61">
        <v>263</v>
      </c>
      <c r="E61">
        <v>262</v>
      </c>
      <c r="F61">
        <v>1</v>
      </c>
      <c r="H61">
        <f>Table_Dados__25620212223[[#This Row],[ticksRight]]-Table_Dados__25620212223[[#This Row],[ticksLeft]]</f>
        <v>-1</v>
      </c>
      <c r="I61">
        <f>Table_Dados__25620212223[[#This Row],[ticksLeft]]-D60</f>
        <v>4</v>
      </c>
      <c r="J61">
        <f>Table_Dados__25620212223[[#This Row],[ticksRight]]-E60</f>
        <v>4</v>
      </c>
    </row>
    <row r="62" spans="1:10" x14ac:dyDescent="0.35">
      <c r="A62">
        <v>60</v>
      </c>
      <c r="B62">
        <v>2304</v>
      </c>
      <c r="C62">
        <v>2572</v>
      </c>
      <c r="D62">
        <v>268</v>
      </c>
      <c r="E62">
        <v>267</v>
      </c>
      <c r="F62">
        <v>1</v>
      </c>
      <c r="H62">
        <f>Table_Dados__25620212223[[#This Row],[ticksRight]]-Table_Dados__25620212223[[#This Row],[ticksLeft]]</f>
        <v>-1</v>
      </c>
      <c r="I62">
        <f>Table_Dados__25620212223[[#This Row],[ticksLeft]]-D61</f>
        <v>5</v>
      </c>
      <c r="J62">
        <f>Table_Dados__25620212223[[#This Row],[ticksRight]]-E61</f>
        <v>5</v>
      </c>
    </row>
    <row r="63" spans="1:10" x14ac:dyDescent="0.35">
      <c r="A63">
        <v>61</v>
      </c>
      <c r="B63">
        <v>2304</v>
      </c>
      <c r="C63">
        <v>2572</v>
      </c>
      <c r="D63">
        <v>272</v>
      </c>
      <c r="E63">
        <v>271</v>
      </c>
      <c r="F63">
        <v>1</v>
      </c>
      <c r="H63">
        <f>Table_Dados__25620212223[[#This Row],[ticksRight]]-Table_Dados__25620212223[[#This Row],[ticksLeft]]</f>
        <v>-1</v>
      </c>
      <c r="I63">
        <f>Table_Dados__25620212223[[#This Row],[ticksLeft]]-D62</f>
        <v>4</v>
      </c>
      <c r="J63">
        <f>Table_Dados__25620212223[[#This Row],[ticksRight]]-E62</f>
        <v>4</v>
      </c>
    </row>
    <row r="64" spans="1:10" x14ac:dyDescent="0.35">
      <c r="A64">
        <v>62</v>
      </c>
      <c r="B64">
        <v>2304</v>
      </c>
      <c r="C64">
        <v>2572</v>
      </c>
      <c r="D64">
        <v>277</v>
      </c>
      <c r="E64">
        <v>276</v>
      </c>
      <c r="F64">
        <v>1</v>
      </c>
      <c r="H64">
        <f>Table_Dados__25620212223[[#This Row],[ticksRight]]-Table_Dados__25620212223[[#This Row],[ticksLeft]]</f>
        <v>-1</v>
      </c>
      <c r="I64">
        <f>Table_Dados__25620212223[[#This Row],[ticksLeft]]-D63</f>
        <v>5</v>
      </c>
      <c r="J64">
        <f>Table_Dados__25620212223[[#This Row],[ticksRight]]-E63</f>
        <v>5</v>
      </c>
    </row>
    <row r="65" spans="1:10" x14ac:dyDescent="0.35">
      <c r="A65">
        <v>63</v>
      </c>
      <c r="B65">
        <v>2304</v>
      </c>
      <c r="C65">
        <v>2572</v>
      </c>
      <c r="D65">
        <v>282</v>
      </c>
      <c r="E65">
        <v>281</v>
      </c>
      <c r="F65">
        <v>1</v>
      </c>
      <c r="H65">
        <f>Table_Dados__25620212223[[#This Row],[ticksRight]]-Table_Dados__25620212223[[#This Row],[ticksLeft]]</f>
        <v>-1</v>
      </c>
      <c r="I65">
        <f>Table_Dados__25620212223[[#This Row],[ticksLeft]]-D64</f>
        <v>5</v>
      </c>
      <c r="J65">
        <f>Table_Dados__25620212223[[#This Row],[ticksRight]]-E64</f>
        <v>5</v>
      </c>
    </row>
    <row r="66" spans="1:10" x14ac:dyDescent="0.35">
      <c r="A66">
        <v>64</v>
      </c>
      <c r="B66">
        <v>2048</v>
      </c>
      <c r="C66">
        <v>2925</v>
      </c>
      <c r="D66">
        <v>287</v>
      </c>
      <c r="E66">
        <v>285</v>
      </c>
      <c r="F66">
        <v>1.25</v>
      </c>
      <c r="H66">
        <f>Table_Dados__25620212223[[#This Row],[ticksRight]]-Table_Dados__25620212223[[#This Row],[ticksLeft]]</f>
        <v>-2</v>
      </c>
      <c r="I66">
        <f>Table_Dados__25620212223[[#This Row],[ticksLeft]]-D65</f>
        <v>5</v>
      </c>
      <c r="J66">
        <f>Table_Dados__25620212223[[#This Row],[ticksRight]]-E65</f>
        <v>4</v>
      </c>
    </row>
    <row r="67" spans="1:10" x14ac:dyDescent="0.35">
      <c r="A67">
        <v>65</v>
      </c>
      <c r="B67">
        <v>2304</v>
      </c>
      <c r="C67">
        <v>2559</v>
      </c>
      <c r="D67">
        <v>291</v>
      </c>
      <c r="E67">
        <v>290</v>
      </c>
      <c r="F67">
        <v>1.25</v>
      </c>
      <c r="H67">
        <f>Table_Dados__25620212223[[#This Row],[ticksRight]]-Table_Dados__25620212223[[#This Row],[ticksLeft]]</f>
        <v>-1</v>
      </c>
      <c r="I67">
        <f>Table_Dados__25620212223[[#This Row],[ticksLeft]]-D66</f>
        <v>4</v>
      </c>
      <c r="J67">
        <f>Table_Dados__25620212223[[#This Row],[ticksRight]]-E66</f>
        <v>5</v>
      </c>
    </row>
    <row r="68" spans="1:10" x14ac:dyDescent="0.35">
      <c r="A68">
        <v>66</v>
      </c>
      <c r="B68">
        <v>2304</v>
      </c>
      <c r="C68">
        <v>2559</v>
      </c>
      <c r="D68">
        <v>296</v>
      </c>
      <c r="E68">
        <v>295</v>
      </c>
      <c r="F68">
        <v>1</v>
      </c>
      <c r="H68">
        <f>Table_Dados__25620212223[[#This Row],[ticksRight]]-Table_Dados__25620212223[[#This Row],[ticksLeft]]</f>
        <v>-1</v>
      </c>
      <c r="I68">
        <f>Table_Dados__25620212223[[#This Row],[ticksLeft]]-D67</f>
        <v>5</v>
      </c>
      <c r="J68">
        <f>Table_Dados__25620212223[[#This Row],[ticksRight]]-E67</f>
        <v>5</v>
      </c>
    </row>
    <row r="69" spans="1:10" x14ac:dyDescent="0.35">
      <c r="A69">
        <v>67</v>
      </c>
      <c r="B69">
        <v>2304</v>
      </c>
      <c r="C69">
        <v>2559</v>
      </c>
      <c r="D69">
        <v>301</v>
      </c>
      <c r="E69">
        <v>300</v>
      </c>
      <c r="F69">
        <v>1</v>
      </c>
      <c r="H69">
        <f>Table_Dados__25620212223[[#This Row],[ticksRight]]-Table_Dados__25620212223[[#This Row],[ticksLeft]]</f>
        <v>-1</v>
      </c>
      <c r="I69">
        <f>Table_Dados__25620212223[[#This Row],[ticksLeft]]-D68</f>
        <v>5</v>
      </c>
      <c r="J69">
        <f>Table_Dados__25620212223[[#This Row],[ticksRight]]-E68</f>
        <v>5</v>
      </c>
    </row>
    <row r="70" spans="1:10" x14ac:dyDescent="0.35">
      <c r="A70">
        <v>68</v>
      </c>
      <c r="B70">
        <v>2048</v>
      </c>
      <c r="C70">
        <v>2910</v>
      </c>
      <c r="D70">
        <v>306</v>
      </c>
      <c r="E70">
        <v>304</v>
      </c>
      <c r="F70">
        <v>1.25</v>
      </c>
      <c r="H70">
        <f>Table_Dados__25620212223[[#This Row],[ticksRight]]-Table_Dados__25620212223[[#This Row],[ticksLeft]]</f>
        <v>-2</v>
      </c>
      <c r="I70">
        <f>Table_Dados__25620212223[[#This Row],[ticksLeft]]-D69</f>
        <v>5</v>
      </c>
      <c r="J70">
        <f>Table_Dados__25620212223[[#This Row],[ticksRight]]-E69</f>
        <v>4</v>
      </c>
    </row>
    <row r="71" spans="1:10" x14ac:dyDescent="0.35">
      <c r="A71">
        <v>69</v>
      </c>
      <c r="B71">
        <v>2304</v>
      </c>
      <c r="C71">
        <v>2546</v>
      </c>
      <c r="D71">
        <v>310</v>
      </c>
      <c r="E71">
        <v>309</v>
      </c>
      <c r="F71">
        <v>1.25</v>
      </c>
      <c r="H71">
        <f>Table_Dados__25620212223[[#This Row],[ticksRight]]-Table_Dados__25620212223[[#This Row],[ticksLeft]]</f>
        <v>-1</v>
      </c>
      <c r="I71">
        <f>Table_Dados__25620212223[[#This Row],[ticksLeft]]-D70</f>
        <v>4</v>
      </c>
      <c r="J71">
        <f>Table_Dados__25620212223[[#This Row],[ticksRight]]-E70</f>
        <v>5</v>
      </c>
    </row>
    <row r="72" spans="1:10" x14ac:dyDescent="0.35">
      <c r="A72">
        <v>70</v>
      </c>
      <c r="B72">
        <v>2048</v>
      </c>
      <c r="C72">
        <v>2896</v>
      </c>
      <c r="D72">
        <v>315</v>
      </c>
      <c r="E72">
        <v>313</v>
      </c>
      <c r="F72">
        <v>1.25</v>
      </c>
      <c r="H72">
        <f>Table_Dados__25620212223[[#This Row],[ticksRight]]-Table_Dados__25620212223[[#This Row],[ticksLeft]]</f>
        <v>-2</v>
      </c>
      <c r="I72">
        <f>Table_Dados__25620212223[[#This Row],[ticksLeft]]-D71</f>
        <v>5</v>
      </c>
      <c r="J72">
        <f>Table_Dados__25620212223[[#This Row],[ticksRight]]-E71</f>
        <v>4</v>
      </c>
    </row>
    <row r="73" spans="1:10" x14ac:dyDescent="0.35">
      <c r="A73">
        <v>71</v>
      </c>
      <c r="B73">
        <v>2304</v>
      </c>
      <c r="C73">
        <v>2534</v>
      </c>
      <c r="D73">
        <v>319</v>
      </c>
      <c r="E73">
        <v>318</v>
      </c>
      <c r="F73">
        <v>1.25</v>
      </c>
      <c r="H73">
        <f>Table_Dados__25620212223[[#This Row],[ticksRight]]-Table_Dados__25620212223[[#This Row],[ticksLeft]]</f>
        <v>-1</v>
      </c>
      <c r="I73">
        <f>Table_Dados__25620212223[[#This Row],[ticksLeft]]-D72</f>
        <v>4</v>
      </c>
      <c r="J73">
        <f>Table_Dados__25620212223[[#This Row],[ticksRight]]-E72</f>
        <v>5</v>
      </c>
    </row>
    <row r="74" spans="1:10" x14ac:dyDescent="0.35">
      <c r="A74">
        <v>72</v>
      </c>
      <c r="B74">
        <v>2304</v>
      </c>
      <c r="C74">
        <v>2534</v>
      </c>
      <c r="D74">
        <v>324</v>
      </c>
      <c r="E74">
        <v>323</v>
      </c>
      <c r="F74">
        <v>1</v>
      </c>
      <c r="H74">
        <f>Table_Dados__25620212223[[#This Row],[ticksRight]]-Table_Dados__25620212223[[#This Row],[ticksLeft]]</f>
        <v>-1</v>
      </c>
      <c r="I74">
        <f>Table_Dados__25620212223[[#This Row],[ticksLeft]]-D73</f>
        <v>5</v>
      </c>
      <c r="J74">
        <f>Table_Dados__25620212223[[#This Row],[ticksRight]]-E73</f>
        <v>5</v>
      </c>
    </row>
    <row r="75" spans="1:10" x14ac:dyDescent="0.35">
      <c r="A75">
        <v>73</v>
      </c>
      <c r="B75">
        <v>2304</v>
      </c>
      <c r="C75">
        <v>2534</v>
      </c>
      <c r="D75">
        <v>329</v>
      </c>
      <c r="E75">
        <v>328</v>
      </c>
      <c r="F75">
        <v>1</v>
      </c>
      <c r="H75">
        <f>Table_Dados__25620212223[[#This Row],[ticksRight]]-Table_Dados__25620212223[[#This Row],[ticksLeft]]</f>
        <v>-1</v>
      </c>
      <c r="I75">
        <f>Table_Dados__25620212223[[#This Row],[ticksLeft]]-D74</f>
        <v>5</v>
      </c>
      <c r="J75">
        <f>Table_Dados__25620212223[[#This Row],[ticksRight]]-E74</f>
        <v>5</v>
      </c>
    </row>
    <row r="76" spans="1:10" x14ac:dyDescent="0.35">
      <c r="A76">
        <v>74</v>
      </c>
      <c r="B76">
        <v>2304</v>
      </c>
      <c r="C76">
        <v>2534</v>
      </c>
      <c r="D76">
        <v>334</v>
      </c>
      <c r="E76">
        <v>333</v>
      </c>
      <c r="F76">
        <v>1</v>
      </c>
      <c r="H76">
        <f>Table_Dados__25620212223[[#This Row],[ticksRight]]-Table_Dados__25620212223[[#This Row],[ticksLeft]]</f>
        <v>-1</v>
      </c>
      <c r="I76">
        <f>Table_Dados__25620212223[[#This Row],[ticksLeft]]-D75</f>
        <v>5</v>
      </c>
      <c r="J76">
        <f>Table_Dados__25620212223[[#This Row],[ticksRight]]-E75</f>
        <v>5</v>
      </c>
    </row>
    <row r="77" spans="1:10" x14ac:dyDescent="0.35">
      <c r="A77">
        <v>75</v>
      </c>
      <c r="B77">
        <v>2304</v>
      </c>
      <c r="C77">
        <v>2534</v>
      </c>
      <c r="D77">
        <v>338</v>
      </c>
      <c r="E77">
        <v>337</v>
      </c>
      <c r="F77">
        <v>1</v>
      </c>
      <c r="H77">
        <f>Table_Dados__25620212223[[#This Row],[ticksRight]]-Table_Dados__25620212223[[#This Row],[ticksLeft]]</f>
        <v>-1</v>
      </c>
      <c r="I77">
        <f>Table_Dados__25620212223[[#This Row],[ticksLeft]]-D76</f>
        <v>4</v>
      </c>
      <c r="J77">
        <f>Table_Dados__25620212223[[#This Row],[ticksRight]]-E76</f>
        <v>4</v>
      </c>
    </row>
    <row r="78" spans="1:10" x14ac:dyDescent="0.35">
      <c r="A78">
        <v>76</v>
      </c>
      <c r="B78">
        <v>2304</v>
      </c>
      <c r="C78">
        <v>2534</v>
      </c>
      <c r="D78">
        <v>343</v>
      </c>
      <c r="E78">
        <v>342</v>
      </c>
      <c r="F78">
        <v>1</v>
      </c>
      <c r="H78">
        <f>Table_Dados__25620212223[[#This Row],[ticksRight]]-Table_Dados__25620212223[[#This Row],[ticksLeft]]</f>
        <v>-1</v>
      </c>
      <c r="I78">
        <f>Table_Dados__25620212223[[#This Row],[ticksLeft]]-D77</f>
        <v>5</v>
      </c>
      <c r="J78">
        <f>Table_Dados__25620212223[[#This Row],[ticksRight]]-E77</f>
        <v>5</v>
      </c>
    </row>
    <row r="79" spans="1:10" x14ac:dyDescent="0.35">
      <c r="A79">
        <v>77</v>
      </c>
      <c r="B79">
        <v>2048</v>
      </c>
      <c r="C79">
        <v>2882</v>
      </c>
      <c r="D79">
        <v>348</v>
      </c>
      <c r="E79">
        <v>346</v>
      </c>
      <c r="F79">
        <v>1.25</v>
      </c>
      <c r="H79">
        <f>Table_Dados__25620212223[[#This Row],[ticksRight]]-Table_Dados__25620212223[[#This Row],[ticksLeft]]</f>
        <v>-2</v>
      </c>
      <c r="I79">
        <f>Table_Dados__25620212223[[#This Row],[ticksLeft]]-D78</f>
        <v>5</v>
      </c>
      <c r="J79">
        <f>Table_Dados__25620212223[[#This Row],[ticksRight]]-E78</f>
        <v>4</v>
      </c>
    </row>
    <row r="80" spans="1:10" x14ac:dyDescent="0.35">
      <c r="A80">
        <v>78</v>
      </c>
      <c r="B80">
        <v>2304</v>
      </c>
      <c r="C80">
        <v>2521</v>
      </c>
      <c r="D80">
        <v>352</v>
      </c>
      <c r="E80">
        <v>351</v>
      </c>
      <c r="F80">
        <v>1.25</v>
      </c>
      <c r="H80">
        <f>Table_Dados__25620212223[[#This Row],[ticksRight]]-Table_Dados__25620212223[[#This Row],[ticksLeft]]</f>
        <v>-1</v>
      </c>
      <c r="I80">
        <f>Table_Dados__25620212223[[#This Row],[ticksLeft]]-D79</f>
        <v>4</v>
      </c>
      <c r="J80">
        <f>Table_Dados__25620212223[[#This Row],[ticksRight]]-E79</f>
        <v>5</v>
      </c>
    </row>
    <row r="81" spans="1:10" x14ac:dyDescent="0.35">
      <c r="A81">
        <v>79</v>
      </c>
      <c r="B81">
        <v>2048</v>
      </c>
      <c r="C81">
        <v>2868</v>
      </c>
      <c r="D81">
        <v>357</v>
      </c>
      <c r="E81">
        <v>355</v>
      </c>
      <c r="F81">
        <v>1.25</v>
      </c>
      <c r="H81">
        <f>Table_Dados__25620212223[[#This Row],[ticksRight]]-Table_Dados__25620212223[[#This Row],[ticksLeft]]</f>
        <v>-2</v>
      </c>
      <c r="I81">
        <f>Table_Dados__25620212223[[#This Row],[ticksLeft]]-D80</f>
        <v>5</v>
      </c>
      <c r="J81">
        <f>Table_Dados__25620212223[[#This Row],[ticksRight]]-E80</f>
        <v>4</v>
      </c>
    </row>
    <row r="82" spans="1:10" x14ac:dyDescent="0.35">
      <c r="A82">
        <v>80</v>
      </c>
      <c r="B82">
        <v>2304</v>
      </c>
      <c r="C82">
        <v>2509</v>
      </c>
      <c r="D82">
        <v>361</v>
      </c>
      <c r="E82">
        <v>360</v>
      </c>
      <c r="F82">
        <v>1.25</v>
      </c>
      <c r="H82">
        <f>Table_Dados__25620212223[[#This Row],[ticksRight]]-Table_Dados__25620212223[[#This Row],[ticksLeft]]</f>
        <v>-1</v>
      </c>
      <c r="I82">
        <f>Table_Dados__25620212223[[#This Row],[ticksLeft]]-D81</f>
        <v>4</v>
      </c>
      <c r="J82">
        <f>Table_Dados__25620212223[[#This Row],[ticksRight]]-E81</f>
        <v>5</v>
      </c>
    </row>
    <row r="83" spans="1:10" x14ac:dyDescent="0.35">
      <c r="A83">
        <v>81</v>
      </c>
      <c r="B83">
        <v>2304</v>
      </c>
      <c r="C83">
        <v>2509</v>
      </c>
      <c r="D83">
        <v>366</v>
      </c>
      <c r="E83">
        <v>365</v>
      </c>
      <c r="F83">
        <v>1</v>
      </c>
      <c r="H83">
        <f>Table_Dados__25620212223[[#This Row],[ticksRight]]-Table_Dados__25620212223[[#This Row],[ticksLeft]]</f>
        <v>-1</v>
      </c>
      <c r="I83">
        <f>Table_Dados__25620212223[[#This Row],[ticksLeft]]-D82</f>
        <v>5</v>
      </c>
      <c r="J83">
        <f>Table_Dados__25620212223[[#This Row],[ticksRight]]-E82</f>
        <v>5</v>
      </c>
    </row>
    <row r="84" spans="1:10" x14ac:dyDescent="0.35">
      <c r="A84">
        <v>82</v>
      </c>
      <c r="B84">
        <v>2304</v>
      </c>
      <c r="C84">
        <v>2509</v>
      </c>
      <c r="D84">
        <v>371</v>
      </c>
      <c r="E84">
        <v>370</v>
      </c>
      <c r="F84">
        <v>1</v>
      </c>
      <c r="H84">
        <f>Table_Dados__25620212223[[#This Row],[ticksRight]]-Table_Dados__25620212223[[#This Row],[ticksLeft]]</f>
        <v>-1</v>
      </c>
      <c r="I84">
        <f>Table_Dados__25620212223[[#This Row],[ticksLeft]]-D83</f>
        <v>5</v>
      </c>
      <c r="J84">
        <f>Table_Dados__25620212223[[#This Row],[ticksRight]]-E83</f>
        <v>5</v>
      </c>
    </row>
    <row r="85" spans="1:10" x14ac:dyDescent="0.35">
      <c r="A85">
        <v>83</v>
      </c>
      <c r="B85">
        <v>2592</v>
      </c>
      <c r="C85">
        <v>2195</v>
      </c>
      <c r="D85">
        <v>375</v>
      </c>
      <c r="E85">
        <v>375</v>
      </c>
      <c r="F85">
        <v>1.25</v>
      </c>
      <c r="H85">
        <f>Table_Dados__25620212223[[#This Row],[ticksRight]]-Table_Dados__25620212223[[#This Row],[ticksLeft]]</f>
        <v>0</v>
      </c>
      <c r="I85">
        <f>Table_Dados__25620212223[[#This Row],[ticksLeft]]-D84</f>
        <v>4</v>
      </c>
      <c r="J85">
        <f>Table_Dados__25620212223[[#This Row],[ticksRight]]-E84</f>
        <v>5</v>
      </c>
    </row>
    <row r="86" spans="1:10" x14ac:dyDescent="0.35">
      <c r="A86">
        <v>84</v>
      </c>
      <c r="B86">
        <v>2268</v>
      </c>
      <c r="C86">
        <v>2469</v>
      </c>
      <c r="D86">
        <v>380</v>
      </c>
      <c r="E86">
        <v>379</v>
      </c>
      <c r="F86">
        <v>1.25</v>
      </c>
      <c r="H86">
        <f>Table_Dados__25620212223[[#This Row],[ticksRight]]-Table_Dados__25620212223[[#This Row],[ticksLeft]]</f>
        <v>-1</v>
      </c>
      <c r="I86">
        <f>Table_Dados__25620212223[[#This Row],[ticksLeft]]-D85</f>
        <v>5</v>
      </c>
      <c r="J86">
        <f>Table_Dados__25620212223[[#This Row],[ticksRight]]-E85</f>
        <v>4</v>
      </c>
    </row>
    <row r="87" spans="1:10" x14ac:dyDescent="0.35">
      <c r="A87">
        <v>85</v>
      </c>
      <c r="B87">
        <v>2268</v>
      </c>
      <c r="C87">
        <v>2469</v>
      </c>
      <c r="D87">
        <v>385</v>
      </c>
      <c r="E87">
        <v>384</v>
      </c>
      <c r="F87">
        <v>1</v>
      </c>
      <c r="H87">
        <f>Table_Dados__25620212223[[#This Row],[ticksRight]]-Table_Dados__25620212223[[#This Row],[ticksLeft]]</f>
        <v>-1</v>
      </c>
      <c r="I87">
        <f>Table_Dados__25620212223[[#This Row],[ticksLeft]]-D86</f>
        <v>5</v>
      </c>
      <c r="J87">
        <f>Table_Dados__25620212223[[#This Row],[ticksRight]]-E86</f>
        <v>5</v>
      </c>
    </row>
    <row r="88" spans="1:10" x14ac:dyDescent="0.35">
      <c r="A88">
        <v>86</v>
      </c>
      <c r="B88">
        <v>2268</v>
      </c>
      <c r="C88">
        <v>2469</v>
      </c>
      <c r="D88">
        <v>389</v>
      </c>
      <c r="E88">
        <v>388</v>
      </c>
      <c r="F88">
        <v>1</v>
      </c>
      <c r="H88">
        <f>Table_Dados__25620212223[[#This Row],[ticksRight]]-Table_Dados__25620212223[[#This Row],[ticksLeft]]</f>
        <v>-1</v>
      </c>
      <c r="I88">
        <f>Table_Dados__25620212223[[#This Row],[ticksLeft]]-D87</f>
        <v>4</v>
      </c>
      <c r="J88">
        <f>Table_Dados__25620212223[[#This Row],[ticksRight]]-E87</f>
        <v>4</v>
      </c>
    </row>
    <row r="89" spans="1:10" x14ac:dyDescent="0.35">
      <c r="A89">
        <v>87</v>
      </c>
      <c r="B89">
        <v>2268</v>
      </c>
      <c r="C89">
        <v>2469</v>
      </c>
      <c r="D89">
        <v>394</v>
      </c>
      <c r="E89">
        <v>393</v>
      </c>
      <c r="F89">
        <v>1</v>
      </c>
      <c r="H89">
        <f>Table_Dados__25620212223[[#This Row],[ticksRight]]-Table_Dados__25620212223[[#This Row],[ticksLeft]]</f>
        <v>-1</v>
      </c>
      <c r="I89">
        <f>Table_Dados__25620212223[[#This Row],[ticksLeft]]-D88</f>
        <v>5</v>
      </c>
      <c r="J89">
        <f>Table_Dados__25620212223[[#This Row],[ticksRight]]-E88</f>
        <v>5</v>
      </c>
    </row>
    <row r="90" spans="1:10" x14ac:dyDescent="0.35">
      <c r="A90">
        <v>88</v>
      </c>
      <c r="B90">
        <v>2268</v>
      </c>
      <c r="C90">
        <v>2469</v>
      </c>
      <c r="D90">
        <v>398</v>
      </c>
      <c r="E90">
        <v>397</v>
      </c>
      <c r="F90">
        <v>1</v>
      </c>
      <c r="H90">
        <f>Table_Dados__25620212223[[#This Row],[ticksRight]]-Table_Dados__25620212223[[#This Row],[ticksLeft]]</f>
        <v>-1</v>
      </c>
      <c r="I90">
        <f>Table_Dados__25620212223[[#This Row],[ticksLeft]]-D89</f>
        <v>4</v>
      </c>
      <c r="J90">
        <f>Table_Dados__25620212223[[#This Row],[ticksRight]]-E89</f>
        <v>4</v>
      </c>
    </row>
    <row r="91" spans="1:10" x14ac:dyDescent="0.35">
      <c r="A91">
        <v>89</v>
      </c>
      <c r="B91">
        <v>2268</v>
      </c>
      <c r="C91">
        <v>2469</v>
      </c>
      <c r="D91">
        <v>403</v>
      </c>
      <c r="E91">
        <v>402</v>
      </c>
      <c r="F91">
        <v>1</v>
      </c>
      <c r="H91">
        <f>Table_Dados__25620212223[[#This Row],[ticksRight]]-Table_Dados__25620212223[[#This Row],[ticksLeft]]</f>
        <v>-1</v>
      </c>
      <c r="I91">
        <f>Table_Dados__25620212223[[#This Row],[ticksLeft]]-D90</f>
        <v>5</v>
      </c>
      <c r="J91">
        <f>Table_Dados__25620212223[[#This Row],[ticksRight]]-E90</f>
        <v>5</v>
      </c>
    </row>
    <row r="92" spans="1:10" x14ac:dyDescent="0.35">
      <c r="A92">
        <v>90</v>
      </c>
      <c r="B92">
        <v>2268</v>
      </c>
      <c r="C92">
        <v>2469</v>
      </c>
      <c r="D92">
        <v>408</v>
      </c>
      <c r="E92">
        <v>407</v>
      </c>
      <c r="F92">
        <v>1</v>
      </c>
      <c r="H92">
        <f>Table_Dados__25620212223[[#This Row],[ticksRight]]-Table_Dados__25620212223[[#This Row],[ticksLeft]]</f>
        <v>-1</v>
      </c>
      <c r="I92">
        <f>Table_Dados__25620212223[[#This Row],[ticksLeft]]-D91</f>
        <v>5</v>
      </c>
      <c r="J92">
        <f>Table_Dados__25620212223[[#This Row],[ticksRight]]-E91</f>
        <v>5</v>
      </c>
    </row>
    <row r="93" spans="1:10" x14ac:dyDescent="0.35">
      <c r="A93">
        <v>91</v>
      </c>
      <c r="B93">
        <v>2048</v>
      </c>
      <c r="C93">
        <v>2841</v>
      </c>
      <c r="D93">
        <v>413</v>
      </c>
      <c r="E93">
        <v>411</v>
      </c>
      <c r="F93">
        <v>1.25</v>
      </c>
      <c r="H93">
        <f>Table_Dados__25620212223[[#This Row],[ticksRight]]-Table_Dados__25620212223[[#This Row],[ticksLeft]]</f>
        <v>-2</v>
      </c>
      <c r="I93">
        <f>Table_Dados__25620212223[[#This Row],[ticksLeft]]-D92</f>
        <v>5</v>
      </c>
      <c r="J93">
        <f>Table_Dados__25620212223[[#This Row],[ticksRight]]-E92</f>
        <v>4</v>
      </c>
    </row>
    <row r="94" spans="1:10" x14ac:dyDescent="0.35">
      <c r="A94">
        <v>92</v>
      </c>
      <c r="B94">
        <v>2304</v>
      </c>
      <c r="C94">
        <v>2485</v>
      </c>
      <c r="D94">
        <v>417</v>
      </c>
      <c r="E94">
        <v>416</v>
      </c>
      <c r="F94">
        <v>1.25</v>
      </c>
      <c r="H94">
        <f>Table_Dados__25620212223[[#This Row],[ticksRight]]-Table_Dados__25620212223[[#This Row],[ticksLeft]]</f>
        <v>-1</v>
      </c>
      <c r="I94">
        <f>Table_Dados__25620212223[[#This Row],[ticksLeft]]-D93</f>
        <v>4</v>
      </c>
      <c r="J94">
        <f>Table_Dados__25620212223[[#This Row],[ticksRight]]-E93</f>
        <v>5</v>
      </c>
    </row>
    <row r="95" spans="1:10" x14ac:dyDescent="0.35">
      <c r="A95">
        <v>93</v>
      </c>
      <c r="B95">
        <v>2048</v>
      </c>
      <c r="C95">
        <v>2827</v>
      </c>
      <c r="D95">
        <v>422</v>
      </c>
      <c r="E95">
        <v>420</v>
      </c>
      <c r="F95">
        <v>1.25</v>
      </c>
      <c r="H95">
        <f>Table_Dados__25620212223[[#This Row],[ticksRight]]-Table_Dados__25620212223[[#This Row],[ticksLeft]]</f>
        <v>-2</v>
      </c>
      <c r="I95">
        <f>Table_Dados__25620212223[[#This Row],[ticksLeft]]-D94</f>
        <v>5</v>
      </c>
      <c r="J95">
        <f>Table_Dados__25620212223[[#This Row],[ticksRight]]-E94</f>
        <v>4</v>
      </c>
    </row>
    <row r="96" spans="1:10" x14ac:dyDescent="0.35">
      <c r="A96">
        <v>94</v>
      </c>
      <c r="B96">
        <v>2304</v>
      </c>
      <c r="C96">
        <v>2473</v>
      </c>
      <c r="D96">
        <v>426</v>
      </c>
      <c r="E96">
        <v>425</v>
      </c>
      <c r="F96">
        <v>1.25</v>
      </c>
      <c r="H96">
        <f>Table_Dados__25620212223[[#This Row],[ticksRight]]-Table_Dados__25620212223[[#This Row],[ticksLeft]]</f>
        <v>-1</v>
      </c>
      <c r="I96">
        <f>Table_Dados__25620212223[[#This Row],[ticksLeft]]-D95</f>
        <v>4</v>
      </c>
      <c r="J96">
        <f>Table_Dados__25620212223[[#This Row],[ticksRight]]-E95</f>
        <v>5</v>
      </c>
    </row>
    <row r="97" spans="1:10" x14ac:dyDescent="0.35">
      <c r="A97">
        <v>95</v>
      </c>
      <c r="B97">
        <v>2048</v>
      </c>
      <c r="C97">
        <v>2814</v>
      </c>
      <c r="D97">
        <v>431</v>
      </c>
      <c r="E97">
        <v>429</v>
      </c>
      <c r="F97">
        <v>1.25</v>
      </c>
      <c r="H97">
        <f>Table_Dados__25620212223[[#This Row],[ticksRight]]-Table_Dados__25620212223[[#This Row],[ticksLeft]]</f>
        <v>-2</v>
      </c>
      <c r="I97">
        <f>Table_Dados__25620212223[[#This Row],[ticksLeft]]-D96</f>
        <v>5</v>
      </c>
      <c r="J97">
        <f>Table_Dados__25620212223[[#This Row],[ticksRight]]-E96</f>
        <v>4</v>
      </c>
    </row>
    <row r="98" spans="1:10" x14ac:dyDescent="0.35">
      <c r="A98">
        <v>96</v>
      </c>
      <c r="B98">
        <v>2304</v>
      </c>
      <c r="C98">
        <v>2462</v>
      </c>
      <c r="D98">
        <v>435</v>
      </c>
      <c r="E98">
        <v>434</v>
      </c>
      <c r="F98">
        <v>1.25</v>
      </c>
      <c r="H98">
        <f>Table_Dados__25620212223[[#This Row],[ticksRight]]-Table_Dados__25620212223[[#This Row],[ticksLeft]]</f>
        <v>-1</v>
      </c>
      <c r="I98">
        <f>Table_Dados__25620212223[[#This Row],[ticksLeft]]-D97</f>
        <v>4</v>
      </c>
      <c r="J98">
        <f>Table_Dados__25620212223[[#This Row],[ticksRight]]-E97</f>
        <v>5</v>
      </c>
    </row>
    <row r="99" spans="1:10" x14ac:dyDescent="0.35">
      <c r="A99">
        <v>97</v>
      </c>
      <c r="B99">
        <v>2304</v>
      </c>
      <c r="C99">
        <v>2462</v>
      </c>
      <c r="D99">
        <v>440</v>
      </c>
      <c r="E99">
        <v>439</v>
      </c>
      <c r="F99">
        <v>1</v>
      </c>
      <c r="H99">
        <f>Table_Dados__25620212223[[#This Row],[ticksRight]]-Table_Dados__25620212223[[#This Row],[ticksLeft]]</f>
        <v>-1</v>
      </c>
      <c r="I99">
        <f>Table_Dados__25620212223[[#This Row],[ticksLeft]]-D98</f>
        <v>5</v>
      </c>
      <c r="J99">
        <f>Table_Dados__25620212223[[#This Row],[ticksRight]]-E98</f>
        <v>5</v>
      </c>
    </row>
    <row r="100" spans="1:10" x14ac:dyDescent="0.35">
      <c r="A100">
        <v>98</v>
      </c>
      <c r="B100">
        <v>2304</v>
      </c>
      <c r="C100">
        <v>2462</v>
      </c>
      <c r="D100">
        <v>444</v>
      </c>
      <c r="E100">
        <v>443</v>
      </c>
      <c r="F100">
        <v>1</v>
      </c>
      <c r="H100">
        <f>Table_Dados__25620212223[[#This Row],[ticksRight]]-Table_Dados__25620212223[[#This Row],[ticksLeft]]</f>
        <v>-1</v>
      </c>
      <c r="I100">
        <f>Table_Dados__25620212223[[#This Row],[ticksLeft]]-D99</f>
        <v>4</v>
      </c>
      <c r="J100">
        <f>Table_Dados__25620212223[[#This Row],[ticksRight]]-E99</f>
        <v>4</v>
      </c>
    </row>
    <row r="101" spans="1:10" x14ac:dyDescent="0.35">
      <c r="A101">
        <v>99</v>
      </c>
      <c r="B101">
        <v>2304</v>
      </c>
      <c r="C101">
        <v>2462</v>
      </c>
      <c r="D101">
        <v>449</v>
      </c>
      <c r="E101">
        <v>448</v>
      </c>
      <c r="F101">
        <v>1</v>
      </c>
      <c r="H101">
        <f>Table_Dados__25620212223[[#This Row],[ticksRight]]-Table_Dados__25620212223[[#This Row],[ticksLeft]]</f>
        <v>-1</v>
      </c>
      <c r="I101">
        <f>Table_Dados__25620212223[[#This Row],[ticksLeft]]-D100</f>
        <v>5</v>
      </c>
      <c r="J101">
        <f>Table_Dados__25620212223[[#This Row],[ticksRight]]-E100</f>
        <v>5</v>
      </c>
    </row>
    <row r="102" spans="1:10" x14ac:dyDescent="0.35">
      <c r="A102">
        <v>100</v>
      </c>
      <c r="B102">
        <v>2048</v>
      </c>
      <c r="C102">
        <v>2801</v>
      </c>
      <c r="D102">
        <v>454</v>
      </c>
      <c r="E102">
        <v>452</v>
      </c>
      <c r="F102">
        <v>1.25</v>
      </c>
      <c r="H102">
        <f>Table_Dados__25620212223[[#This Row],[ticksRight]]-Table_Dados__25620212223[[#This Row],[ticksLeft]]</f>
        <v>-2</v>
      </c>
      <c r="I102">
        <f>Table_Dados__25620212223[[#This Row],[ticksLeft]]-D101</f>
        <v>5</v>
      </c>
      <c r="J102">
        <f>Table_Dados__25620212223[[#This Row],[ticksRight]]-E101</f>
        <v>4</v>
      </c>
    </row>
    <row r="103" spans="1:10" x14ac:dyDescent="0.35">
      <c r="A103">
        <v>101</v>
      </c>
      <c r="B103">
        <v>2304</v>
      </c>
      <c r="C103">
        <v>2450</v>
      </c>
      <c r="D103">
        <v>458</v>
      </c>
      <c r="E103">
        <v>457</v>
      </c>
      <c r="F103">
        <v>1.25</v>
      </c>
      <c r="H103">
        <f>Table_Dados__25620212223[[#This Row],[ticksRight]]-Table_Dados__25620212223[[#This Row],[ticksLeft]]</f>
        <v>-1</v>
      </c>
      <c r="I103">
        <f>Table_Dados__25620212223[[#This Row],[ticksLeft]]-D102</f>
        <v>4</v>
      </c>
      <c r="J103">
        <f>Table_Dados__25620212223[[#This Row],[ticksRight]]-E102</f>
        <v>5</v>
      </c>
    </row>
    <row r="104" spans="1:10" x14ac:dyDescent="0.35">
      <c r="A104">
        <v>102</v>
      </c>
      <c r="B104">
        <v>2048</v>
      </c>
      <c r="C104">
        <v>2788</v>
      </c>
      <c r="D104">
        <v>463</v>
      </c>
      <c r="E104">
        <v>461</v>
      </c>
      <c r="F104">
        <v>1.25</v>
      </c>
      <c r="H104">
        <f>Table_Dados__25620212223[[#This Row],[ticksRight]]-Table_Dados__25620212223[[#This Row],[ticksLeft]]</f>
        <v>-2</v>
      </c>
      <c r="I104">
        <f>Table_Dados__25620212223[[#This Row],[ticksLeft]]-D103</f>
        <v>5</v>
      </c>
      <c r="J104">
        <f>Table_Dados__25620212223[[#This Row],[ticksRight]]-E103</f>
        <v>4</v>
      </c>
    </row>
    <row r="105" spans="1:10" x14ac:dyDescent="0.35">
      <c r="A105">
        <v>103</v>
      </c>
      <c r="B105">
        <v>2304</v>
      </c>
      <c r="C105">
        <v>2439</v>
      </c>
      <c r="D105">
        <v>467</v>
      </c>
      <c r="E105">
        <v>466</v>
      </c>
      <c r="F105">
        <v>1.25</v>
      </c>
      <c r="H105">
        <f>Table_Dados__25620212223[[#This Row],[ticksRight]]-Table_Dados__25620212223[[#This Row],[ticksLeft]]</f>
        <v>-1</v>
      </c>
      <c r="I105">
        <f>Table_Dados__25620212223[[#This Row],[ticksLeft]]-D104</f>
        <v>4</v>
      </c>
      <c r="J105">
        <f>Table_Dados__25620212223[[#This Row],[ticksRight]]-E104</f>
        <v>5</v>
      </c>
    </row>
    <row r="106" spans="1:10" x14ac:dyDescent="0.35">
      <c r="A106">
        <v>104</v>
      </c>
      <c r="B106">
        <v>2592</v>
      </c>
      <c r="C106">
        <v>2134</v>
      </c>
      <c r="D106">
        <v>471</v>
      </c>
      <c r="E106">
        <v>471</v>
      </c>
      <c r="F106">
        <v>1.25</v>
      </c>
      <c r="H106">
        <f>Table_Dados__25620212223[[#This Row],[ticksRight]]-Table_Dados__25620212223[[#This Row],[ticksLeft]]</f>
        <v>0</v>
      </c>
      <c r="I106">
        <f>Table_Dados__25620212223[[#This Row],[ticksLeft]]-D105</f>
        <v>4</v>
      </c>
      <c r="J106">
        <f>Table_Dados__25620212223[[#This Row],[ticksRight]]-E105</f>
        <v>5</v>
      </c>
    </row>
    <row r="107" spans="1:10" x14ac:dyDescent="0.35">
      <c r="A107">
        <v>105</v>
      </c>
      <c r="B107">
        <v>2268</v>
      </c>
      <c r="C107">
        <v>2400</v>
      </c>
      <c r="D107">
        <v>476</v>
      </c>
      <c r="E107">
        <v>475</v>
      </c>
      <c r="F107">
        <v>1.25</v>
      </c>
      <c r="H107">
        <f>Table_Dados__25620212223[[#This Row],[ticksRight]]-Table_Dados__25620212223[[#This Row],[ticksLeft]]</f>
        <v>-1</v>
      </c>
      <c r="I107">
        <f>Table_Dados__25620212223[[#This Row],[ticksLeft]]-D106</f>
        <v>5</v>
      </c>
      <c r="J107">
        <f>Table_Dados__25620212223[[#This Row],[ticksRight]]-E106</f>
        <v>4</v>
      </c>
    </row>
    <row r="108" spans="1:10" x14ac:dyDescent="0.35">
      <c r="A108">
        <v>106</v>
      </c>
      <c r="B108">
        <v>2048</v>
      </c>
      <c r="C108">
        <v>2763</v>
      </c>
      <c r="D108">
        <v>481</v>
      </c>
      <c r="E108">
        <v>479</v>
      </c>
      <c r="F108">
        <v>1.25</v>
      </c>
      <c r="H108">
        <f>Table_Dados__25620212223[[#This Row],[ticksRight]]-Table_Dados__25620212223[[#This Row],[ticksLeft]]</f>
        <v>-2</v>
      </c>
      <c r="I108">
        <f>Table_Dados__25620212223[[#This Row],[ticksLeft]]-D107</f>
        <v>5</v>
      </c>
      <c r="J108">
        <f>Table_Dados__25620212223[[#This Row],[ticksRight]]-E107</f>
        <v>4</v>
      </c>
    </row>
    <row r="109" spans="1:10" x14ac:dyDescent="0.35">
      <c r="A109">
        <v>107</v>
      </c>
      <c r="B109">
        <v>2304</v>
      </c>
      <c r="C109">
        <v>2417</v>
      </c>
      <c r="D109">
        <v>485</v>
      </c>
      <c r="E109">
        <v>484</v>
      </c>
      <c r="F109">
        <v>1.25</v>
      </c>
      <c r="H109">
        <f>Table_Dados__25620212223[[#This Row],[ticksRight]]-Table_Dados__25620212223[[#This Row],[ticksLeft]]</f>
        <v>-1</v>
      </c>
      <c r="I109">
        <f>Table_Dados__25620212223[[#This Row],[ticksLeft]]-D108</f>
        <v>4</v>
      </c>
      <c r="J109">
        <f>Table_Dados__25620212223[[#This Row],[ticksRight]]-E108</f>
        <v>5</v>
      </c>
    </row>
    <row r="110" spans="1:10" x14ac:dyDescent="0.35">
      <c r="A110">
        <v>108</v>
      </c>
      <c r="B110">
        <v>2304</v>
      </c>
      <c r="C110">
        <v>2417</v>
      </c>
      <c r="D110">
        <v>490</v>
      </c>
      <c r="E110">
        <v>489</v>
      </c>
      <c r="F110">
        <v>1</v>
      </c>
      <c r="H110">
        <f>Table_Dados__25620212223[[#This Row],[ticksRight]]-Table_Dados__25620212223[[#This Row],[ticksLeft]]</f>
        <v>-1</v>
      </c>
      <c r="I110">
        <f>Table_Dados__25620212223[[#This Row],[ticksLeft]]-D109</f>
        <v>5</v>
      </c>
      <c r="J110">
        <f>Table_Dados__25620212223[[#This Row],[ticksRight]]-E109</f>
        <v>5</v>
      </c>
    </row>
    <row r="111" spans="1:10" x14ac:dyDescent="0.35">
      <c r="A111">
        <v>109</v>
      </c>
      <c r="B111">
        <v>2048</v>
      </c>
      <c r="C111">
        <v>2751</v>
      </c>
      <c r="D111">
        <v>495</v>
      </c>
      <c r="E111">
        <v>493</v>
      </c>
      <c r="F111">
        <v>1.25</v>
      </c>
      <c r="H111">
        <f>Table_Dados__25620212223[[#This Row],[ticksRight]]-Table_Dados__25620212223[[#This Row],[ticksLeft]]</f>
        <v>-2</v>
      </c>
      <c r="I111">
        <f>Table_Dados__25620212223[[#This Row],[ticksLeft]]-D110</f>
        <v>5</v>
      </c>
      <c r="J111">
        <f>Table_Dados__25620212223[[#This Row],[ticksRight]]-E110</f>
        <v>4</v>
      </c>
    </row>
    <row r="112" spans="1:10" x14ac:dyDescent="0.35">
      <c r="A112">
        <v>110</v>
      </c>
      <c r="B112">
        <v>2304</v>
      </c>
      <c r="C112">
        <v>2407</v>
      </c>
      <c r="D112">
        <v>499</v>
      </c>
      <c r="E112">
        <v>498</v>
      </c>
      <c r="F112">
        <v>1.25</v>
      </c>
      <c r="H112">
        <f>Table_Dados__25620212223[[#This Row],[ticksRight]]-Table_Dados__25620212223[[#This Row],[ticksLeft]]</f>
        <v>-1</v>
      </c>
      <c r="I112">
        <f>Table_Dados__25620212223[[#This Row],[ticksLeft]]-D111</f>
        <v>4</v>
      </c>
      <c r="J112">
        <f>Table_Dados__25620212223[[#This Row],[ticksRight]]-E111</f>
        <v>5</v>
      </c>
    </row>
    <row r="113" spans="1:10" x14ac:dyDescent="0.35">
      <c r="A113">
        <v>111</v>
      </c>
      <c r="B113">
        <v>2304</v>
      </c>
      <c r="C113">
        <v>2407</v>
      </c>
      <c r="D113">
        <v>503</v>
      </c>
      <c r="E113">
        <v>502</v>
      </c>
      <c r="F113">
        <v>1</v>
      </c>
      <c r="H113">
        <f>Table_Dados__25620212223[[#This Row],[ticksRight]]-Table_Dados__25620212223[[#This Row],[ticksLeft]]</f>
        <v>-1</v>
      </c>
      <c r="I113">
        <f>Table_Dados__25620212223[[#This Row],[ticksLeft]]-D112</f>
        <v>4</v>
      </c>
      <c r="J113">
        <f>Table_Dados__25620212223[[#This Row],[ticksRight]]-E112</f>
        <v>4</v>
      </c>
    </row>
    <row r="114" spans="1:10" x14ac:dyDescent="0.35">
      <c r="A114">
        <v>112</v>
      </c>
      <c r="B114">
        <v>2304</v>
      </c>
      <c r="C114">
        <v>2407</v>
      </c>
      <c r="D114">
        <v>508</v>
      </c>
      <c r="E114">
        <v>507</v>
      </c>
      <c r="F114">
        <v>1</v>
      </c>
      <c r="H114">
        <f>Table_Dados__25620212223[[#This Row],[ticksRight]]-Table_Dados__25620212223[[#This Row],[ticksLeft]]</f>
        <v>-1</v>
      </c>
      <c r="I114">
        <f>Table_Dados__25620212223[[#This Row],[ticksLeft]]-D113</f>
        <v>5</v>
      </c>
      <c r="J114">
        <f>Table_Dados__25620212223[[#This Row],[ticksRight]]-E113</f>
        <v>5</v>
      </c>
    </row>
    <row r="115" spans="1:10" x14ac:dyDescent="0.35">
      <c r="A115">
        <v>113</v>
      </c>
      <c r="B115">
        <v>2048</v>
      </c>
      <c r="C115">
        <v>2739</v>
      </c>
      <c r="D115">
        <v>513</v>
      </c>
      <c r="E115">
        <v>511</v>
      </c>
      <c r="F115">
        <v>1.25</v>
      </c>
      <c r="H115">
        <f>Table_Dados__25620212223[[#This Row],[ticksRight]]-Table_Dados__25620212223[[#This Row],[ticksLeft]]</f>
        <v>-2</v>
      </c>
      <c r="I115">
        <f>Table_Dados__25620212223[[#This Row],[ticksLeft]]-D114</f>
        <v>5</v>
      </c>
      <c r="J115">
        <f>Table_Dados__25620212223[[#This Row],[ticksRight]]-E114</f>
        <v>4</v>
      </c>
    </row>
    <row r="116" spans="1:10" x14ac:dyDescent="0.35">
      <c r="A116">
        <v>114</v>
      </c>
      <c r="B116">
        <v>2304</v>
      </c>
      <c r="C116">
        <v>2396</v>
      </c>
      <c r="D116">
        <v>517</v>
      </c>
      <c r="E116">
        <v>516</v>
      </c>
      <c r="F116">
        <v>1.25</v>
      </c>
      <c r="H116">
        <f>Table_Dados__25620212223[[#This Row],[ticksRight]]-Table_Dados__25620212223[[#This Row],[ticksLeft]]</f>
        <v>-1</v>
      </c>
      <c r="I116">
        <f>Table_Dados__25620212223[[#This Row],[ticksLeft]]-D115</f>
        <v>4</v>
      </c>
      <c r="J116">
        <f>Table_Dados__25620212223[[#This Row],[ticksRight]]-E115</f>
        <v>5</v>
      </c>
    </row>
    <row r="117" spans="1:10" x14ac:dyDescent="0.35">
      <c r="A117">
        <v>115</v>
      </c>
      <c r="B117">
        <v>2304</v>
      </c>
      <c r="C117">
        <v>2396</v>
      </c>
      <c r="D117">
        <v>521</v>
      </c>
      <c r="E117">
        <v>520</v>
      </c>
      <c r="F117">
        <v>1</v>
      </c>
      <c r="H117">
        <f>Table_Dados__25620212223[[#This Row],[ticksRight]]-Table_Dados__25620212223[[#This Row],[ticksLeft]]</f>
        <v>-1</v>
      </c>
      <c r="I117">
        <f>Table_Dados__25620212223[[#This Row],[ticksLeft]]-D116</f>
        <v>4</v>
      </c>
      <c r="J117">
        <f>Table_Dados__25620212223[[#This Row],[ticksRight]]-E116</f>
        <v>4</v>
      </c>
    </row>
    <row r="118" spans="1:10" x14ac:dyDescent="0.35">
      <c r="A118">
        <v>116</v>
      </c>
      <c r="B118">
        <v>2304</v>
      </c>
      <c r="C118">
        <v>2396</v>
      </c>
      <c r="D118">
        <v>526</v>
      </c>
      <c r="E118">
        <v>525</v>
      </c>
      <c r="F118">
        <v>1</v>
      </c>
      <c r="H118">
        <f>Table_Dados__25620212223[[#This Row],[ticksRight]]-Table_Dados__25620212223[[#This Row],[ticksLeft]]</f>
        <v>-1</v>
      </c>
      <c r="I118">
        <f>Table_Dados__25620212223[[#This Row],[ticksLeft]]-D117</f>
        <v>5</v>
      </c>
      <c r="J118">
        <f>Table_Dados__25620212223[[#This Row],[ticksRight]]-E117</f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4BEB-65CA-4533-A513-FC602395AC2E}">
  <dimension ref="A1:J118"/>
  <sheetViews>
    <sheetView zoomScale="70" zoomScaleNormal="70" workbookViewId="0">
      <selection activeCell="A2" sqref="A2:F118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2304</v>
      </c>
      <c r="C2">
        <v>2396</v>
      </c>
      <c r="D2">
        <v>0</v>
      </c>
      <c r="E2">
        <v>0</v>
      </c>
      <c r="F2">
        <v>0</v>
      </c>
      <c r="H2">
        <f>Table_Dados__256202122[[#This Row],[ticksRight]]-Table_Dados__256202122[[#This Row],[ticksLeft]]</f>
        <v>0</v>
      </c>
    </row>
    <row r="3" spans="1:10" x14ac:dyDescent="0.35">
      <c r="A3">
        <v>1</v>
      </c>
      <c r="B3">
        <v>2702</v>
      </c>
      <c r="C3">
        <v>2211</v>
      </c>
      <c r="D3">
        <v>5</v>
      </c>
      <c r="E3">
        <v>6</v>
      </c>
      <c r="F3">
        <v>1.2</v>
      </c>
      <c r="H3">
        <f>Table_Dados__256202122[[#This Row],[ticksRight]]-Table_Dados__256202122[[#This Row],[ticksLeft]]</f>
        <v>1</v>
      </c>
      <c r="I3">
        <f>Table_Dados__256202122[[#This Row],[ticksLeft]]-D2</f>
        <v>5</v>
      </c>
      <c r="J3">
        <f>Table_Dados__256202122[[#This Row],[ticksRight]]-E2</f>
        <v>6</v>
      </c>
    </row>
    <row r="4" spans="1:10" x14ac:dyDescent="0.35">
      <c r="A4">
        <v>2</v>
      </c>
      <c r="B4">
        <v>2702</v>
      </c>
      <c r="C4">
        <v>2211</v>
      </c>
      <c r="D4">
        <v>8</v>
      </c>
      <c r="E4">
        <v>9</v>
      </c>
      <c r="F4">
        <v>1</v>
      </c>
      <c r="H4">
        <f>Table_Dados__256202122[[#This Row],[ticksRight]]-Table_Dados__256202122[[#This Row],[ticksLeft]]</f>
        <v>1</v>
      </c>
      <c r="I4">
        <f>Table_Dados__256202122[[#This Row],[ticksLeft]]-D3</f>
        <v>3</v>
      </c>
      <c r="J4">
        <f>Table_Dados__256202122[[#This Row],[ticksRight]]-E3</f>
        <v>3</v>
      </c>
    </row>
    <row r="5" spans="1:10" x14ac:dyDescent="0.35">
      <c r="A5">
        <v>3</v>
      </c>
      <c r="B5">
        <v>2251</v>
      </c>
      <c r="C5">
        <v>2579</v>
      </c>
      <c r="D5">
        <v>12</v>
      </c>
      <c r="E5">
        <v>12</v>
      </c>
      <c r="F5">
        <v>1.3333330000000001</v>
      </c>
      <c r="H5">
        <f>Table_Dados__256202122[[#This Row],[ticksRight]]-Table_Dados__256202122[[#This Row],[ticksLeft]]</f>
        <v>0</v>
      </c>
      <c r="I5">
        <f>Table_Dados__256202122[[#This Row],[ticksLeft]]-D4</f>
        <v>4</v>
      </c>
      <c r="J5">
        <f>Table_Dados__256202122[[#This Row],[ticksRight]]-E4</f>
        <v>3</v>
      </c>
    </row>
    <row r="6" spans="1:10" x14ac:dyDescent="0.35">
      <c r="A6">
        <v>4</v>
      </c>
      <c r="B6">
        <v>2048</v>
      </c>
      <c r="C6">
        <v>3181</v>
      </c>
      <c r="D6">
        <v>16</v>
      </c>
      <c r="E6">
        <v>15</v>
      </c>
      <c r="F6">
        <v>1.3333330000000001</v>
      </c>
      <c r="H6">
        <f>Table_Dados__256202122[[#This Row],[ticksRight]]-Table_Dados__256202122[[#This Row],[ticksLeft]]</f>
        <v>-1</v>
      </c>
      <c r="I6">
        <f>Table_Dados__256202122[[#This Row],[ticksLeft]]-D5</f>
        <v>4</v>
      </c>
      <c r="J6">
        <f>Table_Dados__256202122[[#This Row],[ticksRight]]-E5</f>
        <v>3</v>
      </c>
    </row>
    <row r="7" spans="1:10" x14ac:dyDescent="0.35">
      <c r="A7">
        <v>5</v>
      </c>
      <c r="B7">
        <v>2048</v>
      </c>
      <c r="C7">
        <v>3181</v>
      </c>
      <c r="D7">
        <v>20</v>
      </c>
      <c r="E7">
        <v>19</v>
      </c>
      <c r="F7">
        <v>1</v>
      </c>
      <c r="H7">
        <f>Table_Dados__256202122[[#This Row],[ticksRight]]-Table_Dados__256202122[[#This Row],[ticksLeft]]</f>
        <v>-1</v>
      </c>
      <c r="I7">
        <f>Table_Dados__256202122[[#This Row],[ticksLeft]]-D6</f>
        <v>4</v>
      </c>
      <c r="J7">
        <f>Table_Dados__256202122[[#This Row],[ticksRight]]-E6</f>
        <v>4</v>
      </c>
    </row>
    <row r="8" spans="1:10" x14ac:dyDescent="0.35">
      <c r="A8">
        <v>6</v>
      </c>
      <c r="B8">
        <v>2048</v>
      </c>
      <c r="C8">
        <v>3181</v>
      </c>
      <c r="D8">
        <v>24</v>
      </c>
      <c r="E8">
        <v>23</v>
      </c>
      <c r="F8">
        <v>1</v>
      </c>
      <c r="H8">
        <f>Table_Dados__256202122[[#This Row],[ticksRight]]-Table_Dados__256202122[[#This Row],[ticksLeft]]</f>
        <v>-1</v>
      </c>
      <c r="I8">
        <f>Table_Dados__256202122[[#This Row],[ticksLeft]]-D7</f>
        <v>4</v>
      </c>
      <c r="J8">
        <f>Table_Dados__256202122[[#This Row],[ticksRight]]-E7</f>
        <v>4</v>
      </c>
    </row>
    <row r="9" spans="1:10" x14ac:dyDescent="0.35">
      <c r="A9">
        <v>7</v>
      </c>
      <c r="B9">
        <v>2048</v>
      </c>
      <c r="C9">
        <v>3181</v>
      </c>
      <c r="D9">
        <v>28</v>
      </c>
      <c r="E9">
        <v>27</v>
      </c>
      <c r="F9">
        <v>1</v>
      </c>
      <c r="H9">
        <f>Table_Dados__256202122[[#This Row],[ticksRight]]-Table_Dados__256202122[[#This Row],[ticksLeft]]</f>
        <v>-1</v>
      </c>
      <c r="I9">
        <f>Table_Dados__256202122[[#This Row],[ticksLeft]]-D8</f>
        <v>4</v>
      </c>
      <c r="J9">
        <f>Table_Dados__256202122[[#This Row],[ticksRight]]-E8</f>
        <v>4</v>
      </c>
    </row>
    <row r="10" spans="1:10" x14ac:dyDescent="0.35">
      <c r="A10">
        <v>8</v>
      </c>
      <c r="B10">
        <v>2304</v>
      </c>
      <c r="C10">
        <v>2783</v>
      </c>
      <c r="D10">
        <v>32</v>
      </c>
      <c r="E10">
        <v>32</v>
      </c>
      <c r="F10">
        <v>1.25</v>
      </c>
      <c r="H10">
        <f>Table_Dados__256202122[[#This Row],[ticksRight]]-Table_Dados__256202122[[#This Row],[ticksLeft]]</f>
        <v>0</v>
      </c>
      <c r="I10">
        <f>Table_Dados__256202122[[#This Row],[ticksLeft]]-D9</f>
        <v>4</v>
      </c>
      <c r="J10">
        <f>Table_Dados__256202122[[#This Row],[ticksRight]]-E9</f>
        <v>5</v>
      </c>
    </row>
    <row r="11" spans="1:10" x14ac:dyDescent="0.35">
      <c r="A11">
        <v>9</v>
      </c>
      <c r="B11">
        <v>2048</v>
      </c>
      <c r="C11">
        <v>3162</v>
      </c>
      <c r="D11">
        <v>37</v>
      </c>
      <c r="E11">
        <v>36</v>
      </c>
      <c r="F11">
        <v>1.25</v>
      </c>
      <c r="H11">
        <f>Table_Dados__256202122[[#This Row],[ticksRight]]-Table_Dados__256202122[[#This Row],[ticksLeft]]</f>
        <v>-1</v>
      </c>
      <c r="I11">
        <f>Table_Dados__256202122[[#This Row],[ticksLeft]]-D10</f>
        <v>5</v>
      </c>
      <c r="J11">
        <f>Table_Dados__256202122[[#This Row],[ticksRight]]-E10</f>
        <v>4</v>
      </c>
    </row>
    <row r="12" spans="1:10" x14ac:dyDescent="0.35">
      <c r="A12">
        <v>10</v>
      </c>
      <c r="B12">
        <v>2304</v>
      </c>
      <c r="C12">
        <v>2766</v>
      </c>
      <c r="D12">
        <v>41</v>
      </c>
      <c r="E12">
        <v>41</v>
      </c>
      <c r="F12">
        <v>1.25</v>
      </c>
      <c r="H12">
        <f>Table_Dados__256202122[[#This Row],[ticksRight]]-Table_Dados__256202122[[#This Row],[ticksLeft]]</f>
        <v>0</v>
      </c>
      <c r="I12">
        <f>Table_Dados__256202122[[#This Row],[ticksLeft]]-D11</f>
        <v>4</v>
      </c>
      <c r="J12">
        <f>Table_Dados__256202122[[#This Row],[ticksRight]]-E11</f>
        <v>5</v>
      </c>
    </row>
    <row r="13" spans="1:10" x14ac:dyDescent="0.35">
      <c r="A13">
        <v>11</v>
      </c>
      <c r="B13">
        <v>2304</v>
      </c>
      <c r="C13">
        <v>2766</v>
      </c>
      <c r="D13">
        <v>46</v>
      </c>
      <c r="E13">
        <v>46</v>
      </c>
      <c r="F13">
        <v>1</v>
      </c>
      <c r="H13">
        <f>Table_Dados__256202122[[#This Row],[ticksRight]]-Table_Dados__256202122[[#This Row],[ticksLeft]]</f>
        <v>0</v>
      </c>
      <c r="I13">
        <f>Table_Dados__256202122[[#This Row],[ticksLeft]]-D12</f>
        <v>5</v>
      </c>
      <c r="J13">
        <f>Table_Dados__256202122[[#This Row],[ticksRight]]-E12</f>
        <v>5</v>
      </c>
    </row>
    <row r="14" spans="1:10" x14ac:dyDescent="0.35">
      <c r="A14">
        <v>12</v>
      </c>
      <c r="B14">
        <v>2592</v>
      </c>
      <c r="C14">
        <v>2420</v>
      </c>
      <c r="D14">
        <v>50</v>
      </c>
      <c r="E14">
        <v>51</v>
      </c>
      <c r="F14">
        <v>1.25</v>
      </c>
      <c r="H14">
        <f>Table_Dados__256202122[[#This Row],[ticksRight]]-Table_Dados__256202122[[#This Row],[ticksLeft]]</f>
        <v>1</v>
      </c>
      <c r="I14">
        <f>Table_Dados__256202122[[#This Row],[ticksLeft]]-D13</f>
        <v>4</v>
      </c>
      <c r="J14">
        <f>Table_Dados__256202122[[#This Row],[ticksRight]]-E13</f>
        <v>5</v>
      </c>
    </row>
    <row r="15" spans="1:10" x14ac:dyDescent="0.35">
      <c r="A15">
        <v>13</v>
      </c>
      <c r="B15">
        <v>2592</v>
      </c>
      <c r="C15">
        <v>2420</v>
      </c>
      <c r="D15">
        <v>55</v>
      </c>
      <c r="E15">
        <v>56</v>
      </c>
      <c r="F15">
        <v>1</v>
      </c>
      <c r="H15">
        <f>Table_Dados__256202122[[#This Row],[ticksRight]]-Table_Dados__256202122[[#This Row],[ticksLeft]]</f>
        <v>1</v>
      </c>
      <c r="I15">
        <f>Table_Dados__256202122[[#This Row],[ticksLeft]]-D14</f>
        <v>5</v>
      </c>
      <c r="J15">
        <f>Table_Dados__256202122[[#This Row],[ticksRight]]-E14</f>
        <v>5</v>
      </c>
    </row>
    <row r="16" spans="1:10" x14ac:dyDescent="0.35">
      <c r="A16">
        <v>14</v>
      </c>
      <c r="B16">
        <v>2592</v>
      </c>
      <c r="C16">
        <v>2420</v>
      </c>
      <c r="D16">
        <v>60</v>
      </c>
      <c r="E16">
        <v>61</v>
      </c>
      <c r="F16">
        <v>1</v>
      </c>
      <c r="H16">
        <f>Table_Dados__256202122[[#This Row],[ticksRight]]-Table_Dados__256202122[[#This Row],[ticksLeft]]</f>
        <v>1</v>
      </c>
      <c r="I16">
        <f>Table_Dados__256202122[[#This Row],[ticksLeft]]-D15</f>
        <v>5</v>
      </c>
      <c r="J16">
        <f>Table_Dados__256202122[[#This Row],[ticksRight]]-E15</f>
        <v>5</v>
      </c>
    </row>
    <row r="17" spans="1:10" x14ac:dyDescent="0.35">
      <c r="A17">
        <v>15</v>
      </c>
      <c r="B17">
        <v>2268</v>
      </c>
      <c r="C17">
        <v>2722</v>
      </c>
      <c r="D17">
        <v>65</v>
      </c>
      <c r="E17">
        <v>65</v>
      </c>
      <c r="F17">
        <v>1.25</v>
      </c>
      <c r="H17">
        <f>Table_Dados__256202122[[#This Row],[ticksRight]]-Table_Dados__256202122[[#This Row],[ticksLeft]]</f>
        <v>0</v>
      </c>
      <c r="I17">
        <f>Table_Dados__256202122[[#This Row],[ticksLeft]]-D16</f>
        <v>5</v>
      </c>
      <c r="J17">
        <f>Table_Dados__256202122[[#This Row],[ticksRight]]-E16</f>
        <v>4</v>
      </c>
    </row>
    <row r="18" spans="1:10" x14ac:dyDescent="0.35">
      <c r="A18">
        <v>16</v>
      </c>
      <c r="B18">
        <v>2551</v>
      </c>
      <c r="C18">
        <v>2381</v>
      </c>
      <c r="D18">
        <v>69</v>
      </c>
      <c r="E18">
        <v>70</v>
      </c>
      <c r="F18">
        <v>1.25</v>
      </c>
      <c r="H18">
        <f>Table_Dados__256202122[[#This Row],[ticksRight]]-Table_Dados__256202122[[#This Row],[ticksLeft]]</f>
        <v>1</v>
      </c>
      <c r="I18">
        <f>Table_Dados__256202122[[#This Row],[ticksLeft]]-D17</f>
        <v>4</v>
      </c>
      <c r="J18">
        <f>Table_Dados__256202122[[#This Row],[ticksRight]]-E17</f>
        <v>5</v>
      </c>
    </row>
    <row r="19" spans="1:10" x14ac:dyDescent="0.35">
      <c r="A19">
        <v>17</v>
      </c>
      <c r="B19">
        <v>2551</v>
      </c>
      <c r="C19">
        <v>2381</v>
      </c>
      <c r="D19">
        <v>74</v>
      </c>
      <c r="E19">
        <v>75</v>
      </c>
      <c r="F19">
        <v>1</v>
      </c>
      <c r="H19">
        <f>Table_Dados__256202122[[#This Row],[ticksRight]]-Table_Dados__256202122[[#This Row],[ticksLeft]]</f>
        <v>1</v>
      </c>
      <c r="I19">
        <f>Table_Dados__256202122[[#This Row],[ticksLeft]]-D18</f>
        <v>5</v>
      </c>
      <c r="J19">
        <f>Table_Dados__256202122[[#This Row],[ticksRight]]-E18</f>
        <v>5</v>
      </c>
    </row>
    <row r="20" spans="1:10" x14ac:dyDescent="0.35">
      <c r="A20">
        <v>18</v>
      </c>
      <c r="B20">
        <v>2232</v>
      </c>
      <c r="C20">
        <v>2678</v>
      </c>
      <c r="D20">
        <v>79</v>
      </c>
      <c r="E20">
        <v>79</v>
      </c>
      <c r="F20">
        <v>1.25</v>
      </c>
      <c r="H20">
        <f>Table_Dados__256202122[[#This Row],[ticksRight]]-Table_Dados__256202122[[#This Row],[ticksLeft]]</f>
        <v>0</v>
      </c>
      <c r="I20">
        <f>Table_Dados__256202122[[#This Row],[ticksLeft]]-D19</f>
        <v>5</v>
      </c>
      <c r="J20">
        <f>Table_Dados__256202122[[#This Row],[ticksRight]]-E19</f>
        <v>4</v>
      </c>
    </row>
    <row r="21" spans="1:10" x14ac:dyDescent="0.35">
      <c r="A21">
        <v>19</v>
      </c>
      <c r="B21">
        <v>2232</v>
      </c>
      <c r="C21">
        <v>2678</v>
      </c>
      <c r="D21">
        <v>84</v>
      </c>
      <c r="E21">
        <v>84</v>
      </c>
      <c r="F21">
        <v>1</v>
      </c>
      <c r="H21">
        <f>Table_Dados__256202122[[#This Row],[ticksRight]]-Table_Dados__256202122[[#This Row],[ticksLeft]]</f>
        <v>0</v>
      </c>
      <c r="I21">
        <f>Table_Dados__256202122[[#This Row],[ticksLeft]]-D20</f>
        <v>5</v>
      </c>
      <c r="J21">
        <f>Table_Dados__256202122[[#This Row],[ticksRight]]-E20</f>
        <v>5</v>
      </c>
    </row>
    <row r="22" spans="1:10" x14ac:dyDescent="0.35">
      <c r="A22">
        <v>20</v>
      </c>
      <c r="B22">
        <v>2511</v>
      </c>
      <c r="C22">
        <v>2343</v>
      </c>
      <c r="D22">
        <v>88</v>
      </c>
      <c r="E22">
        <v>89</v>
      </c>
      <c r="F22">
        <v>1.25</v>
      </c>
      <c r="H22">
        <f>Table_Dados__256202122[[#This Row],[ticksRight]]-Table_Dados__256202122[[#This Row],[ticksLeft]]</f>
        <v>1</v>
      </c>
      <c r="I22">
        <f>Table_Dados__256202122[[#This Row],[ticksLeft]]-D21</f>
        <v>4</v>
      </c>
      <c r="J22">
        <f>Table_Dados__256202122[[#This Row],[ticksRight]]-E21</f>
        <v>5</v>
      </c>
    </row>
    <row r="23" spans="1:10" x14ac:dyDescent="0.35">
      <c r="A23">
        <v>21</v>
      </c>
      <c r="B23">
        <v>2511</v>
      </c>
      <c r="C23">
        <v>2343</v>
      </c>
      <c r="D23">
        <v>93</v>
      </c>
      <c r="E23">
        <v>94</v>
      </c>
      <c r="F23">
        <v>1</v>
      </c>
      <c r="H23">
        <f>Table_Dados__256202122[[#This Row],[ticksRight]]-Table_Dados__256202122[[#This Row],[ticksLeft]]</f>
        <v>1</v>
      </c>
      <c r="I23">
        <f>Table_Dados__256202122[[#This Row],[ticksLeft]]-D22</f>
        <v>5</v>
      </c>
      <c r="J23">
        <f>Table_Dados__256202122[[#This Row],[ticksRight]]-E22</f>
        <v>5</v>
      </c>
    </row>
    <row r="24" spans="1:10" x14ac:dyDescent="0.35">
      <c r="A24">
        <v>22</v>
      </c>
      <c r="B24">
        <v>2197</v>
      </c>
      <c r="C24">
        <v>2635</v>
      </c>
      <c r="D24">
        <v>98</v>
      </c>
      <c r="E24">
        <v>98</v>
      </c>
      <c r="F24">
        <v>1.25</v>
      </c>
      <c r="H24">
        <f>Table_Dados__256202122[[#This Row],[ticksRight]]-Table_Dados__256202122[[#This Row],[ticksLeft]]</f>
        <v>0</v>
      </c>
      <c r="I24">
        <f>Table_Dados__256202122[[#This Row],[ticksLeft]]-D23</f>
        <v>5</v>
      </c>
      <c r="J24">
        <f>Table_Dados__256202122[[#This Row],[ticksRight]]-E23</f>
        <v>4</v>
      </c>
    </row>
    <row r="25" spans="1:10" x14ac:dyDescent="0.35">
      <c r="A25">
        <v>23</v>
      </c>
      <c r="B25">
        <v>2471</v>
      </c>
      <c r="C25">
        <v>2305</v>
      </c>
      <c r="D25">
        <v>102</v>
      </c>
      <c r="E25">
        <v>103</v>
      </c>
      <c r="F25">
        <v>1.25</v>
      </c>
      <c r="H25">
        <f>Table_Dados__256202122[[#This Row],[ticksRight]]-Table_Dados__256202122[[#This Row],[ticksLeft]]</f>
        <v>1</v>
      </c>
      <c r="I25">
        <f>Table_Dados__256202122[[#This Row],[ticksLeft]]-D24</f>
        <v>4</v>
      </c>
      <c r="J25">
        <f>Table_Dados__256202122[[#This Row],[ticksRight]]-E24</f>
        <v>5</v>
      </c>
    </row>
    <row r="26" spans="1:10" x14ac:dyDescent="0.35">
      <c r="A26">
        <v>24</v>
      </c>
      <c r="B26">
        <v>2162</v>
      </c>
      <c r="C26">
        <v>2593</v>
      </c>
      <c r="D26">
        <v>107</v>
      </c>
      <c r="E26">
        <v>107</v>
      </c>
      <c r="F26">
        <v>1.25</v>
      </c>
      <c r="H26">
        <f>Table_Dados__256202122[[#This Row],[ticksRight]]-Table_Dados__256202122[[#This Row],[ticksLeft]]</f>
        <v>0</v>
      </c>
      <c r="I26">
        <f>Table_Dados__256202122[[#This Row],[ticksLeft]]-D25</f>
        <v>5</v>
      </c>
      <c r="J26">
        <f>Table_Dados__256202122[[#This Row],[ticksRight]]-E25</f>
        <v>4</v>
      </c>
    </row>
    <row r="27" spans="1:10" x14ac:dyDescent="0.35">
      <c r="A27">
        <v>25</v>
      </c>
      <c r="B27">
        <v>2162</v>
      </c>
      <c r="C27">
        <v>2593</v>
      </c>
      <c r="D27">
        <v>112</v>
      </c>
      <c r="E27">
        <v>112</v>
      </c>
      <c r="F27">
        <v>1</v>
      </c>
      <c r="H27">
        <f>Table_Dados__256202122[[#This Row],[ticksRight]]-Table_Dados__256202122[[#This Row],[ticksLeft]]</f>
        <v>0</v>
      </c>
      <c r="I27">
        <f>Table_Dados__256202122[[#This Row],[ticksLeft]]-D26</f>
        <v>5</v>
      </c>
      <c r="J27">
        <f>Table_Dados__256202122[[#This Row],[ticksRight]]-E26</f>
        <v>5</v>
      </c>
    </row>
    <row r="28" spans="1:10" x14ac:dyDescent="0.35">
      <c r="A28">
        <v>26</v>
      </c>
      <c r="B28">
        <v>2162</v>
      </c>
      <c r="C28">
        <v>2593</v>
      </c>
      <c r="D28">
        <v>116</v>
      </c>
      <c r="E28">
        <v>116</v>
      </c>
      <c r="F28">
        <v>1</v>
      </c>
      <c r="H28">
        <f>Table_Dados__256202122[[#This Row],[ticksRight]]-Table_Dados__256202122[[#This Row],[ticksLeft]]</f>
        <v>0</v>
      </c>
      <c r="I28">
        <f>Table_Dados__256202122[[#This Row],[ticksLeft]]-D27</f>
        <v>4</v>
      </c>
      <c r="J28">
        <f>Table_Dados__256202122[[#This Row],[ticksRight]]-E27</f>
        <v>4</v>
      </c>
    </row>
    <row r="29" spans="1:10" x14ac:dyDescent="0.35">
      <c r="A29">
        <v>27</v>
      </c>
      <c r="B29">
        <v>2432</v>
      </c>
      <c r="C29">
        <v>2268</v>
      </c>
      <c r="D29">
        <v>120</v>
      </c>
      <c r="E29">
        <v>121</v>
      </c>
      <c r="F29">
        <v>1.25</v>
      </c>
      <c r="H29">
        <f>Table_Dados__256202122[[#This Row],[ticksRight]]-Table_Dados__256202122[[#This Row],[ticksLeft]]</f>
        <v>1</v>
      </c>
      <c r="I29">
        <f>Table_Dados__256202122[[#This Row],[ticksLeft]]-D28</f>
        <v>4</v>
      </c>
      <c r="J29">
        <f>Table_Dados__256202122[[#This Row],[ticksRight]]-E28</f>
        <v>5</v>
      </c>
    </row>
    <row r="30" spans="1:10" x14ac:dyDescent="0.35">
      <c r="A30">
        <v>28</v>
      </c>
      <c r="B30">
        <v>2128</v>
      </c>
      <c r="C30">
        <v>2551</v>
      </c>
      <c r="D30">
        <v>125</v>
      </c>
      <c r="E30">
        <v>125</v>
      </c>
      <c r="F30">
        <v>1.25</v>
      </c>
      <c r="H30">
        <f>Table_Dados__256202122[[#This Row],[ticksRight]]-Table_Dados__256202122[[#This Row],[ticksLeft]]</f>
        <v>0</v>
      </c>
      <c r="I30">
        <f>Table_Dados__256202122[[#This Row],[ticksLeft]]-D29</f>
        <v>5</v>
      </c>
      <c r="J30">
        <f>Table_Dados__256202122[[#This Row],[ticksRight]]-E29</f>
        <v>4</v>
      </c>
    </row>
    <row r="31" spans="1:10" x14ac:dyDescent="0.35">
      <c r="A31">
        <v>29</v>
      </c>
      <c r="B31">
        <v>2128</v>
      </c>
      <c r="C31">
        <v>2551</v>
      </c>
      <c r="D31">
        <v>130</v>
      </c>
      <c r="E31">
        <v>130</v>
      </c>
      <c r="F31">
        <v>1</v>
      </c>
      <c r="H31">
        <f>Table_Dados__256202122[[#This Row],[ticksRight]]-Table_Dados__256202122[[#This Row],[ticksLeft]]</f>
        <v>0</v>
      </c>
      <c r="I31">
        <f>Table_Dados__256202122[[#This Row],[ticksLeft]]-D30</f>
        <v>5</v>
      </c>
      <c r="J31">
        <f>Table_Dados__256202122[[#This Row],[ticksRight]]-E30</f>
        <v>5</v>
      </c>
    </row>
    <row r="32" spans="1:10" x14ac:dyDescent="0.35">
      <c r="A32">
        <v>30</v>
      </c>
      <c r="B32">
        <v>2128</v>
      </c>
      <c r="C32">
        <v>2551</v>
      </c>
      <c r="D32">
        <v>134</v>
      </c>
      <c r="E32">
        <v>134</v>
      </c>
      <c r="F32">
        <v>1</v>
      </c>
      <c r="H32">
        <f>Table_Dados__256202122[[#This Row],[ticksRight]]-Table_Dados__256202122[[#This Row],[ticksLeft]]</f>
        <v>0</v>
      </c>
      <c r="I32">
        <f>Table_Dados__256202122[[#This Row],[ticksLeft]]-D31</f>
        <v>4</v>
      </c>
      <c r="J32">
        <f>Table_Dados__256202122[[#This Row],[ticksRight]]-E31</f>
        <v>4</v>
      </c>
    </row>
    <row r="33" spans="1:10" x14ac:dyDescent="0.35">
      <c r="A33">
        <v>31</v>
      </c>
      <c r="B33">
        <v>2128</v>
      </c>
      <c r="C33">
        <v>2551</v>
      </c>
      <c r="D33">
        <v>139</v>
      </c>
      <c r="E33">
        <v>139</v>
      </c>
      <c r="F33">
        <v>1</v>
      </c>
      <c r="H33">
        <f>Table_Dados__256202122[[#This Row],[ticksRight]]-Table_Dados__256202122[[#This Row],[ticksLeft]]</f>
        <v>0</v>
      </c>
      <c r="I33">
        <f>Table_Dados__256202122[[#This Row],[ticksLeft]]-D32</f>
        <v>5</v>
      </c>
      <c r="J33">
        <f>Table_Dados__256202122[[#This Row],[ticksRight]]-E32</f>
        <v>5</v>
      </c>
    </row>
    <row r="34" spans="1:10" x14ac:dyDescent="0.35">
      <c r="A34">
        <v>32</v>
      </c>
      <c r="B34">
        <v>2128</v>
      </c>
      <c r="C34">
        <v>2551</v>
      </c>
      <c r="D34">
        <v>144</v>
      </c>
      <c r="E34">
        <v>144</v>
      </c>
      <c r="F34">
        <v>1</v>
      </c>
      <c r="H34">
        <f>Table_Dados__256202122[[#This Row],[ticksRight]]-Table_Dados__256202122[[#This Row],[ticksLeft]]</f>
        <v>0</v>
      </c>
      <c r="I34">
        <f>Table_Dados__256202122[[#This Row],[ticksLeft]]-D33</f>
        <v>5</v>
      </c>
      <c r="J34">
        <f>Table_Dados__256202122[[#This Row],[ticksRight]]-E33</f>
        <v>5</v>
      </c>
    </row>
    <row r="35" spans="1:10" x14ac:dyDescent="0.35">
      <c r="A35">
        <v>33</v>
      </c>
      <c r="B35">
        <v>2394</v>
      </c>
      <c r="C35">
        <v>2232</v>
      </c>
      <c r="D35">
        <v>148</v>
      </c>
      <c r="E35">
        <v>149</v>
      </c>
      <c r="F35">
        <v>1.25</v>
      </c>
      <c r="H35">
        <f>Table_Dados__256202122[[#This Row],[ticksRight]]-Table_Dados__256202122[[#This Row],[ticksLeft]]</f>
        <v>1</v>
      </c>
      <c r="I35">
        <f>Table_Dados__256202122[[#This Row],[ticksLeft]]-D34</f>
        <v>4</v>
      </c>
      <c r="J35">
        <f>Table_Dados__256202122[[#This Row],[ticksRight]]-E34</f>
        <v>5</v>
      </c>
    </row>
    <row r="36" spans="1:10" x14ac:dyDescent="0.35">
      <c r="A36">
        <v>34</v>
      </c>
      <c r="B36">
        <v>2394</v>
      </c>
      <c r="C36">
        <v>2232</v>
      </c>
      <c r="D36">
        <v>152</v>
      </c>
      <c r="E36">
        <v>153</v>
      </c>
      <c r="F36">
        <v>1</v>
      </c>
      <c r="H36">
        <f>Table_Dados__256202122[[#This Row],[ticksRight]]-Table_Dados__256202122[[#This Row],[ticksLeft]]</f>
        <v>1</v>
      </c>
      <c r="I36">
        <f>Table_Dados__256202122[[#This Row],[ticksLeft]]-D35</f>
        <v>4</v>
      </c>
      <c r="J36">
        <f>Table_Dados__256202122[[#This Row],[ticksRight]]-E35</f>
        <v>4</v>
      </c>
    </row>
    <row r="37" spans="1:10" x14ac:dyDescent="0.35">
      <c r="A37">
        <v>35</v>
      </c>
      <c r="B37">
        <v>2394</v>
      </c>
      <c r="C37">
        <v>2232</v>
      </c>
      <c r="D37">
        <v>157</v>
      </c>
      <c r="E37">
        <v>158</v>
      </c>
      <c r="F37">
        <v>1</v>
      </c>
      <c r="H37">
        <f>Table_Dados__256202122[[#This Row],[ticksRight]]-Table_Dados__256202122[[#This Row],[ticksLeft]]</f>
        <v>1</v>
      </c>
      <c r="I37">
        <f>Table_Dados__256202122[[#This Row],[ticksLeft]]-D36</f>
        <v>5</v>
      </c>
      <c r="J37">
        <f>Table_Dados__256202122[[#This Row],[ticksRight]]-E36</f>
        <v>5</v>
      </c>
    </row>
    <row r="38" spans="1:10" x14ac:dyDescent="0.35">
      <c r="A38">
        <v>36</v>
      </c>
      <c r="B38">
        <v>2394</v>
      </c>
      <c r="C38">
        <v>2232</v>
      </c>
      <c r="D38">
        <v>161</v>
      </c>
      <c r="E38">
        <v>162</v>
      </c>
      <c r="F38">
        <v>1</v>
      </c>
      <c r="H38">
        <f>Table_Dados__256202122[[#This Row],[ticksRight]]-Table_Dados__256202122[[#This Row],[ticksLeft]]</f>
        <v>1</v>
      </c>
      <c r="I38">
        <f>Table_Dados__256202122[[#This Row],[ticksLeft]]-D37</f>
        <v>4</v>
      </c>
      <c r="J38">
        <f>Table_Dados__256202122[[#This Row],[ticksRight]]-E37</f>
        <v>4</v>
      </c>
    </row>
    <row r="39" spans="1:10" x14ac:dyDescent="0.35">
      <c r="A39">
        <v>37</v>
      </c>
      <c r="B39">
        <v>2094</v>
      </c>
      <c r="C39">
        <v>2511</v>
      </c>
      <c r="D39">
        <v>166</v>
      </c>
      <c r="E39">
        <v>166</v>
      </c>
      <c r="F39">
        <v>1.25</v>
      </c>
      <c r="H39">
        <f>Table_Dados__256202122[[#This Row],[ticksRight]]-Table_Dados__256202122[[#This Row],[ticksLeft]]</f>
        <v>0</v>
      </c>
      <c r="I39">
        <f>Table_Dados__256202122[[#This Row],[ticksLeft]]-D38</f>
        <v>5</v>
      </c>
      <c r="J39">
        <f>Table_Dados__256202122[[#This Row],[ticksRight]]-E38</f>
        <v>4</v>
      </c>
    </row>
    <row r="40" spans="1:10" x14ac:dyDescent="0.35">
      <c r="A40">
        <v>38</v>
      </c>
      <c r="B40">
        <v>2094</v>
      </c>
      <c r="C40">
        <v>2511</v>
      </c>
      <c r="D40">
        <v>170</v>
      </c>
      <c r="E40">
        <v>170</v>
      </c>
      <c r="F40">
        <v>1</v>
      </c>
      <c r="H40">
        <f>Table_Dados__256202122[[#This Row],[ticksRight]]-Table_Dados__256202122[[#This Row],[ticksLeft]]</f>
        <v>0</v>
      </c>
      <c r="I40">
        <f>Table_Dados__256202122[[#This Row],[ticksLeft]]-D39</f>
        <v>4</v>
      </c>
      <c r="J40">
        <f>Table_Dados__256202122[[#This Row],[ticksRight]]-E39</f>
        <v>4</v>
      </c>
    </row>
    <row r="41" spans="1:10" x14ac:dyDescent="0.35">
      <c r="A41">
        <v>39</v>
      </c>
      <c r="B41">
        <v>2094</v>
      </c>
      <c r="C41">
        <v>2511</v>
      </c>
      <c r="D41">
        <v>175</v>
      </c>
      <c r="E41">
        <v>175</v>
      </c>
      <c r="F41">
        <v>1</v>
      </c>
      <c r="H41">
        <f>Table_Dados__256202122[[#This Row],[ticksRight]]-Table_Dados__256202122[[#This Row],[ticksLeft]]</f>
        <v>0</v>
      </c>
      <c r="I41">
        <f>Table_Dados__256202122[[#This Row],[ticksLeft]]-D40</f>
        <v>5</v>
      </c>
      <c r="J41">
        <f>Table_Dados__256202122[[#This Row],[ticksRight]]-E40</f>
        <v>5</v>
      </c>
    </row>
    <row r="42" spans="1:10" x14ac:dyDescent="0.35">
      <c r="A42">
        <v>40</v>
      </c>
      <c r="B42">
        <v>2094</v>
      </c>
      <c r="C42">
        <v>2511</v>
      </c>
      <c r="D42">
        <v>179</v>
      </c>
      <c r="E42">
        <v>179</v>
      </c>
      <c r="F42">
        <v>1</v>
      </c>
      <c r="H42">
        <f>Table_Dados__256202122[[#This Row],[ticksRight]]-Table_Dados__256202122[[#This Row],[ticksLeft]]</f>
        <v>0</v>
      </c>
      <c r="I42">
        <f>Table_Dados__256202122[[#This Row],[ticksLeft]]-D41</f>
        <v>4</v>
      </c>
      <c r="J42">
        <f>Table_Dados__256202122[[#This Row],[ticksRight]]-E41</f>
        <v>4</v>
      </c>
    </row>
    <row r="43" spans="1:10" x14ac:dyDescent="0.35">
      <c r="A43">
        <v>41</v>
      </c>
      <c r="B43">
        <v>2094</v>
      </c>
      <c r="C43">
        <v>2511</v>
      </c>
      <c r="D43">
        <v>184</v>
      </c>
      <c r="E43">
        <v>184</v>
      </c>
      <c r="F43">
        <v>1</v>
      </c>
      <c r="H43">
        <f>Table_Dados__256202122[[#This Row],[ticksRight]]-Table_Dados__256202122[[#This Row],[ticksLeft]]</f>
        <v>0</v>
      </c>
      <c r="I43">
        <f>Table_Dados__256202122[[#This Row],[ticksLeft]]-D42</f>
        <v>5</v>
      </c>
      <c r="J43">
        <f>Table_Dados__256202122[[#This Row],[ticksRight]]-E42</f>
        <v>5</v>
      </c>
    </row>
    <row r="44" spans="1:10" x14ac:dyDescent="0.35">
      <c r="A44">
        <v>42</v>
      </c>
      <c r="B44">
        <v>2094</v>
      </c>
      <c r="C44">
        <v>2511</v>
      </c>
      <c r="D44">
        <v>188</v>
      </c>
      <c r="E44">
        <v>188</v>
      </c>
      <c r="F44">
        <v>1</v>
      </c>
      <c r="H44">
        <f>Table_Dados__256202122[[#This Row],[ticksRight]]-Table_Dados__256202122[[#This Row],[ticksLeft]]</f>
        <v>0</v>
      </c>
      <c r="I44">
        <f>Table_Dados__256202122[[#This Row],[ticksLeft]]-D43</f>
        <v>4</v>
      </c>
      <c r="J44">
        <f>Table_Dados__256202122[[#This Row],[ticksRight]]-E43</f>
        <v>4</v>
      </c>
    </row>
    <row r="45" spans="1:10" x14ac:dyDescent="0.35">
      <c r="A45">
        <v>43</v>
      </c>
      <c r="B45">
        <v>2355</v>
      </c>
      <c r="C45">
        <v>2197</v>
      </c>
      <c r="D45">
        <v>192</v>
      </c>
      <c r="E45">
        <v>193</v>
      </c>
      <c r="F45">
        <v>1.25</v>
      </c>
      <c r="H45">
        <f>Table_Dados__256202122[[#This Row],[ticksRight]]-Table_Dados__256202122[[#This Row],[ticksLeft]]</f>
        <v>1</v>
      </c>
      <c r="I45">
        <f>Table_Dados__256202122[[#This Row],[ticksLeft]]-D44</f>
        <v>4</v>
      </c>
      <c r="J45">
        <f>Table_Dados__256202122[[#This Row],[ticksRight]]-E44</f>
        <v>5</v>
      </c>
    </row>
    <row r="46" spans="1:10" x14ac:dyDescent="0.35">
      <c r="A46">
        <v>44</v>
      </c>
      <c r="B46">
        <v>2060</v>
      </c>
      <c r="C46">
        <v>2471</v>
      </c>
      <c r="D46">
        <v>197</v>
      </c>
      <c r="E46">
        <v>197</v>
      </c>
      <c r="F46">
        <v>1.25</v>
      </c>
      <c r="H46">
        <f>Table_Dados__256202122[[#This Row],[ticksRight]]-Table_Dados__256202122[[#This Row],[ticksLeft]]</f>
        <v>0</v>
      </c>
      <c r="I46">
        <f>Table_Dados__256202122[[#This Row],[ticksLeft]]-D45</f>
        <v>5</v>
      </c>
      <c r="J46">
        <f>Table_Dados__256202122[[#This Row],[ticksRight]]-E45</f>
        <v>4</v>
      </c>
    </row>
    <row r="47" spans="1:10" x14ac:dyDescent="0.35">
      <c r="A47">
        <v>45</v>
      </c>
      <c r="B47">
        <v>2060</v>
      </c>
      <c r="C47">
        <v>2471</v>
      </c>
      <c r="D47">
        <v>201</v>
      </c>
      <c r="E47">
        <v>201</v>
      </c>
      <c r="F47">
        <v>1</v>
      </c>
      <c r="H47">
        <f>Table_Dados__256202122[[#This Row],[ticksRight]]-Table_Dados__256202122[[#This Row],[ticksLeft]]</f>
        <v>0</v>
      </c>
      <c r="I47">
        <f>Table_Dados__256202122[[#This Row],[ticksLeft]]-D46</f>
        <v>4</v>
      </c>
      <c r="J47">
        <f>Table_Dados__256202122[[#This Row],[ticksRight]]-E46</f>
        <v>4</v>
      </c>
    </row>
    <row r="48" spans="1:10" x14ac:dyDescent="0.35">
      <c r="A48">
        <v>46</v>
      </c>
      <c r="B48">
        <v>2048</v>
      </c>
      <c r="C48">
        <v>3025</v>
      </c>
      <c r="D48">
        <v>206</v>
      </c>
      <c r="E48">
        <v>205</v>
      </c>
      <c r="F48">
        <v>1.25</v>
      </c>
      <c r="H48">
        <f>Table_Dados__256202122[[#This Row],[ticksRight]]-Table_Dados__256202122[[#This Row],[ticksLeft]]</f>
        <v>-1</v>
      </c>
      <c r="I48">
        <f>Table_Dados__256202122[[#This Row],[ticksLeft]]-D47</f>
        <v>5</v>
      </c>
      <c r="J48">
        <f>Table_Dados__256202122[[#This Row],[ticksRight]]-E47</f>
        <v>4</v>
      </c>
    </row>
    <row r="49" spans="1:10" x14ac:dyDescent="0.35">
      <c r="A49">
        <v>47</v>
      </c>
      <c r="B49">
        <v>2304</v>
      </c>
      <c r="C49">
        <v>2646</v>
      </c>
      <c r="D49">
        <v>210</v>
      </c>
      <c r="E49">
        <v>210</v>
      </c>
      <c r="F49">
        <v>1.25</v>
      </c>
      <c r="H49">
        <f>Table_Dados__256202122[[#This Row],[ticksRight]]-Table_Dados__256202122[[#This Row],[ticksLeft]]</f>
        <v>0</v>
      </c>
      <c r="I49">
        <f>Table_Dados__256202122[[#This Row],[ticksLeft]]-D48</f>
        <v>4</v>
      </c>
      <c r="J49">
        <f>Table_Dados__256202122[[#This Row],[ticksRight]]-E48</f>
        <v>5</v>
      </c>
    </row>
    <row r="50" spans="1:10" x14ac:dyDescent="0.35">
      <c r="A50">
        <v>48</v>
      </c>
      <c r="B50">
        <v>2304</v>
      </c>
      <c r="C50">
        <v>2646</v>
      </c>
      <c r="D50">
        <v>215</v>
      </c>
      <c r="E50">
        <v>215</v>
      </c>
      <c r="F50">
        <v>1</v>
      </c>
      <c r="H50">
        <f>Table_Dados__256202122[[#This Row],[ticksRight]]-Table_Dados__256202122[[#This Row],[ticksLeft]]</f>
        <v>0</v>
      </c>
      <c r="I50">
        <f>Table_Dados__256202122[[#This Row],[ticksLeft]]-D49</f>
        <v>5</v>
      </c>
      <c r="J50">
        <f>Table_Dados__256202122[[#This Row],[ticksRight]]-E49</f>
        <v>5</v>
      </c>
    </row>
    <row r="51" spans="1:10" x14ac:dyDescent="0.35">
      <c r="A51">
        <v>49</v>
      </c>
      <c r="B51">
        <v>2304</v>
      </c>
      <c r="C51">
        <v>2646</v>
      </c>
      <c r="D51">
        <v>219</v>
      </c>
      <c r="E51">
        <v>219</v>
      </c>
      <c r="F51">
        <v>1</v>
      </c>
      <c r="H51">
        <f>Table_Dados__256202122[[#This Row],[ticksRight]]-Table_Dados__256202122[[#This Row],[ticksLeft]]</f>
        <v>0</v>
      </c>
      <c r="I51">
        <f>Table_Dados__256202122[[#This Row],[ticksLeft]]-D50</f>
        <v>4</v>
      </c>
      <c r="J51">
        <f>Table_Dados__256202122[[#This Row],[ticksRight]]-E50</f>
        <v>4</v>
      </c>
    </row>
    <row r="52" spans="1:10" x14ac:dyDescent="0.35">
      <c r="A52">
        <v>50</v>
      </c>
      <c r="B52">
        <v>2304</v>
      </c>
      <c r="C52">
        <v>2646</v>
      </c>
      <c r="D52">
        <v>224</v>
      </c>
      <c r="E52">
        <v>224</v>
      </c>
      <c r="F52">
        <v>1</v>
      </c>
      <c r="H52">
        <f>Table_Dados__256202122[[#This Row],[ticksRight]]-Table_Dados__256202122[[#This Row],[ticksLeft]]</f>
        <v>0</v>
      </c>
      <c r="I52">
        <f>Table_Dados__256202122[[#This Row],[ticksLeft]]-D51</f>
        <v>5</v>
      </c>
      <c r="J52">
        <f>Table_Dados__256202122[[#This Row],[ticksRight]]-E51</f>
        <v>5</v>
      </c>
    </row>
    <row r="53" spans="1:10" x14ac:dyDescent="0.35">
      <c r="A53">
        <v>51</v>
      </c>
      <c r="B53">
        <v>2592</v>
      </c>
      <c r="C53">
        <v>2315</v>
      </c>
      <c r="D53">
        <v>228</v>
      </c>
      <c r="E53">
        <v>229</v>
      </c>
      <c r="F53">
        <v>1.25</v>
      </c>
      <c r="H53">
        <f>Table_Dados__256202122[[#This Row],[ticksRight]]-Table_Dados__256202122[[#This Row],[ticksLeft]]</f>
        <v>1</v>
      </c>
      <c r="I53">
        <f>Table_Dados__256202122[[#This Row],[ticksLeft]]-D52</f>
        <v>4</v>
      </c>
      <c r="J53">
        <f>Table_Dados__256202122[[#This Row],[ticksRight]]-E52</f>
        <v>5</v>
      </c>
    </row>
    <row r="54" spans="1:10" x14ac:dyDescent="0.35">
      <c r="A54">
        <v>52</v>
      </c>
      <c r="B54">
        <v>2268</v>
      </c>
      <c r="C54">
        <v>2604</v>
      </c>
      <c r="D54">
        <v>233</v>
      </c>
      <c r="E54">
        <v>233</v>
      </c>
      <c r="F54">
        <v>1.25</v>
      </c>
      <c r="H54">
        <f>Table_Dados__256202122[[#This Row],[ticksRight]]-Table_Dados__256202122[[#This Row],[ticksLeft]]</f>
        <v>0</v>
      </c>
      <c r="I54">
        <f>Table_Dados__256202122[[#This Row],[ticksLeft]]-D53</f>
        <v>5</v>
      </c>
      <c r="J54">
        <f>Table_Dados__256202122[[#This Row],[ticksRight]]-E53</f>
        <v>4</v>
      </c>
    </row>
    <row r="55" spans="1:10" x14ac:dyDescent="0.35">
      <c r="A55">
        <v>53</v>
      </c>
      <c r="B55">
        <v>2268</v>
      </c>
      <c r="C55">
        <v>2604</v>
      </c>
      <c r="D55">
        <v>238</v>
      </c>
      <c r="E55">
        <v>238</v>
      </c>
      <c r="F55">
        <v>1</v>
      </c>
      <c r="H55">
        <f>Table_Dados__256202122[[#This Row],[ticksRight]]-Table_Dados__256202122[[#This Row],[ticksLeft]]</f>
        <v>0</v>
      </c>
      <c r="I55">
        <f>Table_Dados__256202122[[#This Row],[ticksLeft]]-D54</f>
        <v>5</v>
      </c>
      <c r="J55">
        <f>Table_Dados__256202122[[#This Row],[ticksRight]]-E54</f>
        <v>5</v>
      </c>
    </row>
    <row r="56" spans="1:10" x14ac:dyDescent="0.35">
      <c r="A56">
        <v>54</v>
      </c>
      <c r="B56">
        <v>2268</v>
      </c>
      <c r="C56">
        <v>2604</v>
      </c>
      <c r="D56">
        <v>242</v>
      </c>
      <c r="E56">
        <v>242</v>
      </c>
      <c r="F56">
        <v>1</v>
      </c>
      <c r="H56">
        <f>Table_Dados__256202122[[#This Row],[ticksRight]]-Table_Dados__256202122[[#This Row],[ticksLeft]]</f>
        <v>0</v>
      </c>
      <c r="I56">
        <f>Table_Dados__256202122[[#This Row],[ticksLeft]]-D55</f>
        <v>4</v>
      </c>
      <c r="J56">
        <f>Table_Dados__256202122[[#This Row],[ticksRight]]-E55</f>
        <v>4</v>
      </c>
    </row>
    <row r="57" spans="1:10" x14ac:dyDescent="0.35">
      <c r="A57">
        <v>55</v>
      </c>
      <c r="B57">
        <v>2268</v>
      </c>
      <c r="C57">
        <v>2604</v>
      </c>
      <c r="D57">
        <v>247</v>
      </c>
      <c r="E57">
        <v>247</v>
      </c>
      <c r="F57">
        <v>1</v>
      </c>
      <c r="H57">
        <f>Table_Dados__256202122[[#This Row],[ticksRight]]-Table_Dados__256202122[[#This Row],[ticksLeft]]</f>
        <v>0</v>
      </c>
      <c r="I57">
        <f>Table_Dados__256202122[[#This Row],[ticksLeft]]-D56</f>
        <v>5</v>
      </c>
      <c r="J57">
        <f>Table_Dados__256202122[[#This Row],[ticksRight]]-E56</f>
        <v>5</v>
      </c>
    </row>
    <row r="58" spans="1:10" x14ac:dyDescent="0.35">
      <c r="A58">
        <v>56</v>
      </c>
      <c r="B58">
        <v>2048</v>
      </c>
      <c r="C58">
        <v>2993</v>
      </c>
      <c r="D58">
        <v>252</v>
      </c>
      <c r="E58">
        <v>251</v>
      </c>
      <c r="F58">
        <v>1.25</v>
      </c>
      <c r="H58">
        <f>Table_Dados__256202122[[#This Row],[ticksRight]]-Table_Dados__256202122[[#This Row],[ticksLeft]]</f>
        <v>-1</v>
      </c>
      <c r="I58">
        <f>Table_Dados__256202122[[#This Row],[ticksLeft]]-D57</f>
        <v>5</v>
      </c>
      <c r="J58">
        <f>Table_Dados__256202122[[#This Row],[ticksRight]]-E57</f>
        <v>4</v>
      </c>
    </row>
    <row r="59" spans="1:10" x14ac:dyDescent="0.35">
      <c r="A59">
        <v>57</v>
      </c>
      <c r="B59">
        <v>2304</v>
      </c>
      <c r="C59">
        <v>2618</v>
      </c>
      <c r="D59">
        <v>256</v>
      </c>
      <c r="E59">
        <v>256</v>
      </c>
      <c r="F59">
        <v>1.25</v>
      </c>
      <c r="H59">
        <f>Table_Dados__256202122[[#This Row],[ticksRight]]-Table_Dados__256202122[[#This Row],[ticksLeft]]</f>
        <v>0</v>
      </c>
      <c r="I59">
        <f>Table_Dados__256202122[[#This Row],[ticksLeft]]-D58</f>
        <v>4</v>
      </c>
      <c r="J59">
        <f>Table_Dados__256202122[[#This Row],[ticksRight]]-E58</f>
        <v>5</v>
      </c>
    </row>
    <row r="60" spans="1:10" x14ac:dyDescent="0.35">
      <c r="A60">
        <v>58</v>
      </c>
      <c r="B60">
        <v>2304</v>
      </c>
      <c r="C60">
        <v>2618</v>
      </c>
      <c r="D60">
        <v>261</v>
      </c>
      <c r="E60">
        <v>261</v>
      </c>
      <c r="F60">
        <v>1</v>
      </c>
      <c r="H60">
        <f>Table_Dados__256202122[[#This Row],[ticksRight]]-Table_Dados__256202122[[#This Row],[ticksLeft]]</f>
        <v>0</v>
      </c>
      <c r="I60">
        <f>Table_Dados__256202122[[#This Row],[ticksLeft]]-D59</f>
        <v>5</v>
      </c>
      <c r="J60">
        <f>Table_Dados__256202122[[#This Row],[ticksRight]]-E59</f>
        <v>5</v>
      </c>
    </row>
    <row r="61" spans="1:10" x14ac:dyDescent="0.35">
      <c r="A61">
        <v>59</v>
      </c>
      <c r="B61">
        <v>2304</v>
      </c>
      <c r="C61">
        <v>2618</v>
      </c>
      <c r="D61">
        <v>266</v>
      </c>
      <c r="E61">
        <v>266</v>
      </c>
      <c r="F61">
        <v>1</v>
      </c>
      <c r="H61">
        <f>Table_Dados__256202122[[#This Row],[ticksRight]]-Table_Dados__256202122[[#This Row],[ticksLeft]]</f>
        <v>0</v>
      </c>
      <c r="I61">
        <f>Table_Dados__256202122[[#This Row],[ticksLeft]]-D60</f>
        <v>5</v>
      </c>
      <c r="J61">
        <f>Table_Dados__256202122[[#This Row],[ticksRight]]-E60</f>
        <v>5</v>
      </c>
    </row>
    <row r="62" spans="1:10" x14ac:dyDescent="0.35">
      <c r="A62">
        <v>60</v>
      </c>
      <c r="B62">
        <v>2304</v>
      </c>
      <c r="C62">
        <v>2618</v>
      </c>
      <c r="D62">
        <v>270</v>
      </c>
      <c r="E62">
        <v>270</v>
      </c>
      <c r="F62">
        <v>1</v>
      </c>
      <c r="H62">
        <f>Table_Dados__256202122[[#This Row],[ticksRight]]-Table_Dados__256202122[[#This Row],[ticksLeft]]</f>
        <v>0</v>
      </c>
      <c r="I62">
        <f>Table_Dados__256202122[[#This Row],[ticksLeft]]-D61</f>
        <v>4</v>
      </c>
      <c r="J62">
        <f>Table_Dados__256202122[[#This Row],[ticksRight]]-E61</f>
        <v>4</v>
      </c>
    </row>
    <row r="63" spans="1:10" x14ac:dyDescent="0.35">
      <c r="A63">
        <v>61</v>
      </c>
      <c r="B63">
        <v>2304</v>
      </c>
      <c r="C63">
        <v>2618</v>
      </c>
      <c r="D63">
        <v>275</v>
      </c>
      <c r="E63">
        <v>275</v>
      </c>
      <c r="F63">
        <v>1</v>
      </c>
      <c r="H63">
        <f>Table_Dados__256202122[[#This Row],[ticksRight]]-Table_Dados__256202122[[#This Row],[ticksLeft]]</f>
        <v>0</v>
      </c>
      <c r="I63">
        <f>Table_Dados__256202122[[#This Row],[ticksLeft]]-D62</f>
        <v>5</v>
      </c>
      <c r="J63">
        <f>Table_Dados__256202122[[#This Row],[ticksRight]]-E62</f>
        <v>5</v>
      </c>
    </row>
    <row r="64" spans="1:10" x14ac:dyDescent="0.35">
      <c r="A64">
        <v>62</v>
      </c>
      <c r="B64">
        <v>2304</v>
      </c>
      <c r="C64">
        <v>2618</v>
      </c>
      <c r="D64">
        <v>280</v>
      </c>
      <c r="E64">
        <v>280</v>
      </c>
      <c r="F64">
        <v>1</v>
      </c>
      <c r="H64">
        <f>Table_Dados__256202122[[#This Row],[ticksRight]]-Table_Dados__256202122[[#This Row],[ticksLeft]]</f>
        <v>0</v>
      </c>
      <c r="I64">
        <f>Table_Dados__256202122[[#This Row],[ticksLeft]]-D63</f>
        <v>5</v>
      </c>
      <c r="J64">
        <f>Table_Dados__256202122[[#This Row],[ticksRight]]-E63</f>
        <v>5</v>
      </c>
    </row>
    <row r="65" spans="1:10" x14ac:dyDescent="0.35">
      <c r="A65">
        <v>63</v>
      </c>
      <c r="B65">
        <v>2304</v>
      </c>
      <c r="C65">
        <v>2618</v>
      </c>
      <c r="D65">
        <v>284</v>
      </c>
      <c r="E65">
        <v>284</v>
      </c>
      <c r="F65">
        <v>1</v>
      </c>
      <c r="H65">
        <f>Table_Dados__256202122[[#This Row],[ticksRight]]-Table_Dados__256202122[[#This Row],[ticksLeft]]</f>
        <v>0</v>
      </c>
      <c r="I65">
        <f>Table_Dados__256202122[[#This Row],[ticksLeft]]-D64</f>
        <v>4</v>
      </c>
      <c r="J65">
        <f>Table_Dados__256202122[[#This Row],[ticksRight]]-E64</f>
        <v>4</v>
      </c>
    </row>
    <row r="66" spans="1:10" x14ac:dyDescent="0.35">
      <c r="A66">
        <v>64</v>
      </c>
      <c r="B66">
        <v>2304</v>
      </c>
      <c r="C66">
        <v>2618</v>
      </c>
      <c r="D66">
        <v>289</v>
      </c>
      <c r="E66">
        <v>289</v>
      </c>
      <c r="F66">
        <v>1</v>
      </c>
      <c r="H66">
        <f>Table_Dados__256202122[[#This Row],[ticksRight]]-Table_Dados__256202122[[#This Row],[ticksLeft]]</f>
        <v>0</v>
      </c>
      <c r="I66">
        <f>Table_Dados__256202122[[#This Row],[ticksLeft]]-D65</f>
        <v>5</v>
      </c>
      <c r="J66">
        <f>Table_Dados__256202122[[#This Row],[ticksRight]]-E65</f>
        <v>5</v>
      </c>
    </row>
    <row r="67" spans="1:10" x14ac:dyDescent="0.35">
      <c r="A67">
        <v>65</v>
      </c>
      <c r="B67">
        <v>2304</v>
      </c>
      <c r="C67">
        <v>2618</v>
      </c>
      <c r="D67">
        <v>294</v>
      </c>
      <c r="E67">
        <v>294</v>
      </c>
      <c r="F67">
        <v>1</v>
      </c>
      <c r="H67">
        <f>Table_Dados__256202122[[#This Row],[ticksRight]]-Table_Dados__256202122[[#This Row],[ticksLeft]]</f>
        <v>0</v>
      </c>
      <c r="I67">
        <f>Table_Dados__256202122[[#This Row],[ticksLeft]]-D66</f>
        <v>5</v>
      </c>
      <c r="J67">
        <f>Table_Dados__256202122[[#This Row],[ticksRight]]-E66</f>
        <v>5</v>
      </c>
    </row>
    <row r="68" spans="1:10" x14ac:dyDescent="0.35">
      <c r="A68">
        <v>66</v>
      </c>
      <c r="B68">
        <v>2592</v>
      </c>
      <c r="C68">
        <v>2290</v>
      </c>
      <c r="D68">
        <v>298</v>
      </c>
      <c r="E68">
        <v>299</v>
      </c>
      <c r="F68">
        <v>1.25</v>
      </c>
      <c r="H68">
        <f>Table_Dados__256202122[[#This Row],[ticksRight]]-Table_Dados__256202122[[#This Row],[ticksLeft]]</f>
        <v>1</v>
      </c>
      <c r="I68">
        <f>Table_Dados__256202122[[#This Row],[ticksLeft]]-D67</f>
        <v>4</v>
      </c>
      <c r="J68">
        <f>Table_Dados__256202122[[#This Row],[ticksRight]]-E67</f>
        <v>5</v>
      </c>
    </row>
    <row r="69" spans="1:10" x14ac:dyDescent="0.35">
      <c r="A69">
        <v>67</v>
      </c>
      <c r="B69">
        <v>2268</v>
      </c>
      <c r="C69">
        <v>2576</v>
      </c>
      <c r="D69">
        <v>303</v>
      </c>
      <c r="E69">
        <v>303</v>
      </c>
      <c r="F69">
        <v>1.25</v>
      </c>
      <c r="H69">
        <f>Table_Dados__256202122[[#This Row],[ticksRight]]-Table_Dados__256202122[[#This Row],[ticksLeft]]</f>
        <v>0</v>
      </c>
      <c r="I69">
        <f>Table_Dados__256202122[[#This Row],[ticksLeft]]-D68</f>
        <v>5</v>
      </c>
      <c r="J69">
        <f>Table_Dados__256202122[[#This Row],[ticksRight]]-E68</f>
        <v>4</v>
      </c>
    </row>
    <row r="70" spans="1:10" x14ac:dyDescent="0.35">
      <c r="A70">
        <v>68</v>
      </c>
      <c r="B70">
        <v>2268</v>
      </c>
      <c r="C70">
        <v>2576</v>
      </c>
      <c r="D70">
        <v>308</v>
      </c>
      <c r="E70">
        <v>308</v>
      </c>
      <c r="F70">
        <v>1</v>
      </c>
      <c r="H70">
        <f>Table_Dados__256202122[[#This Row],[ticksRight]]-Table_Dados__256202122[[#This Row],[ticksLeft]]</f>
        <v>0</v>
      </c>
      <c r="I70">
        <f>Table_Dados__256202122[[#This Row],[ticksLeft]]-D69</f>
        <v>5</v>
      </c>
      <c r="J70">
        <f>Table_Dados__256202122[[#This Row],[ticksRight]]-E69</f>
        <v>5</v>
      </c>
    </row>
    <row r="71" spans="1:10" x14ac:dyDescent="0.35">
      <c r="A71">
        <v>69</v>
      </c>
      <c r="B71">
        <v>2268</v>
      </c>
      <c r="C71">
        <v>2576</v>
      </c>
      <c r="D71">
        <v>312</v>
      </c>
      <c r="E71">
        <v>312</v>
      </c>
      <c r="F71">
        <v>1</v>
      </c>
      <c r="H71">
        <f>Table_Dados__256202122[[#This Row],[ticksRight]]-Table_Dados__256202122[[#This Row],[ticksLeft]]</f>
        <v>0</v>
      </c>
      <c r="I71">
        <f>Table_Dados__256202122[[#This Row],[ticksLeft]]-D70</f>
        <v>4</v>
      </c>
      <c r="J71">
        <f>Table_Dados__256202122[[#This Row],[ticksRight]]-E70</f>
        <v>4</v>
      </c>
    </row>
    <row r="72" spans="1:10" x14ac:dyDescent="0.35">
      <c r="A72">
        <v>70</v>
      </c>
      <c r="B72">
        <v>2268</v>
      </c>
      <c r="C72">
        <v>2576</v>
      </c>
      <c r="D72">
        <v>317</v>
      </c>
      <c r="E72">
        <v>317</v>
      </c>
      <c r="F72">
        <v>1</v>
      </c>
      <c r="H72">
        <f>Table_Dados__256202122[[#This Row],[ticksRight]]-Table_Dados__256202122[[#This Row],[ticksLeft]]</f>
        <v>0</v>
      </c>
      <c r="I72">
        <f>Table_Dados__256202122[[#This Row],[ticksLeft]]-D71</f>
        <v>5</v>
      </c>
      <c r="J72">
        <f>Table_Dados__256202122[[#This Row],[ticksRight]]-E71</f>
        <v>5</v>
      </c>
    </row>
    <row r="73" spans="1:10" x14ac:dyDescent="0.35">
      <c r="A73">
        <v>71</v>
      </c>
      <c r="B73">
        <v>2048</v>
      </c>
      <c r="C73">
        <v>2961</v>
      </c>
      <c r="D73">
        <v>322</v>
      </c>
      <c r="E73">
        <v>321</v>
      </c>
      <c r="F73">
        <v>1.25</v>
      </c>
      <c r="H73">
        <f>Table_Dados__256202122[[#This Row],[ticksRight]]-Table_Dados__256202122[[#This Row],[ticksLeft]]</f>
        <v>-1</v>
      </c>
      <c r="I73">
        <f>Table_Dados__256202122[[#This Row],[ticksLeft]]-D72</f>
        <v>5</v>
      </c>
      <c r="J73">
        <f>Table_Dados__256202122[[#This Row],[ticksRight]]-E72</f>
        <v>4</v>
      </c>
    </row>
    <row r="74" spans="1:10" x14ac:dyDescent="0.35">
      <c r="A74">
        <v>72</v>
      </c>
      <c r="B74">
        <v>2304</v>
      </c>
      <c r="C74">
        <v>2590</v>
      </c>
      <c r="D74">
        <v>326</v>
      </c>
      <c r="E74">
        <v>326</v>
      </c>
      <c r="F74">
        <v>1.25</v>
      </c>
      <c r="H74">
        <f>Table_Dados__256202122[[#This Row],[ticksRight]]-Table_Dados__256202122[[#This Row],[ticksLeft]]</f>
        <v>0</v>
      </c>
      <c r="I74">
        <f>Table_Dados__256202122[[#This Row],[ticksLeft]]-D73</f>
        <v>4</v>
      </c>
      <c r="J74">
        <f>Table_Dados__256202122[[#This Row],[ticksRight]]-E73</f>
        <v>5</v>
      </c>
    </row>
    <row r="75" spans="1:10" x14ac:dyDescent="0.35">
      <c r="A75">
        <v>73</v>
      </c>
      <c r="B75">
        <v>2304</v>
      </c>
      <c r="C75">
        <v>2590</v>
      </c>
      <c r="D75">
        <v>331</v>
      </c>
      <c r="E75">
        <v>331</v>
      </c>
      <c r="F75">
        <v>1</v>
      </c>
      <c r="H75">
        <f>Table_Dados__256202122[[#This Row],[ticksRight]]-Table_Dados__256202122[[#This Row],[ticksLeft]]</f>
        <v>0</v>
      </c>
      <c r="I75">
        <f>Table_Dados__256202122[[#This Row],[ticksLeft]]-D74</f>
        <v>5</v>
      </c>
      <c r="J75">
        <f>Table_Dados__256202122[[#This Row],[ticksRight]]-E74</f>
        <v>5</v>
      </c>
    </row>
    <row r="76" spans="1:10" x14ac:dyDescent="0.35">
      <c r="A76">
        <v>74</v>
      </c>
      <c r="B76">
        <v>2592</v>
      </c>
      <c r="C76">
        <v>2266</v>
      </c>
      <c r="D76">
        <v>335</v>
      </c>
      <c r="E76">
        <v>336</v>
      </c>
      <c r="F76">
        <v>1.25</v>
      </c>
      <c r="H76">
        <f>Table_Dados__256202122[[#This Row],[ticksRight]]-Table_Dados__256202122[[#This Row],[ticksLeft]]</f>
        <v>1</v>
      </c>
      <c r="I76">
        <f>Table_Dados__256202122[[#This Row],[ticksLeft]]-D75</f>
        <v>4</v>
      </c>
      <c r="J76">
        <f>Table_Dados__256202122[[#This Row],[ticksRight]]-E75</f>
        <v>5</v>
      </c>
    </row>
    <row r="77" spans="1:10" x14ac:dyDescent="0.35">
      <c r="A77">
        <v>75</v>
      </c>
      <c r="B77">
        <v>2268</v>
      </c>
      <c r="C77">
        <v>2549</v>
      </c>
      <c r="D77">
        <v>340</v>
      </c>
      <c r="E77">
        <v>340</v>
      </c>
      <c r="F77">
        <v>1.25</v>
      </c>
      <c r="H77">
        <f>Table_Dados__256202122[[#This Row],[ticksRight]]-Table_Dados__256202122[[#This Row],[ticksLeft]]</f>
        <v>0</v>
      </c>
      <c r="I77">
        <f>Table_Dados__256202122[[#This Row],[ticksLeft]]-D76</f>
        <v>5</v>
      </c>
      <c r="J77">
        <f>Table_Dados__256202122[[#This Row],[ticksRight]]-E76</f>
        <v>4</v>
      </c>
    </row>
    <row r="78" spans="1:10" x14ac:dyDescent="0.35">
      <c r="A78">
        <v>76</v>
      </c>
      <c r="B78">
        <v>2268</v>
      </c>
      <c r="C78">
        <v>2549</v>
      </c>
      <c r="D78">
        <v>345</v>
      </c>
      <c r="E78">
        <v>345</v>
      </c>
      <c r="F78">
        <v>1</v>
      </c>
      <c r="H78">
        <f>Table_Dados__256202122[[#This Row],[ticksRight]]-Table_Dados__256202122[[#This Row],[ticksLeft]]</f>
        <v>0</v>
      </c>
      <c r="I78">
        <f>Table_Dados__256202122[[#This Row],[ticksLeft]]-D77</f>
        <v>5</v>
      </c>
      <c r="J78">
        <f>Table_Dados__256202122[[#This Row],[ticksRight]]-E77</f>
        <v>5</v>
      </c>
    </row>
    <row r="79" spans="1:10" x14ac:dyDescent="0.35">
      <c r="A79">
        <v>77</v>
      </c>
      <c r="B79">
        <v>2048</v>
      </c>
      <c r="C79">
        <v>2931</v>
      </c>
      <c r="D79">
        <v>350</v>
      </c>
      <c r="E79">
        <v>349</v>
      </c>
      <c r="F79">
        <v>1.25</v>
      </c>
      <c r="H79">
        <f>Table_Dados__256202122[[#This Row],[ticksRight]]-Table_Dados__256202122[[#This Row],[ticksLeft]]</f>
        <v>-1</v>
      </c>
      <c r="I79">
        <f>Table_Dados__256202122[[#This Row],[ticksLeft]]-D78</f>
        <v>5</v>
      </c>
      <c r="J79">
        <f>Table_Dados__256202122[[#This Row],[ticksRight]]-E78</f>
        <v>4</v>
      </c>
    </row>
    <row r="80" spans="1:10" x14ac:dyDescent="0.35">
      <c r="A80">
        <v>78</v>
      </c>
      <c r="B80">
        <v>2304</v>
      </c>
      <c r="C80">
        <v>2564</v>
      </c>
      <c r="D80">
        <v>354</v>
      </c>
      <c r="E80">
        <v>354</v>
      </c>
      <c r="F80">
        <v>1.25</v>
      </c>
      <c r="H80">
        <f>Table_Dados__256202122[[#This Row],[ticksRight]]-Table_Dados__256202122[[#This Row],[ticksLeft]]</f>
        <v>0</v>
      </c>
      <c r="I80">
        <f>Table_Dados__256202122[[#This Row],[ticksLeft]]-D79</f>
        <v>4</v>
      </c>
      <c r="J80">
        <f>Table_Dados__256202122[[#This Row],[ticksRight]]-E79</f>
        <v>5</v>
      </c>
    </row>
    <row r="81" spans="1:10" x14ac:dyDescent="0.35">
      <c r="A81">
        <v>79</v>
      </c>
      <c r="B81">
        <v>2592</v>
      </c>
      <c r="C81">
        <v>2243</v>
      </c>
      <c r="D81">
        <v>358</v>
      </c>
      <c r="E81">
        <v>359</v>
      </c>
      <c r="F81">
        <v>1.25</v>
      </c>
      <c r="H81">
        <f>Table_Dados__256202122[[#This Row],[ticksRight]]-Table_Dados__256202122[[#This Row],[ticksLeft]]</f>
        <v>1</v>
      </c>
      <c r="I81">
        <f>Table_Dados__256202122[[#This Row],[ticksLeft]]-D80</f>
        <v>4</v>
      </c>
      <c r="J81">
        <f>Table_Dados__256202122[[#This Row],[ticksRight]]-E80</f>
        <v>5</v>
      </c>
    </row>
    <row r="82" spans="1:10" x14ac:dyDescent="0.35">
      <c r="A82">
        <v>80</v>
      </c>
      <c r="B82">
        <v>2268</v>
      </c>
      <c r="C82">
        <v>2523</v>
      </c>
      <c r="D82">
        <v>363</v>
      </c>
      <c r="E82">
        <v>363</v>
      </c>
      <c r="F82">
        <v>1.25</v>
      </c>
      <c r="H82">
        <f>Table_Dados__256202122[[#This Row],[ticksRight]]-Table_Dados__256202122[[#This Row],[ticksLeft]]</f>
        <v>0</v>
      </c>
      <c r="I82">
        <f>Table_Dados__256202122[[#This Row],[ticksLeft]]-D81</f>
        <v>5</v>
      </c>
      <c r="J82">
        <f>Table_Dados__256202122[[#This Row],[ticksRight]]-E81</f>
        <v>4</v>
      </c>
    </row>
    <row r="83" spans="1:10" x14ac:dyDescent="0.35">
      <c r="A83">
        <v>81</v>
      </c>
      <c r="B83">
        <v>2268</v>
      </c>
      <c r="C83">
        <v>2523</v>
      </c>
      <c r="D83">
        <v>368</v>
      </c>
      <c r="E83">
        <v>368</v>
      </c>
      <c r="F83">
        <v>1</v>
      </c>
      <c r="H83">
        <f>Table_Dados__256202122[[#This Row],[ticksRight]]-Table_Dados__256202122[[#This Row],[ticksLeft]]</f>
        <v>0</v>
      </c>
      <c r="I83">
        <f>Table_Dados__256202122[[#This Row],[ticksLeft]]-D82</f>
        <v>5</v>
      </c>
      <c r="J83">
        <f>Table_Dados__256202122[[#This Row],[ticksRight]]-E82</f>
        <v>5</v>
      </c>
    </row>
    <row r="84" spans="1:10" x14ac:dyDescent="0.35">
      <c r="A84">
        <v>82</v>
      </c>
      <c r="B84">
        <v>2268</v>
      </c>
      <c r="C84">
        <v>2523</v>
      </c>
      <c r="D84">
        <v>372</v>
      </c>
      <c r="E84">
        <v>372</v>
      </c>
      <c r="F84">
        <v>1</v>
      </c>
      <c r="H84">
        <f>Table_Dados__256202122[[#This Row],[ticksRight]]-Table_Dados__256202122[[#This Row],[ticksLeft]]</f>
        <v>0</v>
      </c>
      <c r="I84">
        <f>Table_Dados__256202122[[#This Row],[ticksLeft]]-D83</f>
        <v>4</v>
      </c>
      <c r="J84">
        <f>Table_Dados__256202122[[#This Row],[ticksRight]]-E83</f>
        <v>4</v>
      </c>
    </row>
    <row r="85" spans="1:10" x14ac:dyDescent="0.35">
      <c r="A85">
        <v>83</v>
      </c>
      <c r="B85">
        <v>2268</v>
      </c>
      <c r="C85">
        <v>2523</v>
      </c>
      <c r="D85">
        <v>377</v>
      </c>
      <c r="E85">
        <v>377</v>
      </c>
      <c r="F85">
        <v>1</v>
      </c>
      <c r="H85">
        <f>Table_Dados__256202122[[#This Row],[ticksRight]]-Table_Dados__256202122[[#This Row],[ticksLeft]]</f>
        <v>0</v>
      </c>
      <c r="I85">
        <f>Table_Dados__256202122[[#This Row],[ticksLeft]]-D84</f>
        <v>5</v>
      </c>
      <c r="J85">
        <f>Table_Dados__256202122[[#This Row],[ticksRight]]-E84</f>
        <v>5</v>
      </c>
    </row>
    <row r="86" spans="1:10" x14ac:dyDescent="0.35">
      <c r="A86">
        <v>84</v>
      </c>
      <c r="B86">
        <v>2268</v>
      </c>
      <c r="C86">
        <v>2523</v>
      </c>
      <c r="D86">
        <v>382</v>
      </c>
      <c r="E86">
        <v>382</v>
      </c>
      <c r="F86">
        <v>1</v>
      </c>
      <c r="H86">
        <f>Table_Dados__256202122[[#This Row],[ticksRight]]-Table_Dados__256202122[[#This Row],[ticksLeft]]</f>
        <v>0</v>
      </c>
      <c r="I86">
        <f>Table_Dados__256202122[[#This Row],[ticksLeft]]-D85</f>
        <v>5</v>
      </c>
      <c r="J86">
        <f>Table_Dados__256202122[[#This Row],[ticksRight]]-E85</f>
        <v>5</v>
      </c>
    </row>
    <row r="87" spans="1:10" x14ac:dyDescent="0.35">
      <c r="A87">
        <v>85</v>
      </c>
      <c r="B87">
        <v>2048</v>
      </c>
      <c r="C87">
        <v>2901</v>
      </c>
      <c r="D87">
        <v>387</v>
      </c>
      <c r="E87">
        <v>386</v>
      </c>
      <c r="F87">
        <v>1.25</v>
      </c>
      <c r="H87">
        <f>Table_Dados__256202122[[#This Row],[ticksRight]]-Table_Dados__256202122[[#This Row],[ticksLeft]]</f>
        <v>-1</v>
      </c>
      <c r="I87">
        <f>Table_Dados__256202122[[#This Row],[ticksLeft]]-D86</f>
        <v>5</v>
      </c>
      <c r="J87">
        <f>Table_Dados__256202122[[#This Row],[ticksRight]]-E86</f>
        <v>4</v>
      </c>
    </row>
    <row r="88" spans="1:10" x14ac:dyDescent="0.35">
      <c r="A88">
        <v>86</v>
      </c>
      <c r="B88">
        <v>2304</v>
      </c>
      <c r="C88">
        <v>2538</v>
      </c>
      <c r="D88">
        <v>391</v>
      </c>
      <c r="E88">
        <v>391</v>
      </c>
      <c r="F88">
        <v>1.25</v>
      </c>
      <c r="H88">
        <f>Table_Dados__256202122[[#This Row],[ticksRight]]-Table_Dados__256202122[[#This Row],[ticksLeft]]</f>
        <v>0</v>
      </c>
      <c r="I88">
        <f>Table_Dados__256202122[[#This Row],[ticksLeft]]-D87</f>
        <v>4</v>
      </c>
      <c r="J88">
        <f>Table_Dados__256202122[[#This Row],[ticksRight]]-E87</f>
        <v>5</v>
      </c>
    </row>
    <row r="89" spans="1:10" x14ac:dyDescent="0.35">
      <c r="A89">
        <v>87</v>
      </c>
      <c r="B89">
        <v>2304</v>
      </c>
      <c r="C89">
        <v>2538</v>
      </c>
      <c r="D89">
        <v>396</v>
      </c>
      <c r="E89">
        <v>396</v>
      </c>
      <c r="F89">
        <v>1</v>
      </c>
      <c r="H89">
        <f>Table_Dados__256202122[[#This Row],[ticksRight]]-Table_Dados__256202122[[#This Row],[ticksLeft]]</f>
        <v>0</v>
      </c>
      <c r="I89">
        <f>Table_Dados__256202122[[#This Row],[ticksLeft]]-D88</f>
        <v>5</v>
      </c>
      <c r="J89">
        <f>Table_Dados__256202122[[#This Row],[ticksRight]]-E88</f>
        <v>5</v>
      </c>
    </row>
    <row r="90" spans="1:10" x14ac:dyDescent="0.35">
      <c r="A90">
        <v>88</v>
      </c>
      <c r="B90">
        <v>2304</v>
      </c>
      <c r="C90">
        <v>2538</v>
      </c>
      <c r="D90">
        <v>400</v>
      </c>
      <c r="E90">
        <v>400</v>
      </c>
      <c r="F90">
        <v>1</v>
      </c>
      <c r="H90">
        <f>Table_Dados__256202122[[#This Row],[ticksRight]]-Table_Dados__256202122[[#This Row],[ticksLeft]]</f>
        <v>0</v>
      </c>
      <c r="I90">
        <f>Table_Dados__256202122[[#This Row],[ticksLeft]]-D89</f>
        <v>4</v>
      </c>
      <c r="J90">
        <f>Table_Dados__256202122[[#This Row],[ticksRight]]-E89</f>
        <v>4</v>
      </c>
    </row>
    <row r="91" spans="1:10" x14ac:dyDescent="0.35">
      <c r="A91">
        <v>89</v>
      </c>
      <c r="B91">
        <v>2304</v>
      </c>
      <c r="C91">
        <v>2538</v>
      </c>
      <c r="D91">
        <v>405</v>
      </c>
      <c r="E91">
        <v>405</v>
      </c>
      <c r="F91">
        <v>1</v>
      </c>
      <c r="H91">
        <f>Table_Dados__256202122[[#This Row],[ticksRight]]-Table_Dados__256202122[[#This Row],[ticksLeft]]</f>
        <v>0</v>
      </c>
      <c r="I91">
        <f>Table_Dados__256202122[[#This Row],[ticksLeft]]-D90</f>
        <v>5</v>
      </c>
      <c r="J91">
        <f>Table_Dados__256202122[[#This Row],[ticksRight]]-E90</f>
        <v>5</v>
      </c>
    </row>
    <row r="92" spans="1:10" x14ac:dyDescent="0.35">
      <c r="A92">
        <v>90</v>
      </c>
      <c r="B92">
        <v>2048</v>
      </c>
      <c r="C92">
        <v>2887</v>
      </c>
      <c r="D92">
        <v>410</v>
      </c>
      <c r="E92">
        <v>409</v>
      </c>
      <c r="F92">
        <v>1.25</v>
      </c>
      <c r="H92">
        <f>Table_Dados__256202122[[#This Row],[ticksRight]]-Table_Dados__256202122[[#This Row],[ticksLeft]]</f>
        <v>-1</v>
      </c>
      <c r="I92">
        <f>Table_Dados__256202122[[#This Row],[ticksLeft]]-D91</f>
        <v>5</v>
      </c>
      <c r="J92">
        <f>Table_Dados__256202122[[#This Row],[ticksRight]]-E91</f>
        <v>4</v>
      </c>
    </row>
    <row r="93" spans="1:10" x14ac:dyDescent="0.35">
      <c r="A93">
        <v>91</v>
      </c>
      <c r="B93">
        <v>2304</v>
      </c>
      <c r="C93">
        <v>2526</v>
      </c>
      <c r="D93">
        <v>414</v>
      </c>
      <c r="E93">
        <v>414</v>
      </c>
      <c r="F93">
        <v>1.25</v>
      </c>
      <c r="H93">
        <f>Table_Dados__256202122[[#This Row],[ticksRight]]-Table_Dados__256202122[[#This Row],[ticksLeft]]</f>
        <v>0</v>
      </c>
      <c r="I93">
        <f>Table_Dados__256202122[[#This Row],[ticksLeft]]-D92</f>
        <v>4</v>
      </c>
      <c r="J93">
        <f>Table_Dados__256202122[[#This Row],[ticksRight]]-E92</f>
        <v>5</v>
      </c>
    </row>
    <row r="94" spans="1:10" x14ac:dyDescent="0.35">
      <c r="A94">
        <v>92</v>
      </c>
      <c r="B94">
        <v>2304</v>
      </c>
      <c r="C94">
        <v>2526</v>
      </c>
      <c r="D94">
        <v>419</v>
      </c>
      <c r="E94">
        <v>419</v>
      </c>
      <c r="F94">
        <v>1</v>
      </c>
      <c r="H94">
        <f>Table_Dados__256202122[[#This Row],[ticksRight]]-Table_Dados__256202122[[#This Row],[ticksLeft]]</f>
        <v>0</v>
      </c>
      <c r="I94">
        <f>Table_Dados__256202122[[#This Row],[ticksLeft]]-D93</f>
        <v>5</v>
      </c>
      <c r="J94">
        <f>Table_Dados__256202122[[#This Row],[ticksRight]]-E93</f>
        <v>5</v>
      </c>
    </row>
    <row r="95" spans="1:10" x14ac:dyDescent="0.35">
      <c r="A95">
        <v>93</v>
      </c>
      <c r="B95">
        <v>2304</v>
      </c>
      <c r="C95">
        <v>2526</v>
      </c>
      <c r="D95">
        <v>424</v>
      </c>
      <c r="E95">
        <v>424</v>
      </c>
      <c r="F95">
        <v>1</v>
      </c>
      <c r="H95">
        <f>Table_Dados__256202122[[#This Row],[ticksRight]]-Table_Dados__256202122[[#This Row],[ticksLeft]]</f>
        <v>0</v>
      </c>
      <c r="I95">
        <f>Table_Dados__256202122[[#This Row],[ticksLeft]]-D94</f>
        <v>5</v>
      </c>
      <c r="J95">
        <f>Table_Dados__256202122[[#This Row],[ticksRight]]-E94</f>
        <v>5</v>
      </c>
    </row>
    <row r="96" spans="1:10" x14ac:dyDescent="0.35">
      <c r="A96">
        <v>94</v>
      </c>
      <c r="B96">
        <v>2304</v>
      </c>
      <c r="C96">
        <v>2526</v>
      </c>
      <c r="D96">
        <v>428</v>
      </c>
      <c r="E96">
        <v>428</v>
      </c>
      <c r="F96">
        <v>1</v>
      </c>
      <c r="H96">
        <f>Table_Dados__256202122[[#This Row],[ticksRight]]-Table_Dados__256202122[[#This Row],[ticksLeft]]</f>
        <v>0</v>
      </c>
      <c r="I96">
        <f>Table_Dados__256202122[[#This Row],[ticksLeft]]-D95</f>
        <v>4</v>
      </c>
      <c r="J96">
        <f>Table_Dados__256202122[[#This Row],[ticksRight]]-E95</f>
        <v>4</v>
      </c>
    </row>
    <row r="97" spans="1:10" x14ac:dyDescent="0.35">
      <c r="A97">
        <v>95</v>
      </c>
      <c r="B97">
        <v>2304</v>
      </c>
      <c r="C97">
        <v>2526</v>
      </c>
      <c r="D97">
        <v>433</v>
      </c>
      <c r="E97">
        <v>433</v>
      </c>
      <c r="F97">
        <v>1</v>
      </c>
      <c r="H97">
        <f>Table_Dados__256202122[[#This Row],[ticksRight]]-Table_Dados__256202122[[#This Row],[ticksLeft]]</f>
        <v>0</v>
      </c>
      <c r="I97">
        <f>Table_Dados__256202122[[#This Row],[ticksLeft]]-D96</f>
        <v>5</v>
      </c>
      <c r="J97">
        <f>Table_Dados__256202122[[#This Row],[ticksRight]]-E96</f>
        <v>5</v>
      </c>
    </row>
    <row r="98" spans="1:10" x14ac:dyDescent="0.35">
      <c r="A98">
        <v>96</v>
      </c>
      <c r="B98">
        <v>2048</v>
      </c>
      <c r="C98">
        <v>2873</v>
      </c>
      <c r="D98">
        <v>438</v>
      </c>
      <c r="E98">
        <v>437</v>
      </c>
      <c r="F98">
        <v>1.25</v>
      </c>
      <c r="H98">
        <f>Table_Dados__256202122[[#This Row],[ticksRight]]-Table_Dados__256202122[[#This Row],[ticksLeft]]</f>
        <v>-1</v>
      </c>
      <c r="I98">
        <f>Table_Dados__256202122[[#This Row],[ticksLeft]]-D97</f>
        <v>5</v>
      </c>
      <c r="J98">
        <f>Table_Dados__256202122[[#This Row],[ticksRight]]-E97</f>
        <v>4</v>
      </c>
    </row>
    <row r="99" spans="1:10" x14ac:dyDescent="0.35">
      <c r="A99">
        <v>97</v>
      </c>
      <c r="B99">
        <v>2304</v>
      </c>
      <c r="C99">
        <v>2513</v>
      </c>
      <c r="D99">
        <v>442</v>
      </c>
      <c r="E99">
        <v>442</v>
      </c>
      <c r="F99">
        <v>1.25</v>
      </c>
      <c r="H99">
        <f>Table_Dados__256202122[[#This Row],[ticksRight]]-Table_Dados__256202122[[#This Row],[ticksLeft]]</f>
        <v>0</v>
      </c>
      <c r="I99">
        <f>Table_Dados__256202122[[#This Row],[ticksLeft]]-D98</f>
        <v>4</v>
      </c>
      <c r="J99">
        <f>Table_Dados__256202122[[#This Row],[ticksRight]]-E98</f>
        <v>5</v>
      </c>
    </row>
    <row r="100" spans="1:10" x14ac:dyDescent="0.35">
      <c r="A100">
        <v>98</v>
      </c>
      <c r="B100">
        <v>2592</v>
      </c>
      <c r="C100">
        <v>2198</v>
      </c>
      <c r="D100">
        <v>446</v>
      </c>
      <c r="E100">
        <v>447</v>
      </c>
      <c r="F100">
        <v>1.25</v>
      </c>
      <c r="H100">
        <f>Table_Dados__256202122[[#This Row],[ticksRight]]-Table_Dados__256202122[[#This Row],[ticksLeft]]</f>
        <v>1</v>
      </c>
      <c r="I100">
        <f>Table_Dados__256202122[[#This Row],[ticksLeft]]-D99</f>
        <v>4</v>
      </c>
      <c r="J100">
        <f>Table_Dados__256202122[[#This Row],[ticksRight]]-E99</f>
        <v>5</v>
      </c>
    </row>
    <row r="101" spans="1:10" x14ac:dyDescent="0.35">
      <c r="A101">
        <v>99</v>
      </c>
      <c r="B101">
        <v>2268</v>
      </c>
      <c r="C101">
        <v>2472</v>
      </c>
      <c r="D101">
        <v>451</v>
      </c>
      <c r="E101">
        <v>451</v>
      </c>
      <c r="F101">
        <v>1.25</v>
      </c>
      <c r="H101">
        <f>Table_Dados__256202122[[#This Row],[ticksRight]]-Table_Dados__256202122[[#This Row],[ticksLeft]]</f>
        <v>0</v>
      </c>
      <c r="I101">
        <f>Table_Dados__256202122[[#This Row],[ticksLeft]]-D100</f>
        <v>5</v>
      </c>
      <c r="J101">
        <f>Table_Dados__256202122[[#This Row],[ticksRight]]-E100</f>
        <v>4</v>
      </c>
    </row>
    <row r="102" spans="1:10" x14ac:dyDescent="0.35">
      <c r="A102">
        <v>100</v>
      </c>
      <c r="B102">
        <v>2268</v>
      </c>
      <c r="C102">
        <v>2472</v>
      </c>
      <c r="D102">
        <v>456</v>
      </c>
      <c r="E102">
        <v>456</v>
      </c>
      <c r="F102">
        <v>1</v>
      </c>
      <c r="H102">
        <f>Table_Dados__256202122[[#This Row],[ticksRight]]-Table_Dados__256202122[[#This Row],[ticksLeft]]</f>
        <v>0</v>
      </c>
      <c r="I102">
        <f>Table_Dados__256202122[[#This Row],[ticksLeft]]-D101</f>
        <v>5</v>
      </c>
      <c r="J102">
        <f>Table_Dados__256202122[[#This Row],[ticksRight]]-E101</f>
        <v>5</v>
      </c>
    </row>
    <row r="103" spans="1:10" x14ac:dyDescent="0.35">
      <c r="A103">
        <v>101</v>
      </c>
      <c r="B103">
        <v>2268</v>
      </c>
      <c r="C103">
        <v>2472</v>
      </c>
      <c r="D103">
        <v>461</v>
      </c>
      <c r="E103">
        <v>461</v>
      </c>
      <c r="F103">
        <v>1</v>
      </c>
      <c r="H103">
        <f>Table_Dados__256202122[[#This Row],[ticksRight]]-Table_Dados__256202122[[#This Row],[ticksLeft]]</f>
        <v>0</v>
      </c>
      <c r="I103">
        <f>Table_Dados__256202122[[#This Row],[ticksLeft]]-D102</f>
        <v>5</v>
      </c>
      <c r="J103">
        <f>Table_Dados__256202122[[#This Row],[ticksRight]]-E102</f>
        <v>5</v>
      </c>
    </row>
    <row r="104" spans="1:10" x14ac:dyDescent="0.35">
      <c r="A104">
        <v>102</v>
      </c>
      <c r="B104">
        <v>2048</v>
      </c>
      <c r="C104">
        <v>2844</v>
      </c>
      <c r="D104">
        <v>466</v>
      </c>
      <c r="E104">
        <v>465</v>
      </c>
      <c r="F104">
        <v>1.25</v>
      </c>
      <c r="H104">
        <f>Table_Dados__256202122[[#This Row],[ticksRight]]-Table_Dados__256202122[[#This Row],[ticksLeft]]</f>
        <v>-1</v>
      </c>
      <c r="I104">
        <f>Table_Dados__256202122[[#This Row],[ticksLeft]]-D103</f>
        <v>5</v>
      </c>
      <c r="J104">
        <f>Table_Dados__256202122[[#This Row],[ticksRight]]-E103</f>
        <v>4</v>
      </c>
    </row>
    <row r="105" spans="1:10" x14ac:dyDescent="0.35">
      <c r="A105">
        <v>103</v>
      </c>
      <c r="B105">
        <v>2304</v>
      </c>
      <c r="C105">
        <v>2488</v>
      </c>
      <c r="D105">
        <v>470</v>
      </c>
      <c r="E105">
        <v>470</v>
      </c>
      <c r="F105">
        <v>1.25</v>
      </c>
      <c r="H105">
        <f>Table_Dados__256202122[[#This Row],[ticksRight]]-Table_Dados__256202122[[#This Row],[ticksLeft]]</f>
        <v>0</v>
      </c>
      <c r="I105">
        <f>Table_Dados__256202122[[#This Row],[ticksLeft]]-D104</f>
        <v>4</v>
      </c>
      <c r="J105">
        <f>Table_Dados__256202122[[#This Row],[ticksRight]]-E104</f>
        <v>5</v>
      </c>
    </row>
    <row r="106" spans="1:10" x14ac:dyDescent="0.35">
      <c r="A106">
        <v>104</v>
      </c>
      <c r="B106">
        <v>2592</v>
      </c>
      <c r="C106">
        <v>2177</v>
      </c>
      <c r="D106">
        <v>474</v>
      </c>
      <c r="E106">
        <v>475</v>
      </c>
      <c r="F106">
        <v>1.25</v>
      </c>
      <c r="H106">
        <f>Table_Dados__256202122[[#This Row],[ticksRight]]-Table_Dados__256202122[[#This Row],[ticksLeft]]</f>
        <v>1</v>
      </c>
      <c r="I106">
        <f>Table_Dados__256202122[[#This Row],[ticksLeft]]-D105</f>
        <v>4</v>
      </c>
      <c r="J106">
        <f>Table_Dados__256202122[[#This Row],[ticksRight]]-E105</f>
        <v>5</v>
      </c>
    </row>
    <row r="107" spans="1:10" x14ac:dyDescent="0.35">
      <c r="A107">
        <v>105</v>
      </c>
      <c r="B107">
        <v>2268</v>
      </c>
      <c r="C107">
        <v>2449</v>
      </c>
      <c r="D107">
        <v>479</v>
      </c>
      <c r="E107">
        <v>479</v>
      </c>
      <c r="F107">
        <v>1.25</v>
      </c>
      <c r="H107">
        <f>Table_Dados__256202122[[#This Row],[ticksRight]]-Table_Dados__256202122[[#This Row],[ticksLeft]]</f>
        <v>0</v>
      </c>
      <c r="I107">
        <f>Table_Dados__256202122[[#This Row],[ticksLeft]]-D106</f>
        <v>5</v>
      </c>
      <c r="J107">
        <f>Table_Dados__256202122[[#This Row],[ticksRight]]-E106</f>
        <v>4</v>
      </c>
    </row>
    <row r="108" spans="1:10" x14ac:dyDescent="0.35">
      <c r="A108">
        <v>106</v>
      </c>
      <c r="B108">
        <v>2048</v>
      </c>
      <c r="C108">
        <v>2818</v>
      </c>
      <c r="D108">
        <v>484</v>
      </c>
      <c r="E108">
        <v>483</v>
      </c>
      <c r="F108">
        <v>1.25</v>
      </c>
      <c r="H108">
        <f>Table_Dados__256202122[[#This Row],[ticksRight]]-Table_Dados__256202122[[#This Row],[ticksLeft]]</f>
        <v>-1</v>
      </c>
      <c r="I108">
        <f>Table_Dados__256202122[[#This Row],[ticksLeft]]-D107</f>
        <v>5</v>
      </c>
      <c r="J108">
        <f>Table_Dados__256202122[[#This Row],[ticksRight]]-E107</f>
        <v>4</v>
      </c>
    </row>
    <row r="109" spans="1:10" x14ac:dyDescent="0.35">
      <c r="A109">
        <v>107</v>
      </c>
      <c r="B109">
        <v>2304</v>
      </c>
      <c r="C109">
        <v>2465</v>
      </c>
      <c r="D109">
        <v>488</v>
      </c>
      <c r="E109">
        <v>488</v>
      </c>
      <c r="F109">
        <v>1.25</v>
      </c>
      <c r="H109">
        <f>Table_Dados__256202122[[#This Row],[ticksRight]]-Table_Dados__256202122[[#This Row],[ticksLeft]]</f>
        <v>0</v>
      </c>
      <c r="I109">
        <f>Table_Dados__256202122[[#This Row],[ticksLeft]]-D108</f>
        <v>4</v>
      </c>
      <c r="J109">
        <f>Table_Dados__256202122[[#This Row],[ticksRight]]-E108</f>
        <v>5</v>
      </c>
    </row>
    <row r="110" spans="1:10" x14ac:dyDescent="0.35">
      <c r="A110">
        <v>108</v>
      </c>
      <c r="B110">
        <v>2304</v>
      </c>
      <c r="C110">
        <v>2465</v>
      </c>
      <c r="D110">
        <v>493</v>
      </c>
      <c r="E110">
        <v>493</v>
      </c>
      <c r="F110">
        <v>1</v>
      </c>
      <c r="H110">
        <f>Table_Dados__256202122[[#This Row],[ticksRight]]-Table_Dados__256202122[[#This Row],[ticksLeft]]</f>
        <v>0</v>
      </c>
      <c r="I110">
        <f>Table_Dados__256202122[[#This Row],[ticksLeft]]-D109</f>
        <v>5</v>
      </c>
      <c r="J110">
        <f>Table_Dados__256202122[[#This Row],[ticksRight]]-E109</f>
        <v>5</v>
      </c>
    </row>
    <row r="111" spans="1:10" x14ac:dyDescent="0.35">
      <c r="A111">
        <v>109</v>
      </c>
      <c r="B111">
        <v>2048</v>
      </c>
      <c r="C111">
        <v>2805</v>
      </c>
      <c r="D111">
        <v>498</v>
      </c>
      <c r="E111">
        <v>497</v>
      </c>
      <c r="F111">
        <v>1.25</v>
      </c>
      <c r="H111">
        <f>Table_Dados__256202122[[#This Row],[ticksRight]]-Table_Dados__256202122[[#This Row],[ticksLeft]]</f>
        <v>-1</v>
      </c>
      <c r="I111">
        <f>Table_Dados__256202122[[#This Row],[ticksLeft]]-D110</f>
        <v>5</v>
      </c>
      <c r="J111">
        <f>Table_Dados__256202122[[#This Row],[ticksRight]]-E110</f>
        <v>4</v>
      </c>
    </row>
    <row r="112" spans="1:10" x14ac:dyDescent="0.35">
      <c r="A112">
        <v>110</v>
      </c>
      <c r="B112">
        <v>2304</v>
      </c>
      <c r="C112">
        <v>2454</v>
      </c>
      <c r="D112">
        <v>502</v>
      </c>
      <c r="E112">
        <v>502</v>
      </c>
      <c r="F112">
        <v>1.25</v>
      </c>
      <c r="H112">
        <f>Table_Dados__256202122[[#This Row],[ticksRight]]-Table_Dados__256202122[[#This Row],[ticksLeft]]</f>
        <v>0</v>
      </c>
      <c r="I112">
        <f>Table_Dados__256202122[[#This Row],[ticksLeft]]-D111</f>
        <v>4</v>
      </c>
      <c r="J112">
        <f>Table_Dados__256202122[[#This Row],[ticksRight]]-E111</f>
        <v>5</v>
      </c>
    </row>
    <row r="113" spans="1:10" x14ac:dyDescent="0.35">
      <c r="A113">
        <v>111</v>
      </c>
      <c r="B113">
        <v>2304</v>
      </c>
      <c r="C113">
        <v>2454</v>
      </c>
      <c r="D113">
        <v>507</v>
      </c>
      <c r="E113">
        <v>507</v>
      </c>
      <c r="F113">
        <v>1</v>
      </c>
      <c r="H113">
        <f>Table_Dados__256202122[[#This Row],[ticksRight]]-Table_Dados__256202122[[#This Row],[ticksLeft]]</f>
        <v>0</v>
      </c>
      <c r="I113">
        <f>Table_Dados__256202122[[#This Row],[ticksLeft]]-D112</f>
        <v>5</v>
      </c>
      <c r="J113">
        <f>Table_Dados__256202122[[#This Row],[ticksRight]]-E112</f>
        <v>5</v>
      </c>
    </row>
    <row r="114" spans="1:10" x14ac:dyDescent="0.35">
      <c r="A114">
        <v>112</v>
      </c>
      <c r="B114">
        <v>2304</v>
      </c>
      <c r="C114">
        <v>2454</v>
      </c>
      <c r="D114">
        <v>512</v>
      </c>
      <c r="E114">
        <v>512</v>
      </c>
      <c r="F114">
        <v>1</v>
      </c>
      <c r="H114">
        <f>Table_Dados__256202122[[#This Row],[ticksRight]]-Table_Dados__256202122[[#This Row],[ticksLeft]]</f>
        <v>0</v>
      </c>
      <c r="I114">
        <f>Table_Dados__256202122[[#This Row],[ticksLeft]]-D113</f>
        <v>5</v>
      </c>
      <c r="J114">
        <f>Table_Dados__256202122[[#This Row],[ticksRight]]-E113</f>
        <v>5</v>
      </c>
    </row>
    <row r="115" spans="1:10" x14ac:dyDescent="0.35">
      <c r="A115">
        <v>113</v>
      </c>
      <c r="B115">
        <v>2304</v>
      </c>
      <c r="C115">
        <v>2454</v>
      </c>
      <c r="D115">
        <v>516</v>
      </c>
      <c r="E115">
        <v>516</v>
      </c>
      <c r="F115">
        <v>1</v>
      </c>
      <c r="H115">
        <f>Table_Dados__256202122[[#This Row],[ticksRight]]-Table_Dados__256202122[[#This Row],[ticksLeft]]</f>
        <v>0</v>
      </c>
      <c r="I115">
        <f>Table_Dados__256202122[[#This Row],[ticksLeft]]-D114</f>
        <v>4</v>
      </c>
      <c r="J115">
        <f>Table_Dados__256202122[[#This Row],[ticksRight]]-E114</f>
        <v>4</v>
      </c>
    </row>
    <row r="116" spans="1:10" x14ac:dyDescent="0.35">
      <c r="A116">
        <v>114</v>
      </c>
      <c r="B116">
        <v>2592</v>
      </c>
      <c r="C116">
        <v>2147</v>
      </c>
      <c r="D116">
        <v>520</v>
      </c>
      <c r="E116">
        <v>521</v>
      </c>
      <c r="F116">
        <v>1.25</v>
      </c>
      <c r="H116">
        <f>Table_Dados__256202122[[#This Row],[ticksRight]]-Table_Dados__256202122[[#This Row],[ticksLeft]]</f>
        <v>1</v>
      </c>
      <c r="I116">
        <f>Table_Dados__256202122[[#This Row],[ticksLeft]]-D115</f>
        <v>4</v>
      </c>
      <c r="J116">
        <f>Table_Dados__256202122[[#This Row],[ticksRight]]-E115</f>
        <v>5</v>
      </c>
    </row>
    <row r="117" spans="1:10" x14ac:dyDescent="0.35">
      <c r="A117">
        <v>115</v>
      </c>
      <c r="B117">
        <v>2268</v>
      </c>
      <c r="C117">
        <v>2415</v>
      </c>
      <c r="D117">
        <v>525</v>
      </c>
      <c r="E117">
        <v>525</v>
      </c>
      <c r="F117">
        <v>1.25</v>
      </c>
      <c r="H117">
        <f>Table_Dados__256202122[[#This Row],[ticksRight]]-Table_Dados__256202122[[#This Row],[ticksLeft]]</f>
        <v>0</v>
      </c>
      <c r="I117">
        <f>Table_Dados__256202122[[#This Row],[ticksLeft]]-D116</f>
        <v>5</v>
      </c>
      <c r="J117">
        <f>Table_Dados__256202122[[#This Row],[ticksRight]]-E116</f>
        <v>4</v>
      </c>
    </row>
    <row r="118" spans="1:10" x14ac:dyDescent="0.35">
      <c r="A118">
        <v>116</v>
      </c>
      <c r="B118">
        <v>2268</v>
      </c>
      <c r="C118">
        <v>2415</v>
      </c>
      <c r="D118">
        <v>530</v>
      </c>
      <c r="E118">
        <v>530</v>
      </c>
      <c r="F118">
        <v>1</v>
      </c>
      <c r="H118">
        <f>Table_Dados__256202122[[#This Row],[ticksRight]]-Table_Dados__256202122[[#This Row],[ticksLeft]]</f>
        <v>0</v>
      </c>
      <c r="I118">
        <f>Table_Dados__256202122[[#This Row],[ticksLeft]]-D117</f>
        <v>5</v>
      </c>
      <c r="J118">
        <f>Table_Dados__256202122[[#This Row],[ticksRight]]-E117</f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CEE1-B46A-4F69-9869-81AB22EAE177}">
  <dimension ref="A1:J118"/>
  <sheetViews>
    <sheetView zoomScale="70" zoomScaleNormal="70" workbookViewId="0">
      <selection activeCell="A2" sqref="A2:F118"/>
    </sheetView>
  </sheetViews>
  <sheetFormatPr defaultRowHeight="14.5" x14ac:dyDescent="0.35"/>
  <cols>
    <col min="1" max="1" width="7.6328125" bestFit="1" customWidth="1"/>
    <col min="2" max="2" width="10.453125" bestFit="1" customWidth="1"/>
    <col min="3" max="3" width="11.54296875" bestFit="1" customWidth="1"/>
    <col min="4" max="4" width="10.08984375" bestFit="1" customWidth="1"/>
    <col min="5" max="5" width="11.1796875" bestFit="1" customWidth="1"/>
    <col min="6" max="6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 s="2" t="s">
        <v>9</v>
      </c>
      <c r="B2">
        <v>2268</v>
      </c>
      <c r="C2">
        <v>2415</v>
      </c>
      <c r="D2">
        <v>0</v>
      </c>
      <c r="E2">
        <v>0</v>
      </c>
      <c r="F2">
        <v>0</v>
      </c>
      <c r="H2">
        <f>Table_Dados__2562021[[#This Row],[ticksRight]]-Table_Dados__2562021[[#This Row],[ticksLeft]]</f>
        <v>0</v>
      </c>
    </row>
    <row r="3" spans="1:10" x14ac:dyDescent="0.35">
      <c r="A3" s="2" t="s">
        <v>10</v>
      </c>
      <c r="B3">
        <v>2686</v>
      </c>
      <c r="C3">
        <v>3045</v>
      </c>
      <c r="D3">
        <v>9</v>
      </c>
      <c r="E3">
        <v>8</v>
      </c>
      <c r="F3">
        <v>1.125</v>
      </c>
      <c r="H3">
        <f>Table_Dados__2562021[[#This Row],[ticksRight]]-Table_Dados__2562021[[#This Row],[ticksLeft]]</f>
        <v>-1</v>
      </c>
      <c r="I3">
        <f>Table_Dados__2562021[[#This Row],[ticksLeft]]-D2</f>
        <v>9</v>
      </c>
      <c r="J3">
        <f>Table_Dados__2562021[[#This Row],[ticksRight]]-E2</f>
        <v>8</v>
      </c>
    </row>
    <row r="4" spans="1:10" x14ac:dyDescent="0.35">
      <c r="A4" s="2" t="s">
        <v>11</v>
      </c>
      <c r="B4">
        <v>3133</v>
      </c>
      <c r="C4">
        <v>2537</v>
      </c>
      <c r="D4">
        <v>12</v>
      </c>
      <c r="E4">
        <v>12</v>
      </c>
      <c r="F4">
        <v>1.3333330000000001</v>
      </c>
      <c r="H4">
        <f>Table_Dados__2562021[[#This Row],[ticksRight]]-Table_Dados__2562021[[#This Row],[ticksLeft]]</f>
        <v>0</v>
      </c>
      <c r="I4">
        <f>Table_Dados__2562021[[#This Row],[ticksLeft]]-D3</f>
        <v>3</v>
      </c>
      <c r="J4">
        <f>Table_Dados__2562021[[#This Row],[ticksRight]]-E3</f>
        <v>4</v>
      </c>
    </row>
    <row r="5" spans="1:10" x14ac:dyDescent="0.35">
      <c r="A5" s="2" t="s">
        <v>12</v>
      </c>
      <c r="B5">
        <v>3133</v>
      </c>
      <c r="C5">
        <v>2537</v>
      </c>
      <c r="D5">
        <v>16</v>
      </c>
      <c r="E5">
        <v>16</v>
      </c>
      <c r="F5">
        <v>1</v>
      </c>
      <c r="H5">
        <f>Table_Dados__2562021[[#This Row],[ticksRight]]-Table_Dados__2562021[[#This Row],[ticksLeft]]</f>
        <v>0</v>
      </c>
      <c r="I5">
        <f>Table_Dados__2562021[[#This Row],[ticksLeft]]-D4</f>
        <v>4</v>
      </c>
      <c r="J5">
        <f>Table_Dados__2562021[[#This Row],[ticksRight]]-E4</f>
        <v>4</v>
      </c>
    </row>
    <row r="6" spans="1:10" x14ac:dyDescent="0.35">
      <c r="A6" s="2" t="s">
        <v>13</v>
      </c>
      <c r="B6">
        <v>2741</v>
      </c>
      <c r="C6">
        <v>2854</v>
      </c>
      <c r="D6">
        <v>21</v>
      </c>
      <c r="E6">
        <v>20</v>
      </c>
      <c r="F6">
        <v>1.25</v>
      </c>
      <c r="H6">
        <f>Table_Dados__2562021[[#This Row],[ticksRight]]-Table_Dados__2562021[[#This Row],[ticksLeft]]</f>
        <v>-1</v>
      </c>
      <c r="I6">
        <f>Table_Dados__2562021[[#This Row],[ticksLeft]]-D5</f>
        <v>5</v>
      </c>
      <c r="J6">
        <f>Table_Dados__2562021[[#This Row],[ticksRight]]-E5</f>
        <v>4</v>
      </c>
    </row>
    <row r="7" spans="1:10" x14ac:dyDescent="0.35">
      <c r="A7" s="2" t="s">
        <v>14</v>
      </c>
      <c r="B7">
        <v>3083</v>
      </c>
      <c r="C7">
        <v>2497</v>
      </c>
      <c r="D7">
        <v>25</v>
      </c>
      <c r="E7">
        <v>25</v>
      </c>
      <c r="F7">
        <v>1.25</v>
      </c>
      <c r="H7">
        <f>Table_Dados__2562021[[#This Row],[ticksRight]]-Table_Dados__2562021[[#This Row],[ticksLeft]]</f>
        <v>0</v>
      </c>
      <c r="I7">
        <f>Table_Dados__2562021[[#This Row],[ticksLeft]]-D6</f>
        <v>4</v>
      </c>
      <c r="J7">
        <f>Table_Dados__2562021[[#This Row],[ticksRight]]-E6</f>
        <v>5</v>
      </c>
    </row>
    <row r="8" spans="1:10" x14ac:dyDescent="0.35">
      <c r="A8" s="2" t="s">
        <v>15</v>
      </c>
      <c r="B8">
        <v>2697</v>
      </c>
      <c r="C8">
        <v>2809</v>
      </c>
      <c r="D8">
        <v>30</v>
      </c>
      <c r="E8">
        <v>29</v>
      </c>
      <c r="F8">
        <v>1.25</v>
      </c>
      <c r="H8">
        <f>Table_Dados__2562021[[#This Row],[ticksRight]]-Table_Dados__2562021[[#This Row],[ticksLeft]]</f>
        <v>-1</v>
      </c>
      <c r="I8">
        <f>Table_Dados__2562021[[#This Row],[ticksLeft]]-D7</f>
        <v>5</v>
      </c>
      <c r="J8">
        <f>Table_Dados__2562021[[#This Row],[ticksRight]]-E7</f>
        <v>4</v>
      </c>
    </row>
    <row r="9" spans="1:10" x14ac:dyDescent="0.35">
      <c r="A9" s="2" t="s">
        <v>16</v>
      </c>
      <c r="B9">
        <v>2697</v>
      </c>
      <c r="C9">
        <v>2809</v>
      </c>
      <c r="D9">
        <v>35</v>
      </c>
      <c r="E9">
        <v>34</v>
      </c>
      <c r="F9">
        <v>1</v>
      </c>
      <c r="H9">
        <f>Table_Dados__2562021[[#This Row],[ticksRight]]-Table_Dados__2562021[[#This Row],[ticksLeft]]</f>
        <v>-1</v>
      </c>
      <c r="I9">
        <f>Table_Dados__2562021[[#This Row],[ticksLeft]]-D8</f>
        <v>5</v>
      </c>
      <c r="J9">
        <f>Table_Dados__2562021[[#This Row],[ticksRight]]-E8</f>
        <v>5</v>
      </c>
    </row>
    <row r="10" spans="1:10" x14ac:dyDescent="0.35">
      <c r="A10" s="2" t="s">
        <v>17</v>
      </c>
      <c r="B10">
        <v>2697</v>
      </c>
      <c r="C10">
        <v>2809</v>
      </c>
      <c r="D10">
        <v>40</v>
      </c>
      <c r="E10">
        <v>39</v>
      </c>
      <c r="F10">
        <v>1</v>
      </c>
      <c r="H10">
        <f>Table_Dados__2562021[[#This Row],[ticksRight]]-Table_Dados__2562021[[#This Row],[ticksLeft]]</f>
        <v>-1</v>
      </c>
      <c r="I10">
        <f>Table_Dados__2562021[[#This Row],[ticksLeft]]-D9</f>
        <v>5</v>
      </c>
      <c r="J10">
        <f>Table_Dados__2562021[[#This Row],[ticksRight]]-E9</f>
        <v>5</v>
      </c>
    </row>
    <row r="11" spans="1:10" x14ac:dyDescent="0.35">
      <c r="A11" s="2" t="s">
        <v>18</v>
      </c>
      <c r="B11">
        <v>3034</v>
      </c>
      <c r="C11">
        <v>2457</v>
      </c>
      <c r="D11">
        <v>44</v>
      </c>
      <c r="E11">
        <v>44</v>
      </c>
      <c r="F11">
        <v>1.25</v>
      </c>
      <c r="H11">
        <f>Table_Dados__2562021[[#This Row],[ticksRight]]-Table_Dados__2562021[[#This Row],[ticksLeft]]</f>
        <v>0</v>
      </c>
      <c r="I11">
        <f>Table_Dados__2562021[[#This Row],[ticksLeft]]-D10</f>
        <v>4</v>
      </c>
      <c r="J11">
        <f>Table_Dados__2562021[[#This Row],[ticksRight]]-E10</f>
        <v>5</v>
      </c>
    </row>
    <row r="12" spans="1:10" x14ac:dyDescent="0.35">
      <c r="A12" s="2" t="s">
        <v>19</v>
      </c>
      <c r="B12">
        <v>3034</v>
      </c>
      <c r="C12">
        <v>2457</v>
      </c>
      <c r="D12">
        <v>49</v>
      </c>
      <c r="E12">
        <v>49</v>
      </c>
      <c r="F12">
        <v>1</v>
      </c>
      <c r="H12">
        <f>Table_Dados__2562021[[#This Row],[ticksRight]]-Table_Dados__2562021[[#This Row],[ticksLeft]]</f>
        <v>0</v>
      </c>
      <c r="I12">
        <f>Table_Dados__2562021[[#This Row],[ticksLeft]]-D11</f>
        <v>5</v>
      </c>
      <c r="J12">
        <f>Table_Dados__2562021[[#This Row],[ticksRight]]-E11</f>
        <v>5</v>
      </c>
    </row>
    <row r="13" spans="1:10" x14ac:dyDescent="0.35">
      <c r="A13" s="2" t="s">
        <v>20</v>
      </c>
      <c r="B13">
        <v>2654</v>
      </c>
      <c r="C13">
        <v>2764</v>
      </c>
      <c r="D13">
        <v>54</v>
      </c>
      <c r="E13">
        <v>53</v>
      </c>
      <c r="F13">
        <v>1.25</v>
      </c>
      <c r="H13">
        <f>Table_Dados__2562021[[#This Row],[ticksRight]]-Table_Dados__2562021[[#This Row],[ticksLeft]]</f>
        <v>-1</v>
      </c>
      <c r="I13">
        <f>Table_Dados__2562021[[#This Row],[ticksLeft]]-D12</f>
        <v>5</v>
      </c>
      <c r="J13">
        <f>Table_Dados__2562021[[#This Row],[ticksRight]]-E12</f>
        <v>4</v>
      </c>
    </row>
    <row r="14" spans="1:10" x14ac:dyDescent="0.35">
      <c r="A14" s="2" t="s">
        <v>21</v>
      </c>
      <c r="B14">
        <v>2388</v>
      </c>
      <c r="C14">
        <v>3040</v>
      </c>
      <c r="D14">
        <v>60</v>
      </c>
      <c r="E14">
        <v>58</v>
      </c>
      <c r="F14">
        <v>1.2</v>
      </c>
      <c r="H14">
        <f>Table_Dados__2562021[[#This Row],[ticksRight]]-Table_Dados__2562021[[#This Row],[ticksLeft]]</f>
        <v>-2</v>
      </c>
      <c r="I14">
        <f>Table_Dados__2562021[[#This Row],[ticksLeft]]-D13</f>
        <v>6</v>
      </c>
      <c r="J14">
        <f>Table_Dados__2562021[[#This Row],[ticksRight]]-E13</f>
        <v>5</v>
      </c>
    </row>
    <row r="15" spans="1:10" x14ac:dyDescent="0.35">
      <c r="A15" s="2" t="s">
        <v>22</v>
      </c>
      <c r="B15">
        <v>2388</v>
      </c>
      <c r="C15">
        <v>3040</v>
      </c>
      <c r="D15">
        <v>65</v>
      </c>
      <c r="E15">
        <v>63</v>
      </c>
      <c r="F15">
        <v>1</v>
      </c>
      <c r="H15">
        <f>Table_Dados__2562021[[#This Row],[ticksRight]]-Table_Dados__2562021[[#This Row],[ticksLeft]]</f>
        <v>-2</v>
      </c>
      <c r="I15">
        <f>Table_Dados__2562021[[#This Row],[ticksLeft]]-D14</f>
        <v>5</v>
      </c>
      <c r="J15">
        <f>Table_Dados__2562021[[#This Row],[ticksRight]]-E14</f>
        <v>5</v>
      </c>
    </row>
    <row r="16" spans="1:10" x14ac:dyDescent="0.35">
      <c r="A16" s="2" t="s">
        <v>23</v>
      </c>
      <c r="B16">
        <v>2388</v>
      </c>
      <c r="C16">
        <v>3040</v>
      </c>
      <c r="D16">
        <v>70</v>
      </c>
      <c r="E16">
        <v>68</v>
      </c>
      <c r="F16">
        <v>1</v>
      </c>
      <c r="H16">
        <f>Table_Dados__2562021[[#This Row],[ticksRight]]-Table_Dados__2562021[[#This Row],[ticksLeft]]</f>
        <v>-2</v>
      </c>
      <c r="I16">
        <f>Table_Dados__2562021[[#This Row],[ticksLeft]]-D15</f>
        <v>5</v>
      </c>
      <c r="J16">
        <f>Table_Dados__2562021[[#This Row],[ticksRight]]-E15</f>
        <v>5</v>
      </c>
    </row>
    <row r="17" spans="1:10" x14ac:dyDescent="0.35">
      <c r="A17" s="2" t="s">
        <v>24</v>
      </c>
      <c r="B17">
        <v>2388</v>
      </c>
      <c r="C17">
        <v>3040</v>
      </c>
      <c r="D17">
        <v>75</v>
      </c>
      <c r="E17">
        <v>73</v>
      </c>
      <c r="F17">
        <v>1</v>
      </c>
      <c r="H17">
        <f>Table_Dados__2562021[[#This Row],[ticksRight]]-Table_Dados__2562021[[#This Row],[ticksLeft]]</f>
        <v>-2</v>
      </c>
      <c r="I17">
        <f>Table_Dados__2562021[[#This Row],[ticksLeft]]-D16</f>
        <v>5</v>
      </c>
      <c r="J17">
        <f>Table_Dados__2562021[[#This Row],[ticksRight]]-E16</f>
        <v>5</v>
      </c>
    </row>
    <row r="18" spans="1:10" x14ac:dyDescent="0.35">
      <c r="A18" s="2" t="s">
        <v>25</v>
      </c>
      <c r="B18">
        <v>2388</v>
      </c>
      <c r="C18">
        <v>3040</v>
      </c>
      <c r="D18">
        <v>80</v>
      </c>
      <c r="E18">
        <v>78</v>
      </c>
      <c r="F18">
        <v>1</v>
      </c>
      <c r="H18">
        <f>Table_Dados__2562021[[#This Row],[ticksRight]]-Table_Dados__2562021[[#This Row],[ticksLeft]]</f>
        <v>-2</v>
      </c>
      <c r="I18">
        <f>Table_Dados__2562021[[#This Row],[ticksLeft]]-D17</f>
        <v>5</v>
      </c>
      <c r="J18">
        <f>Table_Dados__2562021[[#This Row],[ticksRight]]-E17</f>
        <v>5</v>
      </c>
    </row>
    <row r="19" spans="1:10" x14ac:dyDescent="0.35">
      <c r="A19" s="2" t="s">
        <v>26</v>
      </c>
      <c r="B19">
        <v>2388</v>
      </c>
      <c r="C19">
        <v>3040</v>
      </c>
      <c r="D19">
        <v>85</v>
      </c>
      <c r="E19">
        <v>83</v>
      </c>
      <c r="F19">
        <v>1</v>
      </c>
      <c r="H19">
        <f>Table_Dados__2562021[[#This Row],[ticksRight]]-Table_Dados__2562021[[#This Row],[ticksLeft]]</f>
        <v>-2</v>
      </c>
      <c r="I19">
        <f>Table_Dados__2562021[[#This Row],[ticksLeft]]-D18</f>
        <v>5</v>
      </c>
      <c r="J19">
        <f>Table_Dados__2562021[[#This Row],[ticksRight]]-E18</f>
        <v>5</v>
      </c>
    </row>
    <row r="20" spans="1:10" x14ac:dyDescent="0.35">
      <c r="A20" s="2" t="s">
        <v>27</v>
      </c>
      <c r="B20">
        <v>2388</v>
      </c>
      <c r="C20">
        <v>3040</v>
      </c>
      <c r="D20">
        <v>90</v>
      </c>
      <c r="E20">
        <v>88</v>
      </c>
      <c r="F20">
        <v>1</v>
      </c>
      <c r="H20">
        <f>Table_Dados__2562021[[#This Row],[ticksRight]]-Table_Dados__2562021[[#This Row],[ticksLeft]]</f>
        <v>-2</v>
      </c>
      <c r="I20">
        <f>Table_Dados__2562021[[#This Row],[ticksLeft]]-D19</f>
        <v>5</v>
      </c>
      <c r="J20">
        <f>Table_Dados__2562021[[#This Row],[ticksRight]]-E19</f>
        <v>5</v>
      </c>
    </row>
    <row r="21" spans="1:10" x14ac:dyDescent="0.35">
      <c r="A21" s="2" t="s">
        <v>28</v>
      </c>
      <c r="B21">
        <v>2388</v>
      </c>
      <c r="C21">
        <v>3040</v>
      </c>
      <c r="D21">
        <v>95</v>
      </c>
      <c r="E21">
        <v>93</v>
      </c>
      <c r="F21">
        <v>1</v>
      </c>
      <c r="H21">
        <f>Table_Dados__2562021[[#This Row],[ticksRight]]-Table_Dados__2562021[[#This Row],[ticksLeft]]</f>
        <v>-2</v>
      </c>
      <c r="I21">
        <f>Table_Dados__2562021[[#This Row],[ticksLeft]]-D20</f>
        <v>5</v>
      </c>
      <c r="J21">
        <f>Table_Dados__2562021[[#This Row],[ticksRight]]-E20</f>
        <v>5</v>
      </c>
    </row>
    <row r="22" spans="1:10" x14ac:dyDescent="0.35">
      <c r="A22" s="2" t="s">
        <v>29</v>
      </c>
      <c r="B22">
        <v>2626</v>
      </c>
      <c r="C22">
        <v>2736</v>
      </c>
      <c r="D22">
        <v>100</v>
      </c>
      <c r="E22">
        <v>99</v>
      </c>
      <c r="F22">
        <v>1.2</v>
      </c>
      <c r="H22">
        <f>Table_Dados__2562021[[#This Row],[ticksRight]]-Table_Dados__2562021[[#This Row],[ticksLeft]]</f>
        <v>-1</v>
      </c>
      <c r="I22">
        <f>Table_Dados__2562021[[#This Row],[ticksLeft]]-D21</f>
        <v>5</v>
      </c>
      <c r="J22">
        <f>Table_Dados__2562021[[#This Row],[ticksRight]]-E21</f>
        <v>6</v>
      </c>
    </row>
    <row r="23" spans="1:10" x14ac:dyDescent="0.35">
      <c r="A23" s="2" t="s">
        <v>30</v>
      </c>
      <c r="B23">
        <v>2626</v>
      </c>
      <c r="C23">
        <v>2736</v>
      </c>
      <c r="D23">
        <v>105</v>
      </c>
      <c r="E23">
        <v>104</v>
      </c>
      <c r="F23">
        <v>1</v>
      </c>
      <c r="H23">
        <f>Table_Dados__2562021[[#This Row],[ticksRight]]-Table_Dados__2562021[[#This Row],[ticksLeft]]</f>
        <v>-1</v>
      </c>
      <c r="I23">
        <f>Table_Dados__2562021[[#This Row],[ticksLeft]]-D22</f>
        <v>5</v>
      </c>
      <c r="J23">
        <f>Table_Dados__2562021[[#This Row],[ticksRight]]-E22</f>
        <v>5</v>
      </c>
    </row>
    <row r="24" spans="1:10" x14ac:dyDescent="0.35">
      <c r="A24" s="2" t="s">
        <v>31</v>
      </c>
      <c r="B24">
        <v>2626</v>
      </c>
      <c r="C24">
        <v>2736</v>
      </c>
      <c r="D24">
        <v>110</v>
      </c>
      <c r="E24">
        <v>109</v>
      </c>
      <c r="F24">
        <v>1</v>
      </c>
      <c r="H24">
        <f>Table_Dados__2562021[[#This Row],[ticksRight]]-Table_Dados__2562021[[#This Row],[ticksLeft]]</f>
        <v>-1</v>
      </c>
      <c r="I24">
        <f>Table_Dados__2562021[[#This Row],[ticksLeft]]-D23</f>
        <v>5</v>
      </c>
      <c r="J24">
        <f>Table_Dados__2562021[[#This Row],[ticksRight]]-E23</f>
        <v>5</v>
      </c>
    </row>
    <row r="25" spans="1:10" x14ac:dyDescent="0.35">
      <c r="A25" s="2" t="s">
        <v>32</v>
      </c>
      <c r="B25">
        <v>2363</v>
      </c>
      <c r="C25">
        <v>3009</v>
      </c>
      <c r="D25">
        <v>116</v>
      </c>
      <c r="E25">
        <v>114</v>
      </c>
      <c r="F25">
        <v>1.2</v>
      </c>
      <c r="H25">
        <f>Table_Dados__2562021[[#This Row],[ticksRight]]-Table_Dados__2562021[[#This Row],[ticksLeft]]</f>
        <v>-2</v>
      </c>
      <c r="I25">
        <f>Table_Dados__2562021[[#This Row],[ticksLeft]]-D24</f>
        <v>6</v>
      </c>
      <c r="J25">
        <f>Table_Dados__2562021[[#This Row],[ticksRight]]-E24</f>
        <v>5</v>
      </c>
    </row>
    <row r="26" spans="1:10" x14ac:dyDescent="0.35">
      <c r="A26" s="2" t="s">
        <v>33</v>
      </c>
      <c r="B26">
        <v>2658</v>
      </c>
      <c r="C26">
        <v>2632</v>
      </c>
      <c r="D26">
        <v>120</v>
      </c>
      <c r="E26">
        <v>119</v>
      </c>
      <c r="F26">
        <v>1.25</v>
      </c>
      <c r="H26">
        <f>Table_Dados__2562021[[#This Row],[ticksRight]]-Table_Dados__2562021[[#This Row],[ticksLeft]]</f>
        <v>-1</v>
      </c>
      <c r="I26">
        <f>Table_Dados__2562021[[#This Row],[ticksLeft]]-D25</f>
        <v>4</v>
      </c>
      <c r="J26">
        <f>Table_Dados__2562021[[#This Row],[ticksRight]]-E25</f>
        <v>5</v>
      </c>
    </row>
    <row r="27" spans="1:10" x14ac:dyDescent="0.35">
      <c r="A27" s="2" t="s">
        <v>34</v>
      </c>
      <c r="B27">
        <v>2392</v>
      </c>
      <c r="C27">
        <v>2895</v>
      </c>
      <c r="D27">
        <v>126</v>
      </c>
      <c r="E27">
        <v>124</v>
      </c>
      <c r="F27">
        <v>1.2</v>
      </c>
      <c r="H27">
        <f>Table_Dados__2562021[[#This Row],[ticksRight]]-Table_Dados__2562021[[#This Row],[ticksLeft]]</f>
        <v>-2</v>
      </c>
      <c r="I27">
        <f>Table_Dados__2562021[[#This Row],[ticksLeft]]-D26</f>
        <v>6</v>
      </c>
      <c r="J27">
        <f>Table_Dados__2562021[[#This Row],[ticksRight]]-E26</f>
        <v>5</v>
      </c>
    </row>
    <row r="28" spans="1:10" x14ac:dyDescent="0.35">
      <c r="A28" s="2" t="s">
        <v>35</v>
      </c>
      <c r="B28">
        <v>2691</v>
      </c>
      <c r="C28">
        <v>2533</v>
      </c>
      <c r="D28">
        <v>130</v>
      </c>
      <c r="E28">
        <v>129</v>
      </c>
      <c r="F28">
        <v>1.25</v>
      </c>
      <c r="H28">
        <f>Table_Dados__2562021[[#This Row],[ticksRight]]-Table_Dados__2562021[[#This Row],[ticksLeft]]</f>
        <v>-1</v>
      </c>
      <c r="I28">
        <f>Table_Dados__2562021[[#This Row],[ticksLeft]]-D27</f>
        <v>4</v>
      </c>
      <c r="J28">
        <f>Table_Dados__2562021[[#This Row],[ticksRight]]-E27</f>
        <v>5</v>
      </c>
    </row>
    <row r="29" spans="1:10" x14ac:dyDescent="0.35">
      <c r="A29" s="2" t="s">
        <v>36</v>
      </c>
      <c r="B29">
        <v>2421</v>
      </c>
      <c r="C29">
        <v>2786</v>
      </c>
      <c r="D29">
        <v>136</v>
      </c>
      <c r="E29">
        <v>134</v>
      </c>
      <c r="F29">
        <v>1.2</v>
      </c>
      <c r="H29">
        <f>Table_Dados__2562021[[#This Row],[ticksRight]]-Table_Dados__2562021[[#This Row],[ticksLeft]]</f>
        <v>-2</v>
      </c>
      <c r="I29">
        <f>Table_Dados__2562021[[#This Row],[ticksLeft]]-D28</f>
        <v>6</v>
      </c>
      <c r="J29">
        <f>Table_Dados__2562021[[#This Row],[ticksRight]]-E28</f>
        <v>5</v>
      </c>
    </row>
    <row r="30" spans="1:10" x14ac:dyDescent="0.35">
      <c r="A30" s="2" t="s">
        <v>37</v>
      </c>
      <c r="B30">
        <v>2421</v>
      </c>
      <c r="C30">
        <v>2786</v>
      </c>
      <c r="D30">
        <v>141</v>
      </c>
      <c r="E30">
        <v>139</v>
      </c>
      <c r="F30">
        <v>1</v>
      </c>
      <c r="H30">
        <f>Table_Dados__2562021[[#This Row],[ticksRight]]-Table_Dados__2562021[[#This Row],[ticksLeft]]</f>
        <v>-2</v>
      </c>
      <c r="I30">
        <f>Table_Dados__2562021[[#This Row],[ticksLeft]]-D29</f>
        <v>5</v>
      </c>
      <c r="J30">
        <f>Table_Dados__2562021[[#This Row],[ticksRight]]-E29</f>
        <v>5</v>
      </c>
    </row>
    <row r="31" spans="1:10" x14ac:dyDescent="0.35">
      <c r="A31" s="2" t="s">
        <v>38</v>
      </c>
      <c r="B31">
        <v>2421</v>
      </c>
      <c r="C31">
        <v>2786</v>
      </c>
      <c r="D31">
        <v>146</v>
      </c>
      <c r="E31">
        <v>144</v>
      </c>
      <c r="F31">
        <v>1</v>
      </c>
      <c r="H31">
        <f>Table_Dados__2562021[[#This Row],[ticksRight]]-Table_Dados__2562021[[#This Row],[ticksLeft]]</f>
        <v>-2</v>
      </c>
      <c r="I31">
        <f>Table_Dados__2562021[[#This Row],[ticksLeft]]-D30</f>
        <v>5</v>
      </c>
      <c r="J31">
        <f>Table_Dados__2562021[[#This Row],[ticksRight]]-E30</f>
        <v>5</v>
      </c>
    </row>
    <row r="32" spans="1:10" x14ac:dyDescent="0.35">
      <c r="A32" s="2" t="s">
        <v>39</v>
      </c>
      <c r="B32">
        <v>2421</v>
      </c>
      <c r="C32">
        <v>2786</v>
      </c>
      <c r="D32">
        <v>151</v>
      </c>
      <c r="E32">
        <v>149</v>
      </c>
      <c r="F32">
        <v>1</v>
      </c>
      <c r="H32">
        <f>Table_Dados__2562021[[#This Row],[ticksRight]]-Table_Dados__2562021[[#This Row],[ticksLeft]]</f>
        <v>-2</v>
      </c>
      <c r="I32">
        <f>Table_Dados__2562021[[#This Row],[ticksLeft]]-D31</f>
        <v>5</v>
      </c>
      <c r="J32">
        <f>Table_Dados__2562021[[#This Row],[ticksRight]]-E31</f>
        <v>5</v>
      </c>
    </row>
    <row r="33" spans="1:10" x14ac:dyDescent="0.35">
      <c r="A33" s="2" t="s">
        <v>40</v>
      </c>
      <c r="B33">
        <v>2421</v>
      </c>
      <c r="C33">
        <v>2786</v>
      </c>
      <c r="D33">
        <v>156</v>
      </c>
      <c r="E33">
        <v>154</v>
      </c>
      <c r="F33">
        <v>1</v>
      </c>
      <c r="H33">
        <f>Table_Dados__2562021[[#This Row],[ticksRight]]-Table_Dados__2562021[[#This Row],[ticksLeft]]</f>
        <v>-2</v>
      </c>
      <c r="I33">
        <f>Table_Dados__2562021[[#This Row],[ticksLeft]]-D32</f>
        <v>5</v>
      </c>
      <c r="J33">
        <f>Table_Dados__2562021[[#This Row],[ticksRight]]-E32</f>
        <v>5</v>
      </c>
    </row>
    <row r="34" spans="1:10" x14ac:dyDescent="0.35">
      <c r="A34" s="2" t="s">
        <v>41</v>
      </c>
      <c r="B34">
        <v>2421</v>
      </c>
      <c r="C34">
        <v>2786</v>
      </c>
      <c r="D34">
        <v>161</v>
      </c>
      <c r="E34">
        <v>159</v>
      </c>
      <c r="F34">
        <v>1</v>
      </c>
      <c r="H34">
        <f>Table_Dados__2562021[[#This Row],[ticksRight]]-Table_Dados__2562021[[#This Row],[ticksLeft]]</f>
        <v>-2</v>
      </c>
      <c r="I34">
        <f>Table_Dados__2562021[[#This Row],[ticksLeft]]-D33</f>
        <v>5</v>
      </c>
      <c r="J34">
        <f>Table_Dados__2562021[[#This Row],[ticksRight]]-E33</f>
        <v>5</v>
      </c>
    </row>
    <row r="35" spans="1:10" x14ac:dyDescent="0.35">
      <c r="A35" s="2" t="s">
        <v>42</v>
      </c>
      <c r="B35">
        <v>2421</v>
      </c>
      <c r="C35">
        <v>2786</v>
      </c>
      <c r="D35">
        <v>166</v>
      </c>
      <c r="E35">
        <v>164</v>
      </c>
      <c r="F35">
        <v>1</v>
      </c>
      <c r="H35">
        <f>Table_Dados__2562021[[#This Row],[ticksRight]]-Table_Dados__2562021[[#This Row],[ticksLeft]]</f>
        <v>-2</v>
      </c>
      <c r="I35">
        <f>Table_Dados__2562021[[#This Row],[ticksLeft]]-D34</f>
        <v>5</v>
      </c>
      <c r="J35">
        <f>Table_Dados__2562021[[#This Row],[ticksRight]]-E34</f>
        <v>5</v>
      </c>
    </row>
    <row r="36" spans="1:10" x14ac:dyDescent="0.35">
      <c r="A36" s="2" t="s">
        <v>43</v>
      </c>
      <c r="B36">
        <v>2421</v>
      </c>
      <c r="C36">
        <v>2786</v>
      </c>
      <c r="D36">
        <v>171</v>
      </c>
      <c r="E36">
        <v>169</v>
      </c>
      <c r="F36">
        <v>1</v>
      </c>
      <c r="H36">
        <f>Table_Dados__2562021[[#This Row],[ticksRight]]-Table_Dados__2562021[[#This Row],[ticksLeft]]</f>
        <v>-2</v>
      </c>
      <c r="I36">
        <f>Table_Dados__2562021[[#This Row],[ticksLeft]]-D35</f>
        <v>5</v>
      </c>
      <c r="J36">
        <f>Table_Dados__2562021[[#This Row],[ticksRight]]-E35</f>
        <v>5</v>
      </c>
    </row>
    <row r="37" spans="1:10" x14ac:dyDescent="0.35">
      <c r="A37" s="2" t="s">
        <v>44</v>
      </c>
      <c r="B37">
        <v>2421</v>
      </c>
      <c r="C37">
        <v>2786</v>
      </c>
      <c r="D37">
        <v>176</v>
      </c>
      <c r="E37">
        <v>174</v>
      </c>
      <c r="F37">
        <v>1</v>
      </c>
      <c r="H37">
        <f>Table_Dados__2562021[[#This Row],[ticksRight]]-Table_Dados__2562021[[#This Row],[ticksLeft]]</f>
        <v>-2</v>
      </c>
      <c r="I37">
        <f>Table_Dados__2562021[[#This Row],[ticksLeft]]-D36</f>
        <v>5</v>
      </c>
      <c r="J37">
        <f>Table_Dados__2562021[[#This Row],[ticksRight]]-E36</f>
        <v>5</v>
      </c>
    </row>
    <row r="38" spans="1:10" x14ac:dyDescent="0.35">
      <c r="A38" s="2" t="s">
        <v>45</v>
      </c>
      <c r="B38">
        <v>2421</v>
      </c>
      <c r="C38">
        <v>2786</v>
      </c>
      <c r="D38">
        <v>181</v>
      </c>
      <c r="E38">
        <v>179</v>
      </c>
      <c r="F38">
        <v>1</v>
      </c>
      <c r="H38">
        <f>Table_Dados__2562021[[#This Row],[ticksRight]]-Table_Dados__2562021[[#This Row],[ticksLeft]]</f>
        <v>-2</v>
      </c>
      <c r="I38">
        <f>Table_Dados__2562021[[#This Row],[ticksLeft]]-D37</f>
        <v>5</v>
      </c>
      <c r="J38">
        <f>Table_Dados__2562021[[#This Row],[ticksRight]]-E37</f>
        <v>5</v>
      </c>
    </row>
    <row r="39" spans="1:10" x14ac:dyDescent="0.35">
      <c r="A39" s="2" t="s">
        <v>46</v>
      </c>
      <c r="B39">
        <v>2421</v>
      </c>
      <c r="C39">
        <v>2786</v>
      </c>
      <c r="D39">
        <v>186</v>
      </c>
      <c r="E39">
        <v>184</v>
      </c>
      <c r="F39">
        <v>1</v>
      </c>
      <c r="H39">
        <f>Table_Dados__2562021[[#This Row],[ticksRight]]-Table_Dados__2562021[[#This Row],[ticksLeft]]</f>
        <v>-2</v>
      </c>
      <c r="I39">
        <f>Table_Dados__2562021[[#This Row],[ticksLeft]]-D38</f>
        <v>5</v>
      </c>
      <c r="J39">
        <f>Table_Dados__2562021[[#This Row],[ticksRight]]-E38</f>
        <v>5</v>
      </c>
    </row>
    <row r="40" spans="1:10" x14ac:dyDescent="0.35">
      <c r="A40" s="2" t="s">
        <v>47</v>
      </c>
      <c r="B40">
        <v>2421</v>
      </c>
      <c r="C40">
        <v>2786</v>
      </c>
      <c r="D40">
        <v>191</v>
      </c>
      <c r="E40">
        <v>189</v>
      </c>
      <c r="F40">
        <v>1</v>
      </c>
      <c r="H40">
        <f>Table_Dados__2562021[[#This Row],[ticksRight]]-Table_Dados__2562021[[#This Row],[ticksLeft]]</f>
        <v>-2</v>
      </c>
      <c r="I40">
        <f>Table_Dados__2562021[[#This Row],[ticksLeft]]-D39</f>
        <v>5</v>
      </c>
      <c r="J40">
        <f>Table_Dados__2562021[[#This Row],[ticksRight]]-E39</f>
        <v>5</v>
      </c>
    </row>
    <row r="41" spans="1:10" x14ac:dyDescent="0.35">
      <c r="A41" s="2" t="s">
        <v>48</v>
      </c>
      <c r="B41">
        <v>2421</v>
      </c>
      <c r="C41">
        <v>2786</v>
      </c>
      <c r="D41">
        <v>196</v>
      </c>
      <c r="E41">
        <v>194</v>
      </c>
      <c r="F41">
        <v>1</v>
      </c>
      <c r="H41">
        <f>Table_Dados__2562021[[#This Row],[ticksRight]]-Table_Dados__2562021[[#This Row],[ticksLeft]]</f>
        <v>-2</v>
      </c>
      <c r="I41">
        <f>Table_Dados__2562021[[#This Row],[ticksLeft]]-D40</f>
        <v>5</v>
      </c>
      <c r="J41">
        <f>Table_Dados__2562021[[#This Row],[ticksRight]]-E40</f>
        <v>5</v>
      </c>
    </row>
    <row r="42" spans="1:10" x14ac:dyDescent="0.35">
      <c r="A42" s="2" t="s">
        <v>49</v>
      </c>
      <c r="B42">
        <v>2421</v>
      </c>
      <c r="C42">
        <v>2786</v>
      </c>
      <c r="D42">
        <v>200</v>
      </c>
      <c r="E42">
        <v>198</v>
      </c>
      <c r="F42">
        <v>1</v>
      </c>
      <c r="H42">
        <f>Table_Dados__2562021[[#This Row],[ticksRight]]-Table_Dados__2562021[[#This Row],[ticksLeft]]</f>
        <v>-2</v>
      </c>
      <c r="I42">
        <f>Table_Dados__2562021[[#This Row],[ticksLeft]]-D41</f>
        <v>4</v>
      </c>
      <c r="J42">
        <f>Table_Dados__2562021[[#This Row],[ticksRight]]-E41</f>
        <v>4</v>
      </c>
    </row>
    <row r="43" spans="1:10" x14ac:dyDescent="0.35">
      <c r="A43" s="2" t="s">
        <v>50</v>
      </c>
      <c r="B43">
        <v>2421</v>
      </c>
      <c r="C43">
        <v>2786</v>
      </c>
      <c r="D43">
        <v>205</v>
      </c>
      <c r="E43">
        <v>203</v>
      </c>
      <c r="F43">
        <v>1</v>
      </c>
      <c r="H43">
        <f>Table_Dados__2562021[[#This Row],[ticksRight]]-Table_Dados__2562021[[#This Row],[ticksLeft]]</f>
        <v>-2</v>
      </c>
      <c r="I43">
        <f>Table_Dados__2562021[[#This Row],[ticksLeft]]-D42</f>
        <v>5</v>
      </c>
      <c r="J43">
        <f>Table_Dados__2562021[[#This Row],[ticksRight]]-E42</f>
        <v>5</v>
      </c>
    </row>
    <row r="44" spans="1:10" x14ac:dyDescent="0.35">
      <c r="A44" s="2" t="s">
        <v>51</v>
      </c>
      <c r="B44">
        <v>2421</v>
      </c>
      <c r="C44">
        <v>2786</v>
      </c>
      <c r="D44">
        <v>210</v>
      </c>
      <c r="E44">
        <v>208</v>
      </c>
      <c r="F44">
        <v>1</v>
      </c>
      <c r="H44">
        <f>Table_Dados__2562021[[#This Row],[ticksRight]]-Table_Dados__2562021[[#This Row],[ticksLeft]]</f>
        <v>-2</v>
      </c>
      <c r="I44">
        <f>Table_Dados__2562021[[#This Row],[ticksLeft]]-D43</f>
        <v>5</v>
      </c>
      <c r="J44">
        <f>Table_Dados__2562021[[#This Row],[ticksRight]]-E43</f>
        <v>5</v>
      </c>
    </row>
    <row r="45" spans="1:10" x14ac:dyDescent="0.35">
      <c r="A45" s="2" t="s">
        <v>52</v>
      </c>
      <c r="B45">
        <v>2421</v>
      </c>
      <c r="C45">
        <v>2786</v>
      </c>
      <c r="D45">
        <v>215</v>
      </c>
      <c r="E45">
        <v>213</v>
      </c>
      <c r="F45">
        <v>1</v>
      </c>
      <c r="H45">
        <f>Table_Dados__2562021[[#This Row],[ticksRight]]-Table_Dados__2562021[[#This Row],[ticksLeft]]</f>
        <v>-2</v>
      </c>
      <c r="I45">
        <f>Table_Dados__2562021[[#This Row],[ticksLeft]]-D44</f>
        <v>5</v>
      </c>
      <c r="J45">
        <f>Table_Dados__2562021[[#This Row],[ticksRight]]-E44</f>
        <v>5</v>
      </c>
    </row>
    <row r="46" spans="1:10" x14ac:dyDescent="0.35">
      <c r="A46" s="2" t="s">
        <v>53</v>
      </c>
      <c r="B46">
        <v>2421</v>
      </c>
      <c r="C46">
        <v>2786</v>
      </c>
      <c r="D46">
        <v>220</v>
      </c>
      <c r="E46">
        <v>218</v>
      </c>
      <c r="F46">
        <v>1</v>
      </c>
      <c r="H46">
        <f>Table_Dados__2562021[[#This Row],[ticksRight]]-Table_Dados__2562021[[#This Row],[ticksLeft]]</f>
        <v>-2</v>
      </c>
      <c r="I46">
        <f>Table_Dados__2562021[[#This Row],[ticksLeft]]-D45</f>
        <v>5</v>
      </c>
      <c r="J46">
        <f>Table_Dados__2562021[[#This Row],[ticksRight]]-E45</f>
        <v>5</v>
      </c>
    </row>
    <row r="47" spans="1:10" x14ac:dyDescent="0.35">
      <c r="A47" s="2" t="s">
        <v>54</v>
      </c>
      <c r="B47">
        <v>2421</v>
      </c>
      <c r="C47">
        <v>2786</v>
      </c>
      <c r="D47">
        <v>225</v>
      </c>
      <c r="E47">
        <v>223</v>
      </c>
      <c r="F47">
        <v>1</v>
      </c>
      <c r="H47">
        <f>Table_Dados__2562021[[#This Row],[ticksRight]]-Table_Dados__2562021[[#This Row],[ticksLeft]]</f>
        <v>-2</v>
      </c>
      <c r="I47">
        <f>Table_Dados__2562021[[#This Row],[ticksLeft]]-D46</f>
        <v>5</v>
      </c>
      <c r="J47">
        <f>Table_Dados__2562021[[#This Row],[ticksRight]]-E46</f>
        <v>5</v>
      </c>
    </row>
    <row r="48" spans="1:10" x14ac:dyDescent="0.35">
      <c r="A48" s="2" t="s">
        <v>55</v>
      </c>
      <c r="B48">
        <v>2421</v>
      </c>
      <c r="C48">
        <v>2786</v>
      </c>
      <c r="D48">
        <v>230</v>
      </c>
      <c r="E48">
        <v>228</v>
      </c>
      <c r="F48">
        <v>1</v>
      </c>
      <c r="H48">
        <f>Table_Dados__2562021[[#This Row],[ticksRight]]-Table_Dados__2562021[[#This Row],[ticksLeft]]</f>
        <v>-2</v>
      </c>
      <c r="I48">
        <f>Table_Dados__2562021[[#This Row],[ticksLeft]]-D47</f>
        <v>5</v>
      </c>
      <c r="J48">
        <f>Table_Dados__2562021[[#This Row],[ticksRight]]-E47</f>
        <v>5</v>
      </c>
    </row>
    <row r="49" spans="1:10" x14ac:dyDescent="0.35">
      <c r="A49" s="2" t="s">
        <v>56</v>
      </c>
      <c r="B49">
        <v>2421</v>
      </c>
      <c r="C49">
        <v>2786</v>
      </c>
      <c r="D49">
        <v>235</v>
      </c>
      <c r="E49">
        <v>233</v>
      </c>
      <c r="F49">
        <v>1</v>
      </c>
      <c r="H49">
        <f>Table_Dados__2562021[[#This Row],[ticksRight]]-Table_Dados__2562021[[#This Row],[ticksLeft]]</f>
        <v>-2</v>
      </c>
      <c r="I49">
        <f>Table_Dados__2562021[[#This Row],[ticksLeft]]-D48</f>
        <v>5</v>
      </c>
      <c r="J49">
        <f>Table_Dados__2562021[[#This Row],[ticksRight]]-E48</f>
        <v>5</v>
      </c>
    </row>
    <row r="50" spans="1:10" x14ac:dyDescent="0.35">
      <c r="A50" s="2" t="s">
        <v>84</v>
      </c>
      <c r="B50">
        <v>2421</v>
      </c>
      <c r="C50">
        <v>2786</v>
      </c>
      <c r="D50">
        <v>240</v>
      </c>
      <c r="E50">
        <v>238</v>
      </c>
      <c r="F50">
        <v>1</v>
      </c>
      <c r="H50">
        <f>Table_Dados__2562021[[#This Row],[ticksRight]]-Table_Dados__2562021[[#This Row],[ticksLeft]]</f>
        <v>-2</v>
      </c>
      <c r="I50">
        <f>Table_Dados__2562021[[#This Row],[ticksLeft]]-D49</f>
        <v>5</v>
      </c>
      <c r="J50">
        <f>Table_Dados__2562021[[#This Row],[ticksRight]]-E49</f>
        <v>5</v>
      </c>
    </row>
    <row r="51" spans="1:10" x14ac:dyDescent="0.35">
      <c r="A51" s="2" t="s">
        <v>58</v>
      </c>
      <c r="B51">
        <v>2723</v>
      </c>
      <c r="C51">
        <v>2437</v>
      </c>
      <c r="D51">
        <v>244</v>
      </c>
      <c r="E51">
        <v>243</v>
      </c>
      <c r="F51">
        <v>1.25</v>
      </c>
      <c r="H51">
        <f>Table_Dados__2562021[[#This Row],[ticksRight]]-Table_Dados__2562021[[#This Row],[ticksLeft]]</f>
        <v>-1</v>
      </c>
      <c r="I51">
        <f>Table_Dados__2562021[[#This Row],[ticksLeft]]-D50</f>
        <v>4</v>
      </c>
      <c r="J51">
        <f>Table_Dados__2562021[[#This Row],[ticksRight]]-E50</f>
        <v>5</v>
      </c>
    </row>
    <row r="52" spans="1:10" x14ac:dyDescent="0.35">
      <c r="A52" s="2" t="s">
        <v>85</v>
      </c>
      <c r="B52">
        <v>2450</v>
      </c>
      <c r="C52">
        <v>2680</v>
      </c>
      <c r="D52">
        <v>250</v>
      </c>
      <c r="E52">
        <v>248</v>
      </c>
      <c r="F52">
        <v>1.2</v>
      </c>
      <c r="H52">
        <f>Table_Dados__2562021[[#This Row],[ticksRight]]-Table_Dados__2562021[[#This Row],[ticksLeft]]</f>
        <v>-2</v>
      </c>
      <c r="I52">
        <f>Table_Dados__2562021[[#This Row],[ticksLeft]]-D51</f>
        <v>6</v>
      </c>
      <c r="J52">
        <f>Table_Dados__2562021[[#This Row],[ticksRight]]-E51</f>
        <v>5</v>
      </c>
    </row>
    <row r="53" spans="1:10" x14ac:dyDescent="0.35">
      <c r="A53" s="2" t="s">
        <v>86</v>
      </c>
      <c r="B53">
        <v>2756</v>
      </c>
      <c r="C53">
        <v>2345</v>
      </c>
      <c r="D53">
        <v>254</v>
      </c>
      <c r="E53">
        <v>253</v>
      </c>
      <c r="F53">
        <v>1.25</v>
      </c>
      <c r="H53">
        <f>Table_Dados__2562021[[#This Row],[ticksRight]]-Table_Dados__2562021[[#This Row],[ticksLeft]]</f>
        <v>-1</v>
      </c>
      <c r="I53">
        <f>Table_Dados__2562021[[#This Row],[ticksLeft]]-D52</f>
        <v>4</v>
      </c>
      <c r="J53">
        <f>Table_Dados__2562021[[#This Row],[ticksRight]]-E52</f>
        <v>5</v>
      </c>
    </row>
    <row r="54" spans="1:10" x14ac:dyDescent="0.35">
      <c r="A54" s="2" t="s">
        <v>60</v>
      </c>
      <c r="B54">
        <v>2480</v>
      </c>
      <c r="C54">
        <v>2579</v>
      </c>
      <c r="D54">
        <v>260</v>
      </c>
      <c r="E54">
        <v>258</v>
      </c>
      <c r="F54">
        <v>1.2</v>
      </c>
      <c r="H54">
        <f>Table_Dados__2562021[[#This Row],[ticksRight]]-Table_Dados__2562021[[#This Row],[ticksLeft]]</f>
        <v>-2</v>
      </c>
      <c r="I54">
        <f>Table_Dados__2562021[[#This Row],[ticksLeft]]-D53</f>
        <v>6</v>
      </c>
      <c r="J54">
        <f>Table_Dados__2562021[[#This Row],[ticksRight]]-E53</f>
        <v>5</v>
      </c>
    </row>
    <row r="55" spans="1:10" x14ac:dyDescent="0.35">
      <c r="A55" s="2" t="s">
        <v>59</v>
      </c>
      <c r="B55">
        <v>2480</v>
      </c>
      <c r="C55">
        <v>2579</v>
      </c>
      <c r="D55">
        <v>265</v>
      </c>
      <c r="E55">
        <v>263</v>
      </c>
      <c r="F55">
        <v>1</v>
      </c>
      <c r="H55">
        <f>Table_Dados__2562021[[#This Row],[ticksRight]]-Table_Dados__2562021[[#This Row],[ticksLeft]]</f>
        <v>-2</v>
      </c>
      <c r="I55">
        <f>Table_Dados__2562021[[#This Row],[ticksLeft]]-D54</f>
        <v>5</v>
      </c>
      <c r="J55">
        <f>Table_Dados__2562021[[#This Row],[ticksRight]]-E54</f>
        <v>5</v>
      </c>
    </row>
    <row r="56" spans="1:10" x14ac:dyDescent="0.35">
      <c r="A56" s="2" t="s">
        <v>87</v>
      </c>
      <c r="B56">
        <v>2170</v>
      </c>
      <c r="C56">
        <v>2901</v>
      </c>
      <c r="D56">
        <v>270</v>
      </c>
      <c r="E56">
        <v>267</v>
      </c>
      <c r="F56">
        <v>1.25</v>
      </c>
      <c r="H56">
        <f>Table_Dados__2562021[[#This Row],[ticksRight]]-Table_Dados__2562021[[#This Row],[ticksLeft]]</f>
        <v>-3</v>
      </c>
      <c r="I56">
        <f>Table_Dados__2562021[[#This Row],[ticksLeft]]-D55</f>
        <v>5</v>
      </c>
      <c r="J56">
        <f>Table_Dados__2562021[[#This Row],[ticksRight]]-E55</f>
        <v>4</v>
      </c>
    </row>
    <row r="57" spans="1:10" x14ac:dyDescent="0.35">
      <c r="A57" s="2" t="s">
        <v>88</v>
      </c>
      <c r="B57">
        <v>2712</v>
      </c>
      <c r="C57">
        <v>2175</v>
      </c>
      <c r="D57">
        <v>274</v>
      </c>
      <c r="E57">
        <v>273</v>
      </c>
      <c r="F57">
        <v>1.5</v>
      </c>
      <c r="H57">
        <f>Table_Dados__2562021[[#This Row],[ticksRight]]-Table_Dados__2562021[[#This Row],[ticksLeft]]</f>
        <v>-1</v>
      </c>
      <c r="I57">
        <f>Table_Dados__2562021[[#This Row],[ticksLeft]]-D56</f>
        <v>4</v>
      </c>
      <c r="J57">
        <f>Table_Dados__2562021[[#This Row],[ticksRight]]-E56</f>
        <v>6</v>
      </c>
    </row>
    <row r="58" spans="1:10" x14ac:dyDescent="0.35">
      <c r="A58" s="2" t="s">
        <v>89</v>
      </c>
      <c r="B58">
        <v>2712</v>
      </c>
      <c r="C58">
        <v>2175</v>
      </c>
      <c r="D58">
        <v>279</v>
      </c>
      <c r="E58">
        <v>278</v>
      </c>
      <c r="F58">
        <v>1</v>
      </c>
      <c r="H58">
        <f>Table_Dados__2562021[[#This Row],[ticksRight]]-Table_Dados__2562021[[#This Row],[ticksLeft]]</f>
        <v>-1</v>
      </c>
      <c r="I58">
        <f>Table_Dados__2562021[[#This Row],[ticksLeft]]-D57</f>
        <v>5</v>
      </c>
      <c r="J58">
        <f>Table_Dados__2562021[[#This Row],[ticksRight]]-E57</f>
        <v>5</v>
      </c>
    </row>
    <row r="59" spans="1:10" x14ac:dyDescent="0.35">
      <c r="A59" s="2" t="s">
        <v>62</v>
      </c>
      <c r="B59">
        <v>2712</v>
      </c>
      <c r="C59">
        <v>2175</v>
      </c>
      <c r="D59">
        <v>284</v>
      </c>
      <c r="E59">
        <v>283</v>
      </c>
      <c r="F59">
        <v>1</v>
      </c>
      <c r="H59">
        <f>Table_Dados__2562021[[#This Row],[ticksRight]]-Table_Dados__2562021[[#This Row],[ticksLeft]]</f>
        <v>-1</v>
      </c>
      <c r="I59">
        <f>Table_Dados__2562021[[#This Row],[ticksLeft]]-D58</f>
        <v>5</v>
      </c>
      <c r="J59">
        <f>Table_Dados__2562021[[#This Row],[ticksRight]]-E58</f>
        <v>5</v>
      </c>
    </row>
    <row r="60" spans="1:10" x14ac:dyDescent="0.35">
      <c r="A60" s="2" t="s">
        <v>61</v>
      </c>
      <c r="B60">
        <v>2373</v>
      </c>
      <c r="C60">
        <v>2446</v>
      </c>
      <c r="D60">
        <v>289</v>
      </c>
      <c r="E60">
        <v>287</v>
      </c>
      <c r="F60">
        <v>1.25</v>
      </c>
      <c r="H60">
        <f>Table_Dados__2562021[[#This Row],[ticksRight]]-Table_Dados__2562021[[#This Row],[ticksLeft]]</f>
        <v>-2</v>
      </c>
      <c r="I60">
        <f>Table_Dados__2562021[[#This Row],[ticksLeft]]-D59</f>
        <v>5</v>
      </c>
      <c r="J60">
        <f>Table_Dados__2562021[[#This Row],[ticksRight]]-E59</f>
        <v>4</v>
      </c>
    </row>
    <row r="61" spans="1:10" x14ac:dyDescent="0.35">
      <c r="A61" s="2" t="s">
        <v>90</v>
      </c>
      <c r="B61">
        <v>2373</v>
      </c>
      <c r="C61">
        <v>2446</v>
      </c>
      <c r="D61">
        <v>294</v>
      </c>
      <c r="E61">
        <v>292</v>
      </c>
      <c r="F61">
        <v>1</v>
      </c>
      <c r="H61">
        <f>Table_Dados__2562021[[#This Row],[ticksRight]]-Table_Dados__2562021[[#This Row],[ticksLeft]]</f>
        <v>-2</v>
      </c>
      <c r="I61">
        <f>Table_Dados__2562021[[#This Row],[ticksLeft]]-D60</f>
        <v>5</v>
      </c>
      <c r="J61">
        <f>Table_Dados__2562021[[#This Row],[ticksRight]]-E60</f>
        <v>5</v>
      </c>
    </row>
    <row r="62" spans="1:10" x14ac:dyDescent="0.35">
      <c r="A62" s="2" t="s">
        <v>91</v>
      </c>
      <c r="B62">
        <v>2076</v>
      </c>
      <c r="C62">
        <v>2751</v>
      </c>
      <c r="D62">
        <v>299</v>
      </c>
      <c r="E62">
        <v>296</v>
      </c>
      <c r="F62">
        <v>1.25</v>
      </c>
      <c r="H62">
        <f>Table_Dados__2562021[[#This Row],[ticksRight]]-Table_Dados__2562021[[#This Row],[ticksLeft]]</f>
        <v>-3</v>
      </c>
      <c r="I62">
        <f>Table_Dados__2562021[[#This Row],[ticksLeft]]-D61</f>
        <v>5</v>
      </c>
      <c r="J62">
        <f>Table_Dados__2562021[[#This Row],[ticksRight]]-E61</f>
        <v>4</v>
      </c>
    </row>
    <row r="63" spans="1:10" x14ac:dyDescent="0.35">
      <c r="A63" s="2" t="s">
        <v>64</v>
      </c>
      <c r="B63">
        <v>2076</v>
      </c>
      <c r="C63">
        <v>2751</v>
      </c>
      <c r="D63">
        <v>304</v>
      </c>
      <c r="E63">
        <v>301</v>
      </c>
      <c r="F63">
        <v>1</v>
      </c>
      <c r="H63">
        <f>Table_Dados__2562021[[#This Row],[ticksRight]]-Table_Dados__2562021[[#This Row],[ticksLeft]]</f>
        <v>-3</v>
      </c>
      <c r="I63">
        <f>Table_Dados__2562021[[#This Row],[ticksLeft]]-D62</f>
        <v>5</v>
      </c>
      <c r="J63">
        <f>Table_Dados__2562021[[#This Row],[ticksRight]]-E62</f>
        <v>5</v>
      </c>
    </row>
    <row r="64" spans="1:10" x14ac:dyDescent="0.35">
      <c r="A64" s="2" t="s">
        <v>92</v>
      </c>
      <c r="B64">
        <v>2048</v>
      </c>
      <c r="C64">
        <v>3326</v>
      </c>
      <c r="D64">
        <v>309</v>
      </c>
      <c r="E64">
        <v>305</v>
      </c>
      <c r="F64">
        <v>1.25</v>
      </c>
      <c r="H64">
        <f>Table_Dados__2562021[[#This Row],[ticksRight]]-Table_Dados__2562021[[#This Row],[ticksLeft]]</f>
        <v>-4</v>
      </c>
      <c r="I64">
        <f>Table_Dados__2562021[[#This Row],[ticksLeft]]-D63</f>
        <v>5</v>
      </c>
      <c r="J64">
        <f>Table_Dados__2562021[[#This Row],[ticksRight]]-E63</f>
        <v>4</v>
      </c>
    </row>
    <row r="65" spans="1:10" x14ac:dyDescent="0.35">
      <c r="A65" s="2" t="s">
        <v>63</v>
      </c>
      <c r="B65">
        <v>2048</v>
      </c>
      <c r="C65">
        <v>3326</v>
      </c>
      <c r="D65">
        <v>314</v>
      </c>
      <c r="E65">
        <v>310</v>
      </c>
      <c r="F65">
        <v>1</v>
      </c>
      <c r="H65">
        <f>Table_Dados__2562021[[#This Row],[ticksRight]]-Table_Dados__2562021[[#This Row],[ticksLeft]]</f>
        <v>-4</v>
      </c>
      <c r="I65">
        <f>Table_Dados__2562021[[#This Row],[ticksLeft]]-D64</f>
        <v>5</v>
      </c>
      <c r="J65">
        <f>Table_Dados__2562021[[#This Row],[ticksRight]]-E64</f>
        <v>5</v>
      </c>
    </row>
    <row r="66" spans="1:10" x14ac:dyDescent="0.35">
      <c r="A66" s="2" t="s">
        <v>93</v>
      </c>
      <c r="B66">
        <v>2304</v>
      </c>
      <c r="C66">
        <v>2910</v>
      </c>
      <c r="D66">
        <v>318</v>
      </c>
      <c r="E66">
        <v>315</v>
      </c>
      <c r="F66">
        <v>1.25</v>
      </c>
      <c r="H66">
        <f>Table_Dados__2562021[[#This Row],[ticksRight]]-Table_Dados__2562021[[#This Row],[ticksLeft]]</f>
        <v>-3</v>
      </c>
      <c r="I66">
        <f>Table_Dados__2562021[[#This Row],[ticksLeft]]-D65</f>
        <v>4</v>
      </c>
      <c r="J66">
        <f>Table_Dados__2562021[[#This Row],[ticksRight]]-E65</f>
        <v>5</v>
      </c>
    </row>
    <row r="67" spans="1:10" x14ac:dyDescent="0.35">
      <c r="A67" s="2" t="s">
        <v>94</v>
      </c>
      <c r="B67">
        <v>2304</v>
      </c>
      <c r="C67">
        <v>2910</v>
      </c>
      <c r="D67">
        <v>323</v>
      </c>
      <c r="E67">
        <v>320</v>
      </c>
      <c r="F67">
        <v>1</v>
      </c>
      <c r="H67">
        <f>Table_Dados__2562021[[#This Row],[ticksRight]]-Table_Dados__2562021[[#This Row],[ticksLeft]]</f>
        <v>-3</v>
      </c>
      <c r="I67">
        <f>Table_Dados__2562021[[#This Row],[ticksLeft]]-D66</f>
        <v>5</v>
      </c>
      <c r="J67">
        <f>Table_Dados__2562021[[#This Row],[ticksRight]]-E66</f>
        <v>5</v>
      </c>
    </row>
    <row r="68" spans="1:10" x14ac:dyDescent="0.35">
      <c r="A68" s="2" t="s">
        <v>126</v>
      </c>
      <c r="B68">
        <v>2304</v>
      </c>
      <c r="C68">
        <v>2910</v>
      </c>
      <c r="D68">
        <v>328</v>
      </c>
      <c r="E68">
        <v>325</v>
      </c>
      <c r="F68">
        <v>1</v>
      </c>
      <c r="H68">
        <f>Table_Dados__2562021[[#This Row],[ticksRight]]-Table_Dados__2562021[[#This Row],[ticksLeft]]</f>
        <v>-3</v>
      </c>
      <c r="I68">
        <f>Table_Dados__2562021[[#This Row],[ticksLeft]]-D67</f>
        <v>5</v>
      </c>
      <c r="J68">
        <f>Table_Dados__2562021[[#This Row],[ticksRight]]-E67</f>
        <v>5</v>
      </c>
    </row>
    <row r="69" spans="1:10" x14ac:dyDescent="0.35">
      <c r="A69" s="2" t="s">
        <v>65</v>
      </c>
      <c r="B69">
        <v>2304</v>
      </c>
      <c r="C69">
        <v>2910</v>
      </c>
      <c r="D69">
        <v>333</v>
      </c>
      <c r="E69">
        <v>330</v>
      </c>
      <c r="F69">
        <v>1</v>
      </c>
      <c r="H69">
        <f>Table_Dados__2562021[[#This Row],[ticksRight]]-Table_Dados__2562021[[#This Row],[ticksLeft]]</f>
        <v>-3</v>
      </c>
      <c r="I69">
        <f>Table_Dados__2562021[[#This Row],[ticksLeft]]-D68</f>
        <v>5</v>
      </c>
      <c r="J69">
        <f>Table_Dados__2562021[[#This Row],[ticksRight]]-E68</f>
        <v>5</v>
      </c>
    </row>
    <row r="70" spans="1:10" x14ac:dyDescent="0.35">
      <c r="A70" s="2" t="s">
        <v>95</v>
      </c>
      <c r="B70">
        <v>2304</v>
      </c>
      <c r="C70">
        <v>2910</v>
      </c>
      <c r="D70">
        <v>338</v>
      </c>
      <c r="E70">
        <v>335</v>
      </c>
      <c r="F70">
        <v>1</v>
      </c>
      <c r="H70">
        <f>Table_Dados__2562021[[#This Row],[ticksRight]]-Table_Dados__2562021[[#This Row],[ticksLeft]]</f>
        <v>-3</v>
      </c>
      <c r="I70">
        <f>Table_Dados__2562021[[#This Row],[ticksLeft]]-D69</f>
        <v>5</v>
      </c>
      <c r="J70">
        <f>Table_Dados__2562021[[#This Row],[ticksRight]]-E69</f>
        <v>5</v>
      </c>
    </row>
    <row r="71" spans="1:10" x14ac:dyDescent="0.35">
      <c r="A71" s="2" t="s">
        <v>96</v>
      </c>
      <c r="B71">
        <v>2304</v>
      </c>
      <c r="C71">
        <v>2910</v>
      </c>
      <c r="D71">
        <v>343</v>
      </c>
      <c r="E71">
        <v>340</v>
      </c>
      <c r="F71">
        <v>1</v>
      </c>
      <c r="H71">
        <f>Table_Dados__2562021[[#This Row],[ticksRight]]-Table_Dados__2562021[[#This Row],[ticksLeft]]</f>
        <v>-3</v>
      </c>
      <c r="I71">
        <f>Table_Dados__2562021[[#This Row],[ticksLeft]]-D70</f>
        <v>5</v>
      </c>
      <c r="J71">
        <f>Table_Dados__2562021[[#This Row],[ticksRight]]-E70</f>
        <v>5</v>
      </c>
    </row>
    <row r="72" spans="1:10" x14ac:dyDescent="0.35">
      <c r="A72" s="2" t="s">
        <v>97</v>
      </c>
      <c r="B72">
        <v>2304</v>
      </c>
      <c r="C72">
        <v>2910</v>
      </c>
      <c r="D72">
        <v>348</v>
      </c>
      <c r="E72">
        <v>345</v>
      </c>
      <c r="F72">
        <v>1</v>
      </c>
      <c r="H72">
        <f>Table_Dados__2562021[[#This Row],[ticksRight]]-Table_Dados__2562021[[#This Row],[ticksLeft]]</f>
        <v>-3</v>
      </c>
      <c r="I72">
        <f>Table_Dados__2562021[[#This Row],[ticksLeft]]-D71</f>
        <v>5</v>
      </c>
      <c r="J72">
        <f>Table_Dados__2562021[[#This Row],[ticksRight]]-E71</f>
        <v>5</v>
      </c>
    </row>
    <row r="73" spans="1:10" x14ac:dyDescent="0.35">
      <c r="A73" s="2" t="s">
        <v>66</v>
      </c>
      <c r="B73">
        <v>2592</v>
      </c>
      <c r="C73">
        <v>2546</v>
      </c>
      <c r="D73">
        <v>352</v>
      </c>
      <c r="E73">
        <v>350</v>
      </c>
      <c r="F73">
        <v>1.25</v>
      </c>
      <c r="H73">
        <f>Table_Dados__2562021[[#This Row],[ticksRight]]-Table_Dados__2562021[[#This Row],[ticksLeft]]</f>
        <v>-2</v>
      </c>
      <c r="I73">
        <f>Table_Dados__2562021[[#This Row],[ticksLeft]]-D72</f>
        <v>4</v>
      </c>
      <c r="J73">
        <f>Table_Dados__2562021[[#This Row],[ticksRight]]-E72</f>
        <v>5</v>
      </c>
    </row>
    <row r="74" spans="1:10" x14ac:dyDescent="0.35">
      <c r="A74" s="2" t="s">
        <v>98</v>
      </c>
      <c r="B74">
        <v>2592</v>
      </c>
      <c r="C74">
        <v>2546</v>
      </c>
      <c r="D74">
        <v>357</v>
      </c>
      <c r="E74">
        <v>355</v>
      </c>
      <c r="F74">
        <v>1</v>
      </c>
      <c r="H74">
        <f>Table_Dados__2562021[[#This Row],[ticksRight]]-Table_Dados__2562021[[#This Row],[ticksLeft]]</f>
        <v>-2</v>
      </c>
      <c r="I74">
        <f>Table_Dados__2562021[[#This Row],[ticksLeft]]-D73</f>
        <v>5</v>
      </c>
      <c r="J74">
        <f>Table_Dados__2562021[[#This Row],[ticksRight]]-E73</f>
        <v>5</v>
      </c>
    </row>
    <row r="75" spans="1:10" x14ac:dyDescent="0.35">
      <c r="A75" s="2" t="s">
        <v>99</v>
      </c>
      <c r="B75">
        <v>2592</v>
      </c>
      <c r="C75">
        <v>2546</v>
      </c>
      <c r="D75">
        <v>362</v>
      </c>
      <c r="E75">
        <v>360</v>
      </c>
      <c r="F75">
        <v>1</v>
      </c>
      <c r="H75">
        <f>Table_Dados__2562021[[#This Row],[ticksRight]]-Table_Dados__2562021[[#This Row],[ticksLeft]]</f>
        <v>-2</v>
      </c>
      <c r="I75">
        <f>Table_Dados__2562021[[#This Row],[ticksLeft]]-D74</f>
        <v>5</v>
      </c>
      <c r="J75">
        <f>Table_Dados__2562021[[#This Row],[ticksRight]]-E74</f>
        <v>5</v>
      </c>
    </row>
    <row r="76" spans="1:10" x14ac:dyDescent="0.35">
      <c r="A76" s="2" t="s">
        <v>100</v>
      </c>
      <c r="B76">
        <v>2268</v>
      </c>
      <c r="C76">
        <v>2864</v>
      </c>
      <c r="D76">
        <v>367</v>
      </c>
      <c r="E76">
        <v>364</v>
      </c>
      <c r="F76">
        <v>1.25</v>
      </c>
      <c r="H76">
        <f>Table_Dados__2562021[[#This Row],[ticksRight]]-Table_Dados__2562021[[#This Row],[ticksLeft]]</f>
        <v>-3</v>
      </c>
      <c r="I76">
        <f>Table_Dados__2562021[[#This Row],[ticksLeft]]-D75</f>
        <v>5</v>
      </c>
      <c r="J76">
        <f>Table_Dados__2562021[[#This Row],[ticksRight]]-E75</f>
        <v>4</v>
      </c>
    </row>
    <row r="77" spans="1:10" x14ac:dyDescent="0.35">
      <c r="A77" s="2" t="s">
        <v>68</v>
      </c>
      <c r="B77">
        <v>2268</v>
      </c>
      <c r="C77">
        <v>2864</v>
      </c>
      <c r="D77">
        <v>372</v>
      </c>
      <c r="E77">
        <v>369</v>
      </c>
      <c r="F77">
        <v>1</v>
      </c>
      <c r="H77">
        <f>Table_Dados__2562021[[#This Row],[ticksRight]]-Table_Dados__2562021[[#This Row],[ticksLeft]]</f>
        <v>-3</v>
      </c>
      <c r="I77">
        <f>Table_Dados__2562021[[#This Row],[ticksLeft]]-D76</f>
        <v>5</v>
      </c>
      <c r="J77">
        <f>Table_Dados__2562021[[#This Row],[ticksRight]]-E76</f>
        <v>5</v>
      </c>
    </row>
    <row r="78" spans="1:10" x14ac:dyDescent="0.35">
      <c r="A78" s="2" t="s">
        <v>67</v>
      </c>
      <c r="B78">
        <v>2268</v>
      </c>
      <c r="C78">
        <v>2864</v>
      </c>
      <c r="D78">
        <v>377</v>
      </c>
      <c r="E78">
        <v>374</v>
      </c>
      <c r="F78">
        <v>1</v>
      </c>
      <c r="H78">
        <f>Table_Dados__2562021[[#This Row],[ticksRight]]-Table_Dados__2562021[[#This Row],[ticksLeft]]</f>
        <v>-3</v>
      </c>
      <c r="I78">
        <f>Table_Dados__2562021[[#This Row],[ticksLeft]]-D77</f>
        <v>5</v>
      </c>
      <c r="J78">
        <f>Table_Dados__2562021[[#This Row],[ticksRight]]-E77</f>
        <v>5</v>
      </c>
    </row>
    <row r="79" spans="1:10" x14ac:dyDescent="0.35">
      <c r="A79" s="2" t="s">
        <v>101</v>
      </c>
      <c r="B79">
        <v>2268</v>
      </c>
      <c r="C79">
        <v>2864</v>
      </c>
      <c r="D79">
        <v>382</v>
      </c>
      <c r="E79">
        <v>379</v>
      </c>
      <c r="F79">
        <v>1</v>
      </c>
      <c r="H79">
        <f>Table_Dados__2562021[[#This Row],[ticksRight]]-Table_Dados__2562021[[#This Row],[ticksLeft]]</f>
        <v>-3</v>
      </c>
      <c r="I79">
        <f>Table_Dados__2562021[[#This Row],[ticksLeft]]-D78</f>
        <v>5</v>
      </c>
      <c r="J79">
        <f>Table_Dados__2562021[[#This Row],[ticksRight]]-E78</f>
        <v>5</v>
      </c>
    </row>
    <row r="80" spans="1:10" x14ac:dyDescent="0.35">
      <c r="A80" s="2" t="s">
        <v>102</v>
      </c>
      <c r="B80">
        <v>2268</v>
      </c>
      <c r="C80">
        <v>2864</v>
      </c>
      <c r="D80">
        <v>387</v>
      </c>
      <c r="E80">
        <v>384</v>
      </c>
      <c r="F80">
        <v>1</v>
      </c>
      <c r="H80">
        <f>Table_Dados__2562021[[#This Row],[ticksRight]]-Table_Dados__2562021[[#This Row],[ticksLeft]]</f>
        <v>-3</v>
      </c>
      <c r="I80">
        <f>Table_Dados__2562021[[#This Row],[ticksLeft]]-D79</f>
        <v>5</v>
      </c>
      <c r="J80">
        <f>Table_Dados__2562021[[#This Row],[ticksRight]]-E79</f>
        <v>5</v>
      </c>
    </row>
    <row r="81" spans="1:10" x14ac:dyDescent="0.35">
      <c r="A81" s="2" t="s">
        <v>103</v>
      </c>
      <c r="B81">
        <v>2268</v>
      </c>
      <c r="C81">
        <v>2864</v>
      </c>
      <c r="D81">
        <v>392</v>
      </c>
      <c r="E81">
        <v>389</v>
      </c>
      <c r="F81">
        <v>1</v>
      </c>
      <c r="H81">
        <f>Table_Dados__2562021[[#This Row],[ticksRight]]-Table_Dados__2562021[[#This Row],[ticksLeft]]</f>
        <v>-3</v>
      </c>
      <c r="I81">
        <f>Table_Dados__2562021[[#This Row],[ticksLeft]]-D80</f>
        <v>5</v>
      </c>
      <c r="J81">
        <f>Table_Dados__2562021[[#This Row],[ticksRight]]-E80</f>
        <v>5</v>
      </c>
    </row>
    <row r="82" spans="1:10" x14ac:dyDescent="0.35">
      <c r="A82" s="2" t="s">
        <v>70</v>
      </c>
      <c r="B82">
        <v>2551</v>
      </c>
      <c r="C82">
        <v>2506</v>
      </c>
      <c r="D82">
        <v>396</v>
      </c>
      <c r="E82">
        <v>394</v>
      </c>
      <c r="F82">
        <v>1.25</v>
      </c>
      <c r="H82">
        <f>Table_Dados__2562021[[#This Row],[ticksRight]]-Table_Dados__2562021[[#This Row],[ticksLeft]]</f>
        <v>-2</v>
      </c>
      <c r="I82">
        <f>Table_Dados__2562021[[#This Row],[ticksLeft]]-D81</f>
        <v>4</v>
      </c>
      <c r="J82">
        <f>Table_Dados__2562021[[#This Row],[ticksRight]]-E81</f>
        <v>5</v>
      </c>
    </row>
    <row r="83" spans="1:10" x14ac:dyDescent="0.35">
      <c r="A83" s="2" t="s">
        <v>69</v>
      </c>
      <c r="B83">
        <v>2551</v>
      </c>
      <c r="C83">
        <v>2506</v>
      </c>
      <c r="D83">
        <v>401</v>
      </c>
      <c r="E83">
        <v>399</v>
      </c>
      <c r="F83">
        <v>1</v>
      </c>
      <c r="H83">
        <f>Table_Dados__2562021[[#This Row],[ticksRight]]-Table_Dados__2562021[[#This Row],[ticksLeft]]</f>
        <v>-2</v>
      </c>
      <c r="I83">
        <f>Table_Dados__2562021[[#This Row],[ticksLeft]]-D82</f>
        <v>5</v>
      </c>
      <c r="J83">
        <f>Table_Dados__2562021[[#This Row],[ticksRight]]-E82</f>
        <v>5</v>
      </c>
    </row>
    <row r="84" spans="1:10" x14ac:dyDescent="0.35">
      <c r="A84" s="2" t="s">
        <v>104</v>
      </c>
      <c r="B84">
        <v>2551</v>
      </c>
      <c r="C84">
        <v>2506</v>
      </c>
      <c r="D84">
        <v>406</v>
      </c>
      <c r="E84">
        <v>404</v>
      </c>
      <c r="F84">
        <v>1</v>
      </c>
      <c r="H84">
        <f>Table_Dados__2562021[[#This Row],[ticksRight]]-Table_Dados__2562021[[#This Row],[ticksLeft]]</f>
        <v>-2</v>
      </c>
      <c r="I84">
        <f>Table_Dados__2562021[[#This Row],[ticksLeft]]-D83</f>
        <v>5</v>
      </c>
      <c r="J84">
        <f>Table_Dados__2562021[[#This Row],[ticksRight]]-E83</f>
        <v>5</v>
      </c>
    </row>
    <row r="85" spans="1:10" x14ac:dyDescent="0.35">
      <c r="A85" s="2" t="s">
        <v>105</v>
      </c>
      <c r="B85">
        <v>2232</v>
      </c>
      <c r="C85">
        <v>2819</v>
      </c>
      <c r="D85">
        <v>411</v>
      </c>
      <c r="E85">
        <v>408</v>
      </c>
      <c r="F85">
        <v>1.25</v>
      </c>
      <c r="H85">
        <f>Table_Dados__2562021[[#This Row],[ticksRight]]-Table_Dados__2562021[[#This Row],[ticksLeft]]</f>
        <v>-3</v>
      </c>
      <c r="I85">
        <f>Table_Dados__2562021[[#This Row],[ticksLeft]]-D84</f>
        <v>5</v>
      </c>
      <c r="J85">
        <f>Table_Dados__2562021[[#This Row],[ticksRight]]-E84</f>
        <v>4</v>
      </c>
    </row>
    <row r="86" spans="1:10" x14ac:dyDescent="0.35">
      <c r="A86" s="2" t="s">
        <v>106</v>
      </c>
      <c r="B86">
        <v>2232</v>
      </c>
      <c r="C86">
        <v>2819</v>
      </c>
      <c r="D86">
        <v>416</v>
      </c>
      <c r="E86">
        <v>413</v>
      </c>
      <c r="F86">
        <v>1</v>
      </c>
      <c r="H86">
        <f>Table_Dados__2562021[[#This Row],[ticksRight]]-Table_Dados__2562021[[#This Row],[ticksLeft]]</f>
        <v>-3</v>
      </c>
      <c r="I86">
        <f>Table_Dados__2562021[[#This Row],[ticksLeft]]-D85</f>
        <v>5</v>
      </c>
      <c r="J86">
        <f>Table_Dados__2562021[[#This Row],[ticksRight]]-E85</f>
        <v>5</v>
      </c>
    </row>
    <row r="87" spans="1:10" x14ac:dyDescent="0.35">
      <c r="A87" s="2" t="s">
        <v>71</v>
      </c>
      <c r="B87">
        <v>2232</v>
      </c>
      <c r="C87">
        <v>2819</v>
      </c>
      <c r="D87">
        <v>421</v>
      </c>
      <c r="E87">
        <v>418</v>
      </c>
      <c r="F87">
        <v>1</v>
      </c>
      <c r="H87">
        <f>Table_Dados__2562021[[#This Row],[ticksRight]]-Table_Dados__2562021[[#This Row],[ticksLeft]]</f>
        <v>-3</v>
      </c>
      <c r="I87">
        <f>Table_Dados__2562021[[#This Row],[ticksLeft]]-D86</f>
        <v>5</v>
      </c>
      <c r="J87">
        <f>Table_Dados__2562021[[#This Row],[ticksRight]]-E86</f>
        <v>5</v>
      </c>
    </row>
    <row r="88" spans="1:10" x14ac:dyDescent="0.35">
      <c r="A88" s="2" t="s">
        <v>107</v>
      </c>
      <c r="B88">
        <v>2232</v>
      </c>
      <c r="C88">
        <v>2819</v>
      </c>
      <c r="D88">
        <v>426</v>
      </c>
      <c r="E88">
        <v>423</v>
      </c>
      <c r="F88">
        <v>1</v>
      </c>
      <c r="H88">
        <f>Table_Dados__2562021[[#This Row],[ticksRight]]-Table_Dados__2562021[[#This Row],[ticksLeft]]</f>
        <v>-3</v>
      </c>
      <c r="I88">
        <f>Table_Dados__2562021[[#This Row],[ticksLeft]]-D87</f>
        <v>5</v>
      </c>
      <c r="J88">
        <f>Table_Dados__2562021[[#This Row],[ticksRight]]-E87</f>
        <v>5</v>
      </c>
    </row>
    <row r="89" spans="1:10" x14ac:dyDescent="0.35">
      <c r="A89" s="2" t="s">
        <v>108</v>
      </c>
      <c r="B89">
        <v>2511</v>
      </c>
      <c r="C89">
        <v>2466</v>
      </c>
      <c r="D89">
        <v>430</v>
      </c>
      <c r="E89">
        <v>428</v>
      </c>
      <c r="F89">
        <v>1.25</v>
      </c>
      <c r="H89">
        <f>Table_Dados__2562021[[#This Row],[ticksRight]]-Table_Dados__2562021[[#This Row],[ticksLeft]]</f>
        <v>-2</v>
      </c>
      <c r="I89">
        <f>Table_Dados__2562021[[#This Row],[ticksLeft]]-D88</f>
        <v>4</v>
      </c>
      <c r="J89">
        <f>Table_Dados__2562021[[#This Row],[ticksRight]]-E88</f>
        <v>5</v>
      </c>
    </row>
    <row r="90" spans="1:10" x14ac:dyDescent="0.35">
      <c r="A90" s="2" t="s">
        <v>109</v>
      </c>
      <c r="B90">
        <v>2511</v>
      </c>
      <c r="C90">
        <v>2466</v>
      </c>
      <c r="D90">
        <v>435</v>
      </c>
      <c r="E90">
        <v>433</v>
      </c>
      <c r="F90">
        <v>1</v>
      </c>
      <c r="H90">
        <f>Table_Dados__2562021[[#This Row],[ticksRight]]-Table_Dados__2562021[[#This Row],[ticksLeft]]</f>
        <v>-2</v>
      </c>
      <c r="I90">
        <f>Table_Dados__2562021[[#This Row],[ticksLeft]]-D89</f>
        <v>5</v>
      </c>
      <c r="J90">
        <f>Table_Dados__2562021[[#This Row],[ticksRight]]-E89</f>
        <v>5</v>
      </c>
    </row>
    <row r="91" spans="1:10" x14ac:dyDescent="0.35">
      <c r="A91" s="2" t="s">
        <v>73</v>
      </c>
      <c r="B91">
        <v>2511</v>
      </c>
      <c r="C91">
        <v>2466</v>
      </c>
      <c r="D91">
        <v>440</v>
      </c>
      <c r="E91">
        <v>438</v>
      </c>
      <c r="F91">
        <v>1</v>
      </c>
      <c r="H91">
        <f>Table_Dados__2562021[[#This Row],[ticksRight]]-Table_Dados__2562021[[#This Row],[ticksLeft]]</f>
        <v>-2</v>
      </c>
      <c r="I91">
        <f>Table_Dados__2562021[[#This Row],[ticksLeft]]-D90</f>
        <v>5</v>
      </c>
      <c r="J91">
        <f>Table_Dados__2562021[[#This Row],[ticksRight]]-E90</f>
        <v>5</v>
      </c>
    </row>
    <row r="92" spans="1:10" x14ac:dyDescent="0.35">
      <c r="A92" s="2" t="s">
        <v>72</v>
      </c>
      <c r="B92">
        <v>2511</v>
      </c>
      <c r="C92">
        <v>2466</v>
      </c>
      <c r="D92">
        <v>444</v>
      </c>
      <c r="E92">
        <v>442</v>
      </c>
      <c r="F92">
        <v>1</v>
      </c>
      <c r="H92">
        <f>Table_Dados__2562021[[#This Row],[ticksRight]]-Table_Dados__2562021[[#This Row],[ticksLeft]]</f>
        <v>-2</v>
      </c>
      <c r="I92">
        <f>Table_Dados__2562021[[#This Row],[ticksLeft]]-D91</f>
        <v>4</v>
      </c>
      <c r="J92">
        <f>Table_Dados__2562021[[#This Row],[ticksRight]]-E91</f>
        <v>4</v>
      </c>
    </row>
    <row r="93" spans="1:10" x14ac:dyDescent="0.35">
      <c r="A93" s="2" t="s">
        <v>110</v>
      </c>
      <c r="B93">
        <v>2511</v>
      </c>
      <c r="C93">
        <v>2466</v>
      </c>
      <c r="D93">
        <v>449</v>
      </c>
      <c r="E93">
        <v>447</v>
      </c>
      <c r="F93">
        <v>1</v>
      </c>
      <c r="H93">
        <f>Table_Dados__2562021[[#This Row],[ticksRight]]-Table_Dados__2562021[[#This Row],[ticksLeft]]</f>
        <v>-2</v>
      </c>
      <c r="I93">
        <f>Table_Dados__2562021[[#This Row],[ticksLeft]]-D92</f>
        <v>5</v>
      </c>
      <c r="J93">
        <f>Table_Dados__2562021[[#This Row],[ticksRight]]-E92</f>
        <v>5</v>
      </c>
    </row>
    <row r="94" spans="1:10" x14ac:dyDescent="0.35">
      <c r="A94" s="2" t="s">
        <v>111</v>
      </c>
      <c r="B94">
        <v>2511</v>
      </c>
      <c r="C94">
        <v>2466</v>
      </c>
      <c r="D94">
        <v>454</v>
      </c>
      <c r="E94">
        <v>452</v>
      </c>
      <c r="F94">
        <v>1</v>
      </c>
      <c r="H94">
        <f>Table_Dados__2562021[[#This Row],[ticksRight]]-Table_Dados__2562021[[#This Row],[ticksLeft]]</f>
        <v>-2</v>
      </c>
      <c r="I94">
        <f>Table_Dados__2562021[[#This Row],[ticksLeft]]-D93</f>
        <v>5</v>
      </c>
      <c r="J94">
        <f>Table_Dados__2562021[[#This Row],[ticksRight]]-E93</f>
        <v>5</v>
      </c>
    </row>
    <row r="95" spans="1:10" x14ac:dyDescent="0.35">
      <c r="A95" s="2" t="s">
        <v>112</v>
      </c>
      <c r="B95">
        <v>2197</v>
      </c>
      <c r="C95">
        <v>2774</v>
      </c>
      <c r="D95">
        <v>459</v>
      </c>
      <c r="E95">
        <v>456</v>
      </c>
      <c r="F95">
        <v>1.25</v>
      </c>
      <c r="H95">
        <f>Table_Dados__2562021[[#This Row],[ticksRight]]-Table_Dados__2562021[[#This Row],[ticksLeft]]</f>
        <v>-3</v>
      </c>
      <c r="I95">
        <f>Table_Dados__2562021[[#This Row],[ticksLeft]]-D94</f>
        <v>5</v>
      </c>
      <c r="J95">
        <f>Table_Dados__2562021[[#This Row],[ticksRight]]-E94</f>
        <v>4</v>
      </c>
    </row>
    <row r="96" spans="1:10" x14ac:dyDescent="0.35">
      <c r="A96" s="2" t="s">
        <v>75</v>
      </c>
      <c r="B96">
        <v>2197</v>
      </c>
      <c r="C96">
        <v>2774</v>
      </c>
      <c r="D96">
        <v>464</v>
      </c>
      <c r="E96">
        <v>461</v>
      </c>
      <c r="F96">
        <v>1</v>
      </c>
      <c r="H96">
        <f>Table_Dados__2562021[[#This Row],[ticksRight]]-Table_Dados__2562021[[#This Row],[ticksLeft]]</f>
        <v>-3</v>
      </c>
      <c r="I96">
        <f>Table_Dados__2562021[[#This Row],[ticksLeft]]-D95</f>
        <v>5</v>
      </c>
      <c r="J96">
        <f>Table_Dados__2562021[[#This Row],[ticksRight]]-E95</f>
        <v>5</v>
      </c>
    </row>
    <row r="97" spans="1:10" x14ac:dyDescent="0.35">
      <c r="A97" s="2" t="s">
        <v>74</v>
      </c>
      <c r="B97">
        <v>2197</v>
      </c>
      <c r="C97">
        <v>2774</v>
      </c>
      <c r="D97">
        <v>469</v>
      </c>
      <c r="E97">
        <v>466</v>
      </c>
      <c r="F97">
        <v>1</v>
      </c>
      <c r="H97">
        <f>Table_Dados__2562021[[#This Row],[ticksRight]]-Table_Dados__2562021[[#This Row],[ticksLeft]]</f>
        <v>-3</v>
      </c>
      <c r="I97">
        <f>Table_Dados__2562021[[#This Row],[ticksLeft]]-D96</f>
        <v>5</v>
      </c>
      <c r="J97">
        <f>Table_Dados__2562021[[#This Row],[ticksRight]]-E96</f>
        <v>5</v>
      </c>
    </row>
    <row r="98" spans="1:10" x14ac:dyDescent="0.35">
      <c r="A98" s="2" t="s">
        <v>113</v>
      </c>
      <c r="B98">
        <v>2197</v>
      </c>
      <c r="C98">
        <v>2774</v>
      </c>
      <c r="D98">
        <v>474</v>
      </c>
      <c r="E98">
        <v>471</v>
      </c>
      <c r="F98">
        <v>1</v>
      </c>
      <c r="H98">
        <f>Table_Dados__2562021[[#This Row],[ticksRight]]-Table_Dados__2562021[[#This Row],[ticksLeft]]</f>
        <v>-3</v>
      </c>
      <c r="I98">
        <f>Table_Dados__2562021[[#This Row],[ticksLeft]]-D97</f>
        <v>5</v>
      </c>
      <c r="J98">
        <f>Table_Dados__2562021[[#This Row],[ticksRight]]-E97</f>
        <v>5</v>
      </c>
    </row>
    <row r="99" spans="1:10" x14ac:dyDescent="0.35">
      <c r="A99" s="2" t="s">
        <v>114</v>
      </c>
      <c r="B99">
        <v>2471</v>
      </c>
      <c r="C99">
        <v>2427</v>
      </c>
      <c r="D99">
        <v>478</v>
      </c>
      <c r="E99">
        <v>476</v>
      </c>
      <c r="F99">
        <v>1.25</v>
      </c>
      <c r="H99">
        <f>Table_Dados__2562021[[#This Row],[ticksRight]]-Table_Dados__2562021[[#This Row],[ticksLeft]]</f>
        <v>-2</v>
      </c>
      <c r="I99">
        <f>Table_Dados__2562021[[#This Row],[ticksLeft]]-D98</f>
        <v>4</v>
      </c>
      <c r="J99">
        <f>Table_Dados__2562021[[#This Row],[ticksRight]]-E98</f>
        <v>5</v>
      </c>
    </row>
    <row r="100" spans="1:10" x14ac:dyDescent="0.35">
      <c r="A100" s="2" t="s">
        <v>77</v>
      </c>
      <c r="B100">
        <v>2162</v>
      </c>
      <c r="C100">
        <v>2730</v>
      </c>
      <c r="D100">
        <v>483</v>
      </c>
      <c r="E100">
        <v>480</v>
      </c>
      <c r="F100">
        <v>1.25</v>
      </c>
      <c r="H100">
        <f>Table_Dados__2562021[[#This Row],[ticksRight]]-Table_Dados__2562021[[#This Row],[ticksLeft]]</f>
        <v>-3</v>
      </c>
      <c r="I100">
        <f>Table_Dados__2562021[[#This Row],[ticksLeft]]-D99</f>
        <v>5</v>
      </c>
      <c r="J100">
        <f>Table_Dados__2562021[[#This Row],[ticksRight]]-E99</f>
        <v>4</v>
      </c>
    </row>
    <row r="101" spans="1:10" x14ac:dyDescent="0.35">
      <c r="A101" s="2" t="s">
        <v>115</v>
      </c>
      <c r="B101">
        <v>2162</v>
      </c>
      <c r="C101">
        <v>2730</v>
      </c>
      <c r="D101">
        <v>488</v>
      </c>
      <c r="E101">
        <v>485</v>
      </c>
      <c r="F101">
        <v>1</v>
      </c>
      <c r="H101">
        <f>Table_Dados__2562021[[#This Row],[ticksRight]]-Table_Dados__2562021[[#This Row],[ticksLeft]]</f>
        <v>-3</v>
      </c>
      <c r="I101">
        <f>Table_Dados__2562021[[#This Row],[ticksLeft]]-D100</f>
        <v>5</v>
      </c>
      <c r="J101">
        <f>Table_Dados__2562021[[#This Row],[ticksRight]]-E100</f>
        <v>5</v>
      </c>
    </row>
    <row r="102" spans="1:10" x14ac:dyDescent="0.35">
      <c r="A102" s="2" t="s">
        <v>76</v>
      </c>
      <c r="B102">
        <v>2432</v>
      </c>
      <c r="C102">
        <v>2388</v>
      </c>
      <c r="D102">
        <v>492</v>
      </c>
      <c r="E102">
        <v>490</v>
      </c>
      <c r="F102">
        <v>1.25</v>
      </c>
      <c r="H102">
        <f>Table_Dados__2562021[[#This Row],[ticksRight]]-Table_Dados__2562021[[#This Row],[ticksLeft]]</f>
        <v>-2</v>
      </c>
      <c r="I102">
        <f>Table_Dados__2562021[[#This Row],[ticksLeft]]-D101</f>
        <v>4</v>
      </c>
      <c r="J102">
        <f>Table_Dados__2562021[[#This Row],[ticksRight]]-E101</f>
        <v>5</v>
      </c>
    </row>
    <row r="103" spans="1:10" x14ac:dyDescent="0.35">
      <c r="A103" s="2" t="s">
        <v>116</v>
      </c>
      <c r="B103">
        <v>2128</v>
      </c>
      <c r="C103">
        <v>2686</v>
      </c>
      <c r="D103">
        <v>497</v>
      </c>
      <c r="E103">
        <v>494</v>
      </c>
      <c r="F103">
        <v>1.25</v>
      </c>
      <c r="H103">
        <f>Table_Dados__2562021[[#This Row],[ticksRight]]-Table_Dados__2562021[[#This Row],[ticksLeft]]</f>
        <v>-3</v>
      </c>
      <c r="I103">
        <f>Table_Dados__2562021[[#This Row],[ticksLeft]]-D102</f>
        <v>5</v>
      </c>
      <c r="J103">
        <f>Table_Dados__2562021[[#This Row],[ticksRight]]-E102</f>
        <v>4</v>
      </c>
    </row>
    <row r="104" spans="1:10" x14ac:dyDescent="0.35">
      <c r="A104" s="2" t="s">
        <v>117</v>
      </c>
      <c r="B104">
        <v>2128</v>
      </c>
      <c r="C104">
        <v>2686</v>
      </c>
      <c r="D104">
        <v>502</v>
      </c>
      <c r="E104">
        <v>499</v>
      </c>
      <c r="F104">
        <v>1</v>
      </c>
      <c r="H104">
        <f>Table_Dados__2562021[[#This Row],[ticksRight]]-Table_Dados__2562021[[#This Row],[ticksLeft]]</f>
        <v>-3</v>
      </c>
      <c r="I104">
        <f>Table_Dados__2562021[[#This Row],[ticksLeft]]-D103</f>
        <v>5</v>
      </c>
      <c r="J104">
        <f>Table_Dados__2562021[[#This Row],[ticksRight]]-E103</f>
        <v>5</v>
      </c>
    </row>
    <row r="105" spans="1:10" x14ac:dyDescent="0.35">
      <c r="A105" s="2" t="s">
        <v>79</v>
      </c>
      <c r="B105">
        <v>2128</v>
      </c>
      <c r="C105">
        <v>2686</v>
      </c>
      <c r="D105">
        <v>507</v>
      </c>
      <c r="E105">
        <v>504</v>
      </c>
      <c r="F105">
        <v>1</v>
      </c>
      <c r="H105">
        <f>Table_Dados__2562021[[#This Row],[ticksRight]]-Table_Dados__2562021[[#This Row],[ticksLeft]]</f>
        <v>-3</v>
      </c>
      <c r="I105">
        <f>Table_Dados__2562021[[#This Row],[ticksLeft]]-D104</f>
        <v>5</v>
      </c>
      <c r="J105">
        <f>Table_Dados__2562021[[#This Row],[ticksRight]]-E104</f>
        <v>5</v>
      </c>
    </row>
    <row r="106" spans="1:10" x14ac:dyDescent="0.35">
      <c r="A106" s="2" t="s">
        <v>78</v>
      </c>
      <c r="B106">
        <v>2128</v>
      </c>
      <c r="C106">
        <v>2686</v>
      </c>
      <c r="D106">
        <v>512</v>
      </c>
      <c r="E106">
        <v>509</v>
      </c>
      <c r="F106">
        <v>1</v>
      </c>
      <c r="H106">
        <f>Table_Dados__2562021[[#This Row],[ticksRight]]-Table_Dados__2562021[[#This Row],[ticksLeft]]</f>
        <v>-3</v>
      </c>
      <c r="I106">
        <f>Table_Dados__2562021[[#This Row],[ticksLeft]]-D105</f>
        <v>5</v>
      </c>
      <c r="J106">
        <f>Table_Dados__2562021[[#This Row],[ticksRight]]-E105</f>
        <v>5</v>
      </c>
    </row>
    <row r="107" spans="1:10" x14ac:dyDescent="0.35">
      <c r="A107" s="2" t="s">
        <v>118</v>
      </c>
      <c r="B107">
        <v>2394</v>
      </c>
      <c r="C107">
        <v>2350</v>
      </c>
      <c r="D107">
        <v>516</v>
      </c>
      <c r="E107">
        <v>514</v>
      </c>
      <c r="F107">
        <v>1.25</v>
      </c>
      <c r="H107">
        <f>Table_Dados__2562021[[#This Row],[ticksRight]]-Table_Dados__2562021[[#This Row],[ticksLeft]]</f>
        <v>-2</v>
      </c>
      <c r="I107">
        <f>Table_Dados__2562021[[#This Row],[ticksLeft]]-D106</f>
        <v>4</v>
      </c>
      <c r="J107">
        <f>Table_Dados__2562021[[#This Row],[ticksRight]]-E106</f>
        <v>5</v>
      </c>
    </row>
    <row r="108" spans="1:10" x14ac:dyDescent="0.35">
      <c r="A108" s="2" t="s">
        <v>119</v>
      </c>
      <c r="B108">
        <v>2094</v>
      </c>
      <c r="C108">
        <v>2643</v>
      </c>
      <c r="D108">
        <v>521</v>
      </c>
      <c r="E108">
        <v>518</v>
      </c>
      <c r="F108">
        <v>1.25</v>
      </c>
      <c r="H108">
        <f>Table_Dados__2562021[[#This Row],[ticksRight]]-Table_Dados__2562021[[#This Row],[ticksLeft]]</f>
        <v>-3</v>
      </c>
      <c r="I108">
        <f>Table_Dados__2562021[[#This Row],[ticksLeft]]-D107</f>
        <v>5</v>
      </c>
      <c r="J108">
        <f>Table_Dados__2562021[[#This Row],[ticksRight]]-E107</f>
        <v>4</v>
      </c>
    </row>
    <row r="109" spans="1:10" x14ac:dyDescent="0.35">
      <c r="A109" s="2" t="s">
        <v>120</v>
      </c>
      <c r="B109">
        <v>2355</v>
      </c>
      <c r="C109">
        <v>2312</v>
      </c>
      <c r="D109">
        <v>525</v>
      </c>
      <c r="E109">
        <v>523</v>
      </c>
      <c r="F109">
        <v>1.25</v>
      </c>
      <c r="H109">
        <f>Table_Dados__2562021[[#This Row],[ticksRight]]-Table_Dados__2562021[[#This Row],[ticksLeft]]</f>
        <v>-2</v>
      </c>
      <c r="I109">
        <f>Table_Dados__2562021[[#This Row],[ticksLeft]]-D108</f>
        <v>4</v>
      </c>
      <c r="J109">
        <f>Table_Dados__2562021[[#This Row],[ticksRight]]-E108</f>
        <v>5</v>
      </c>
    </row>
    <row r="110" spans="1:10" x14ac:dyDescent="0.35">
      <c r="A110" s="2" t="s">
        <v>81</v>
      </c>
      <c r="B110">
        <v>2060</v>
      </c>
      <c r="C110">
        <v>2601</v>
      </c>
      <c r="D110">
        <v>530</v>
      </c>
      <c r="E110">
        <v>527</v>
      </c>
      <c r="F110">
        <v>1.25</v>
      </c>
      <c r="H110">
        <f>Table_Dados__2562021[[#This Row],[ticksRight]]-Table_Dados__2562021[[#This Row],[ticksLeft]]</f>
        <v>-3</v>
      </c>
      <c r="I110">
        <f>Table_Dados__2562021[[#This Row],[ticksLeft]]-D109</f>
        <v>5</v>
      </c>
      <c r="J110">
        <f>Table_Dados__2562021[[#This Row],[ticksRight]]-E109</f>
        <v>4</v>
      </c>
    </row>
    <row r="111" spans="1:10" x14ac:dyDescent="0.35">
      <c r="A111" s="2" t="s">
        <v>80</v>
      </c>
      <c r="B111">
        <v>2060</v>
      </c>
      <c r="C111">
        <v>2601</v>
      </c>
      <c r="D111">
        <v>535</v>
      </c>
      <c r="E111">
        <v>532</v>
      </c>
      <c r="F111">
        <v>1</v>
      </c>
      <c r="H111">
        <f>Table_Dados__2562021[[#This Row],[ticksRight]]-Table_Dados__2562021[[#This Row],[ticksLeft]]</f>
        <v>-3</v>
      </c>
      <c r="I111">
        <f>Table_Dados__2562021[[#This Row],[ticksLeft]]-D110</f>
        <v>5</v>
      </c>
      <c r="J111">
        <f>Table_Dados__2562021[[#This Row],[ticksRight]]-E110</f>
        <v>5</v>
      </c>
    </row>
    <row r="112" spans="1:10" x14ac:dyDescent="0.35">
      <c r="A112" s="2" t="s">
        <v>121</v>
      </c>
      <c r="B112">
        <v>2048</v>
      </c>
      <c r="C112">
        <v>3171</v>
      </c>
      <c r="D112">
        <v>540</v>
      </c>
      <c r="E112">
        <v>536</v>
      </c>
      <c r="F112">
        <v>1.25</v>
      </c>
      <c r="H112">
        <f>Table_Dados__2562021[[#This Row],[ticksRight]]-Table_Dados__2562021[[#This Row],[ticksLeft]]</f>
        <v>-4</v>
      </c>
      <c r="I112">
        <f>Table_Dados__2562021[[#This Row],[ticksLeft]]-D111</f>
        <v>5</v>
      </c>
      <c r="J112">
        <f>Table_Dados__2562021[[#This Row],[ticksRight]]-E111</f>
        <v>4</v>
      </c>
    </row>
    <row r="113" spans="1:10" x14ac:dyDescent="0.35">
      <c r="A113" s="2" t="s">
        <v>122</v>
      </c>
      <c r="B113">
        <v>2304</v>
      </c>
      <c r="C113">
        <v>2774</v>
      </c>
      <c r="D113">
        <v>544</v>
      </c>
      <c r="E113">
        <v>541</v>
      </c>
      <c r="F113">
        <v>1.25</v>
      </c>
      <c r="H113">
        <f>Table_Dados__2562021[[#This Row],[ticksRight]]-Table_Dados__2562021[[#This Row],[ticksLeft]]</f>
        <v>-3</v>
      </c>
      <c r="I113">
        <f>Table_Dados__2562021[[#This Row],[ticksLeft]]-D112</f>
        <v>4</v>
      </c>
      <c r="J113">
        <f>Table_Dados__2562021[[#This Row],[ticksRight]]-E112</f>
        <v>5</v>
      </c>
    </row>
    <row r="114" spans="1:10" x14ac:dyDescent="0.35">
      <c r="A114" s="2" t="s">
        <v>83</v>
      </c>
      <c r="B114">
        <v>2304</v>
      </c>
      <c r="C114">
        <v>2774</v>
      </c>
      <c r="D114">
        <v>549</v>
      </c>
      <c r="E114">
        <v>546</v>
      </c>
      <c r="F114">
        <v>1</v>
      </c>
      <c r="H114">
        <f>Table_Dados__2562021[[#This Row],[ticksRight]]-Table_Dados__2562021[[#This Row],[ticksLeft]]</f>
        <v>-3</v>
      </c>
      <c r="I114">
        <f>Table_Dados__2562021[[#This Row],[ticksLeft]]-D113</f>
        <v>5</v>
      </c>
      <c r="J114">
        <f>Table_Dados__2562021[[#This Row],[ticksRight]]-E113</f>
        <v>5</v>
      </c>
    </row>
    <row r="115" spans="1:10" x14ac:dyDescent="0.35">
      <c r="A115" s="2" t="s">
        <v>82</v>
      </c>
      <c r="B115">
        <v>2592</v>
      </c>
      <c r="C115">
        <v>2427</v>
      </c>
      <c r="D115">
        <v>553</v>
      </c>
      <c r="E115">
        <v>551</v>
      </c>
      <c r="F115">
        <v>1.25</v>
      </c>
      <c r="H115">
        <f>Table_Dados__2562021[[#This Row],[ticksRight]]-Table_Dados__2562021[[#This Row],[ticksLeft]]</f>
        <v>-2</v>
      </c>
      <c r="I115">
        <f>Table_Dados__2562021[[#This Row],[ticksLeft]]-D114</f>
        <v>4</v>
      </c>
      <c r="J115">
        <f>Table_Dados__2562021[[#This Row],[ticksRight]]-E114</f>
        <v>5</v>
      </c>
    </row>
    <row r="116" spans="1:10" x14ac:dyDescent="0.35">
      <c r="A116" s="2" t="s">
        <v>123</v>
      </c>
      <c r="B116">
        <v>2592</v>
      </c>
      <c r="C116">
        <v>2427</v>
      </c>
      <c r="D116">
        <v>558</v>
      </c>
      <c r="E116">
        <v>556</v>
      </c>
      <c r="F116">
        <v>1</v>
      </c>
      <c r="H116">
        <f>Table_Dados__2562021[[#This Row],[ticksRight]]-Table_Dados__2562021[[#This Row],[ticksLeft]]</f>
        <v>-2</v>
      </c>
      <c r="I116">
        <f>Table_Dados__2562021[[#This Row],[ticksLeft]]-D115</f>
        <v>5</v>
      </c>
      <c r="J116">
        <f>Table_Dados__2562021[[#This Row],[ticksRight]]-E115</f>
        <v>5</v>
      </c>
    </row>
    <row r="117" spans="1:10" x14ac:dyDescent="0.35">
      <c r="A117" s="2" t="s">
        <v>124</v>
      </c>
      <c r="B117">
        <v>2592</v>
      </c>
      <c r="C117">
        <v>2427</v>
      </c>
      <c r="D117">
        <v>563</v>
      </c>
      <c r="E117">
        <v>561</v>
      </c>
      <c r="F117">
        <v>1</v>
      </c>
      <c r="H117">
        <f>Table_Dados__2562021[[#This Row],[ticksRight]]-Table_Dados__2562021[[#This Row],[ticksLeft]]</f>
        <v>-2</v>
      </c>
      <c r="I117">
        <f>Table_Dados__2562021[[#This Row],[ticksLeft]]-D116</f>
        <v>5</v>
      </c>
      <c r="J117">
        <f>Table_Dados__2562021[[#This Row],[ticksRight]]-E116</f>
        <v>5</v>
      </c>
    </row>
    <row r="118" spans="1:10" x14ac:dyDescent="0.35">
      <c r="A118" s="2" t="s">
        <v>125</v>
      </c>
      <c r="B118">
        <v>2268</v>
      </c>
      <c r="C118">
        <v>2730</v>
      </c>
      <c r="D118">
        <v>568</v>
      </c>
      <c r="E118">
        <v>565</v>
      </c>
      <c r="F118">
        <v>1.25</v>
      </c>
      <c r="H118">
        <f>Table_Dados__2562021[[#This Row],[ticksRight]]-Table_Dados__2562021[[#This Row],[ticksLeft]]</f>
        <v>-3</v>
      </c>
      <c r="I118">
        <f>Table_Dados__2562021[[#This Row],[ticksLeft]]-D117</f>
        <v>5</v>
      </c>
      <c r="J118">
        <f>Table_Dados__2562021[[#This Row],[ticksRight]]-E117</f>
        <v>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F A A B Q S w M E F A A C A A g A O I H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O I H P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i B z 1 a Q U R p k f Q I A A A Z C A A A T A B w A R m 9 y b X V s Y X M v U 2 V j d G l v b j E u b S C i G A A o o B Q A A A A A A A A A A A A A A A A A A A A A A A A A A A D t 2 0 F v 2 j A Y B u A 7 E v / B C h e Q M k Q C B F i V Q x V a r V I 3 b Y W e m h 1 C 4 k K 2 x K 5 s p 2 u F + t / n E h B D A 2 m J V j W I l w v w O Q k 2 f k g k v 0 T S U M W c k U n + b J 3 V a n I R C B q R c R B x S V y S U F W v E f 2 Y 8 E y E V F c 8 + d g e 8 z B L K V P N y z i h b Y 8 z p d / I p u F 9 9 G 8 l F d I P 5 5 y F / m Y z 6 Z 9 n S S D 9 W 0 / 6 X w X / Q R W X l 3 H q Z U J y 3 + 7 Y X f / 6 4 u q z 3 7 A H H 2 7 4 j K t x H A U q D r m / 6 k U 7 l I 9 G y 7 w b 0 y R O Y 0 W F a 5 w Z J v F 4 k q V M u o 5 J L l j I o 5 j N X c v u 2 y b 5 l n F F J + o 5 o e 7 2 Z f s L Z / R 7 y 8 x H 0 z B 0 P 1 L d F p F P N I h 0 l w 0 9 t G k w 0 x u u W 9 b 1 Z j 5 w k 9 y t 6 + d J M g m D J B D S V S L 7 8 5 D e I m B z f c T p 8 w P d H m 4 q A i b v u U j z D r 8 2 y u a e z z e X S y N m E X 3 S Y 7 t i y u m 1 X z d 9 M c n S e P i V X t N 7 t b f h J p 4 v 9 r T o r + + n 3 L / T q u n A b k J / 7 3 y 3 / N K q 1 2 K 2 d 4 x b L g 0 j B 9 O 0 W w b U n K o a p Q u E Z e m M i o J s u m A D N s X Z 9 M A G b I q z 6 Y M N 2 B R n 4 4 A N 2 B R n M w A b s C n O Z g g 2 Y F O c z Q h s w K Y 4 G 6 s D N + / m Z j V t i j 6 p i r O p 1 + p b O F a n 8 / 5 i d C d O 0 M v R n G d 2 w I w q 4 G U E L s f C Z X N h s n B h g p x S c p B F Q U 4 5 O Y i j I K e c H C R S k F N O D k I p y C k n B 7 k U 5 J S T g 2 g K c s r J Q T o F O e X k I K C C n G J y + h V Y O O 6 / 0 c J x g b l d g 9 H T m V e t v 5 K j v G 4 f q H c P 1 H s H 6 v 0 D d W e n / s + z 6 F R g F h 0 s / x / L j 3 5 Q A S 6 D U + R y l G H 0 s A J a h q e o 5 T h P L p u b l f C n F 8 g p J w e p N O S U k 4 N U G n L K y U E q D T l F V 0 6 q c U f 2 W 6 2 e g M z / I P M b U E s B A i 0 A F A A C A A g A O I H P V v p j i G u k A A A A 9 g A A A B I A A A A A A A A A A A A A A A A A A A A A A E N v b m Z p Z y 9 Q Y W N r Y W d l L n h t b F B L A Q I t A B Q A A g A I A D i B z 1 Z T c j g s m w A A A O E A A A A T A A A A A A A A A A A A A A A A A P A A A A B b Q 2 9 u d G V u d F 9 U e X B l c 1 0 u e G 1 s U E s B A i 0 A F A A C A A g A O I H P V p B R G m R 9 A g A A B k I A A B M A A A A A A A A A A A A A A A A A 2 A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Q B A A A A A A B / J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F k b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c 6 M D g 6 N T A u M j k 5 N T E 0 N l o i I C 8 + P E V u d H J 5 I F R 5 c G U 9 I k Z p b G x D b 2 x 1 b W 5 U e X B l c y I g V m F s d W U 9 I n N B d 0 1 E Q X d N R C I g L z 4 8 R W 5 0 c n k g V H l w Z T 0 i R m l s b E N v b H V t b k 5 h b W V z I i B W Y W x 1 Z T 0 i c 1 s m c X V v d D t p b m R l e C Z x d W 9 0 O y w m c X V v d D t w d 2 1 M Z W Z 0 J n F 1 b 3 Q 7 L C Z x d W 9 0 O 3 B 3 b V J p Z 2 h 0 J n F 1 b 3 Q 7 L C Z x d W 9 0 O 3 R p Y 2 t z T G V m d C Z x d W 9 0 O y w m c X V v d D t 0 a W N r c 1 J p Z 2 h 0 J n F 1 b 3 Q 7 L C Z x d W 9 0 O 3 J h d G l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9 B d X R v U m V t b 3 Z l Z E N v b H V t b n M x L n t p b m R l e C w w f S Z x d W 9 0 O y w m c X V v d D t T Z W N 0 a W 9 u M S 9 E Y W R v c y 9 B d X R v U m V t b 3 Z l Z E N v b H V t b n M x L n t w d 2 1 M Z W Z 0 L D F 9 J n F 1 b 3 Q 7 L C Z x d W 9 0 O 1 N l Y 3 R p b 2 4 x L 0 R h Z G 9 z L 0 F 1 d G 9 S Z W 1 v d m V k Q 2 9 s d W 1 u c z E u e 3 B 3 b V J p Z 2 h 0 L D J 9 J n F 1 b 3 Q 7 L C Z x d W 9 0 O 1 N l Y 3 R p b 2 4 x L 0 R h Z G 9 z L 0 F 1 d G 9 S Z W 1 v d m V k Q 2 9 s d W 1 u c z E u e 3 R p Y 2 t z T G V m d C w z f S Z x d W 9 0 O y w m c X V v d D t T Z W N 0 a W 9 u M S 9 E Y W R v c y 9 B d X R v U m V t b 3 Z l Z E N v b H V t b n M x L n t 0 a W N r c 1 J p Z 2 h 0 L D R 9 J n F 1 b 3 Q 7 L C Z x d W 9 0 O 1 N l Y 3 R p b 2 4 x L 0 R h Z G 9 z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Z G 9 z L 0 F 1 d G 9 S Z W 1 v d m V k Q 2 9 s d W 1 u c z E u e 2 l u Z G V 4 L D B 9 J n F 1 b 3 Q 7 L C Z x d W 9 0 O 1 N l Y 3 R p b 2 4 x L 0 R h Z G 9 z L 0 F 1 d G 9 S Z W 1 v d m V k Q 2 9 s d W 1 u c z E u e 3 B 3 b U x l Z n Q s M X 0 m c X V v d D s s J n F 1 b 3 Q 7 U 2 V j d G l v b j E v R G F k b 3 M v Q X V 0 b 1 J l b W 9 2 Z W R D b 2 x 1 b W 5 z M S 5 7 c H d t U m l n a H Q s M n 0 m c X V v d D s s J n F 1 b 3 Q 7 U 2 V j d G l v b j E v R G F k b 3 M v Q X V 0 b 1 J l b W 9 2 Z W R D b 2 x 1 b W 5 z M S 5 7 d G l j a 3 N M Z W Z 0 L D N 9 J n F 1 b 3 Q 7 L C Z x d W 9 0 O 1 N l Y 3 R p b 2 4 x L 0 R h Z G 9 z L 0 F 1 d G 9 S Z W 1 v d m V k Q 2 9 s d W 1 u c z E u e 3 R p Y 2 t z U m l n a H Q s N H 0 m c X V v d D s s J n F 1 b 3 Q 7 U 2 V j d G l v b j E v R G F k b 3 M v Q X V 0 b 1 J l b W 9 2 Z W R D b 2 x 1 b W 5 z M S 5 7 c m F 0 a W 8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W R v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3 O j I x O j I w L j g z M j U 3 N j V a I i A v P j x F b n R y e S B U e X B l P S J G a W x s Q 2 9 s d W 1 u V H l w Z X M i I F Z h b H V l P S J z Q X d N R E F 3 T U Y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G F k b 3 N f X z I i I C 8 + P C 9 T d G F i b G V F b n R y a W V z P j w v S X R l b T 4 8 S X R l b T 4 8 S X R l b U x v Y 2 F 0 a W 9 u P j x J d G V t V H l w Z T 5 G b 3 J t d W x h P C 9 J d G V t V H l w Z T 4 8 S X R l b V B h d G g + U 2 V j d G l v b j E v R G F k b 3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N z o 0 N T o y N y 4 1 N T g 4 M D g w W i I g L z 4 8 R W 5 0 c n k g V H l w Z T 0 i R m l s b E N v b H V t b l R 5 c G V z I i B W Y W x 1 Z T 0 i c 0 F 3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C g z K S 9 B d X R v U m V t b 3 Z l Z E N v b H V t b n M x L n t p b m R l e C w w f S Z x d W 9 0 O y w m c X V v d D t T Z W N 0 a W 9 u M S 9 E Y W R v c y A o M y k v Q X V 0 b 1 J l b W 9 2 Z W R D b 2 x 1 b W 5 z M S 5 7 c H d t T G V m d C w x f S Z x d W 9 0 O y w m c X V v d D t T Z W N 0 a W 9 u M S 9 E Y W R v c y A o M y k v Q X V 0 b 1 J l b W 9 2 Z W R D b 2 x 1 b W 5 z M S 5 7 c H d t U m l n a H Q s M n 0 m c X V v d D s s J n F 1 b 3 Q 7 U 2 V j d G l v b j E v R G F k b 3 M g K D M p L 0 F 1 d G 9 S Z W 1 v d m V k Q 2 9 s d W 1 u c z E u e 3 R p Y 2 t z T G V m d C w z f S Z x d W 9 0 O y w m c X V v d D t T Z W N 0 a W 9 u M S 9 E Y W R v c y A o M y k v Q X V 0 b 1 J l b W 9 2 Z W R D b 2 x 1 b W 5 z M S 5 7 d G l j a 3 N S a W d o d C w 0 f S Z x d W 9 0 O y w m c X V v d D t T Z W N 0 a W 9 u M S 9 E Y W R v c y A o M y k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k b 3 M g K D M p L 0 F 1 d G 9 S Z W 1 v d m V k Q 2 9 s d W 1 u c z E u e 2 l u Z G V 4 L D B 9 J n F 1 b 3 Q 7 L C Z x d W 9 0 O 1 N l Y 3 R p b 2 4 x L 0 R h Z G 9 z I C g z K S 9 B d X R v U m V t b 3 Z l Z E N v b H V t b n M x L n t w d 2 1 M Z W Z 0 L D F 9 J n F 1 b 3 Q 7 L C Z x d W 9 0 O 1 N l Y 3 R p b 2 4 x L 0 R h Z G 9 z I C g z K S 9 B d X R v U m V t b 3 Z l Z E N v b H V t b n M x L n t w d 2 1 S a W d o d C w y f S Z x d W 9 0 O y w m c X V v d D t T Z W N 0 a W 9 u M S 9 E Y W R v c y A o M y k v Q X V 0 b 1 J l b W 9 2 Z W R D b 2 x 1 b W 5 z M S 5 7 d G l j a 3 N M Z W Z 0 L D N 9 J n F 1 b 3 Q 7 L C Z x d W 9 0 O 1 N l Y 3 R p b 2 4 x L 0 R h Z G 9 z I C g z K S 9 B d X R v U m V t b 3 Z l Z E N v b H V t b n M x L n t 0 a W N r c 1 J p Z 2 h 0 L D R 9 J n F 1 b 3 Q 7 L C Z x d W 9 0 O 1 N l Y 3 R p b 2 4 x L 0 R h Z G 9 z I C g z K S 9 B d X R v U m V t b 3 Z l Z E N v b H V t b n M x L n t y Y X R p b y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Z G 9 z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c 6 N T U 6 M j U u N z g 3 N j Q 5 O F o i I C 8 + P E V u d H J 5 I F R 5 c G U 9 I k Z p b G x D b 2 x 1 b W 5 U e X B l c y I g V m F s d W U 9 I n N B d 0 1 E Q X d N R i I g L z 4 8 R W 5 0 c n k g V H l w Z T 0 i R m l s b E N v b H V t b k 5 h b W V z I i B W Y W x 1 Z T 0 i c 1 s m c X V v d D t p b m R l e C Z x d W 9 0 O y w m c X V v d D t w d 2 1 M Z W Z 0 J n F 1 b 3 Q 7 L C Z x d W 9 0 O 3 B 3 b V J p Z 2 h 0 J n F 1 b 3 Q 7 L C Z x d W 9 0 O 3 R p Y 2 t z T G V m d C Z x d W 9 0 O y w m c X V v d D t 0 a W N r c 1 J p Z 2 h 0 J n F 1 b 3 Q 7 L C Z x d W 9 0 O 3 J h d G l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A o N C k v Q X V 0 b 1 J l b W 9 2 Z W R D b 2 x 1 b W 5 z M S 5 7 a W 5 k Z X g s M H 0 m c X V v d D s s J n F 1 b 3 Q 7 U 2 V j d G l v b j E v R G F k b 3 M g K D Q p L 0 F 1 d G 9 S Z W 1 v d m V k Q 2 9 s d W 1 u c z E u e 3 B 3 b U x l Z n Q s M X 0 m c X V v d D s s J n F 1 b 3 Q 7 U 2 V j d G l v b j E v R G F k b 3 M g K D Q p L 0 F 1 d G 9 S Z W 1 v d m V k Q 2 9 s d W 1 u c z E u e 3 B 3 b V J p Z 2 h 0 L D J 9 J n F 1 b 3 Q 7 L C Z x d W 9 0 O 1 N l Y 3 R p b 2 4 x L 0 R h Z G 9 z I C g 0 K S 9 B d X R v U m V t b 3 Z l Z E N v b H V t b n M x L n t 0 a W N r c 0 x l Z n Q s M 3 0 m c X V v d D s s J n F 1 b 3 Q 7 U 2 V j d G l v b j E v R G F k b 3 M g K D Q p L 0 F 1 d G 9 S Z W 1 v d m V k Q 2 9 s d W 1 u c z E u e 3 R p Y 2 t z U m l n a H Q s N H 0 m c X V v d D s s J n F 1 b 3 Q 7 U 2 V j d G l v b j E v R G F k b 3 M g K D Q p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Z G 9 z I C g 0 K S 9 B d X R v U m V t b 3 Z l Z E N v b H V t b n M x L n t p b m R l e C w w f S Z x d W 9 0 O y w m c X V v d D t T Z W N 0 a W 9 u M S 9 E Y W R v c y A o N C k v Q X V 0 b 1 J l b W 9 2 Z W R D b 2 x 1 b W 5 z M S 5 7 c H d t T G V m d C w x f S Z x d W 9 0 O y w m c X V v d D t T Z W N 0 a W 9 u M S 9 E Y W R v c y A o N C k v Q X V 0 b 1 J l b W 9 2 Z W R D b 2 x 1 b W 5 z M S 5 7 c H d t U m l n a H Q s M n 0 m c X V v d D s s J n F 1 b 3 Q 7 U 2 V j d G l v b j E v R G F k b 3 M g K D Q p L 0 F 1 d G 9 S Z W 1 v d m V k Q 2 9 s d W 1 u c z E u e 3 R p Y 2 t z T G V m d C w z f S Z x d W 9 0 O y w m c X V v d D t T Z W N 0 a W 9 u M S 9 E Y W R v c y A o N C k v Q X V 0 b 1 J l b W 9 2 Z W R D b 2 x 1 b W 5 z M S 5 7 d G l j a 3 N S a W d o d C w 0 f S Z x d W 9 0 O y w m c X V v d D t T Z W N 0 a W 9 u M S 9 E Y W R v c y A o N C k v Q X V 0 b 1 J l b W 9 2 Z W R D b 2 x 1 b W 5 z M S 5 7 c m F 0 a W 8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W R v c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4 O j A x O j E 1 L j M 5 N z E 0 O T B a I i A v P j x F b n R y e S B U e X B l P S J G a W x s Q 2 9 s d W 1 u V H l w Z X M i I F Z h b H V l P S J z Q X d N R E F 3 T U Y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K D U p L 0 F 1 d G 9 S Z W 1 v d m V k Q 2 9 s d W 1 u c z E u e 2 l u Z G V 4 L D B 9 J n F 1 b 3 Q 7 L C Z x d W 9 0 O 1 N l Y 3 R p b 2 4 x L 0 R h Z G 9 z I C g 1 K S 9 B d X R v U m V t b 3 Z l Z E N v b H V t b n M x L n t w d 2 1 M Z W Z 0 L D F 9 J n F 1 b 3 Q 7 L C Z x d W 9 0 O 1 N l Y 3 R p b 2 4 x L 0 R h Z G 9 z I C g 1 K S 9 B d X R v U m V t b 3 Z l Z E N v b H V t b n M x L n t w d 2 1 S a W d o d C w y f S Z x d W 9 0 O y w m c X V v d D t T Z W N 0 a W 9 u M S 9 E Y W R v c y A o N S k v Q X V 0 b 1 J l b W 9 2 Z W R D b 2 x 1 b W 5 z M S 5 7 d G l j a 3 N M Z W Z 0 L D N 9 J n F 1 b 3 Q 7 L C Z x d W 9 0 O 1 N l Y 3 R p b 2 4 x L 0 R h Z G 9 z I C g 1 K S 9 B d X R v U m V t b 3 Z l Z E N v b H V t b n M x L n t 0 a W N r c 1 J p Z 2 h 0 L D R 9 J n F 1 b 3 Q 7 L C Z x d W 9 0 O 1 N l Y 3 R p b 2 4 x L 0 R h Z G 9 z I C g 1 K S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y A o N S k v Q X V 0 b 1 J l b W 9 2 Z W R D b 2 x 1 b W 5 z M S 5 7 a W 5 k Z X g s M H 0 m c X V v d D s s J n F 1 b 3 Q 7 U 2 V j d G l v b j E v R G F k b 3 M g K D U p L 0 F 1 d G 9 S Z W 1 v d m V k Q 2 9 s d W 1 u c z E u e 3 B 3 b U x l Z n Q s M X 0 m c X V v d D s s J n F 1 b 3 Q 7 U 2 V j d G l v b j E v R G F k b 3 M g K D U p L 0 F 1 d G 9 S Z W 1 v d m V k Q 2 9 s d W 1 u c z E u e 3 B 3 b V J p Z 2 h 0 L D J 9 J n F 1 b 3 Q 7 L C Z x d W 9 0 O 1 N l Y 3 R p b 2 4 x L 0 R h Z G 9 z I C g 1 K S 9 B d X R v U m V t b 3 Z l Z E N v b H V t b n M x L n t 0 a W N r c 0 x l Z n Q s M 3 0 m c X V v d D s s J n F 1 b 3 Q 7 U 2 V j d G l v b j E v R G F k b 3 M g K D U p L 0 F 1 d G 9 S Z W 1 v d m V k Q 2 9 s d W 1 u c z E u e 3 R p Y 2 t z U m l n a H Q s N H 0 m c X V v d D s s J n F 1 b 3 Q 7 U 2 V j d G l v b j E v R G F k b 3 M g K D U p L 0 F 1 d G 9 S Z W 1 v d m V k Q 2 9 s d W 1 u c z E u e 3 J h d G l v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k b 3 M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O D o w N z o y O S 4 2 M T M 2 M j g w W i I g L z 4 8 R W 5 0 c n k g V H l w Z T 0 i R m l s b E N v b H V t b l R 5 c G V z I i B W Y W x 1 Z T 0 i c 0 F 3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C g 2 K S 9 B d X R v U m V t b 3 Z l Z E N v b H V t b n M x L n t p b m R l e C w w f S Z x d W 9 0 O y w m c X V v d D t T Z W N 0 a W 9 u M S 9 E Y W R v c y A o N i k v Q X V 0 b 1 J l b W 9 2 Z W R D b 2 x 1 b W 5 z M S 5 7 c H d t T G V m d C w x f S Z x d W 9 0 O y w m c X V v d D t T Z W N 0 a W 9 u M S 9 E Y W R v c y A o N i k v Q X V 0 b 1 J l b W 9 2 Z W R D b 2 x 1 b W 5 z M S 5 7 c H d t U m l n a H Q s M n 0 m c X V v d D s s J n F 1 b 3 Q 7 U 2 V j d G l v b j E v R G F k b 3 M g K D Y p L 0 F 1 d G 9 S Z W 1 v d m V k Q 2 9 s d W 1 u c z E u e 3 R p Y 2 t z T G V m d C w z f S Z x d W 9 0 O y w m c X V v d D t T Z W N 0 a W 9 u M S 9 E Y W R v c y A o N i k v Q X V 0 b 1 J l b W 9 2 Z W R D b 2 x 1 b W 5 z M S 5 7 d G l j a 3 N S a W d o d C w 0 f S Z x d W 9 0 O y w m c X V v d D t T Z W N 0 a W 9 u M S 9 E Y W R v c y A o N i k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k b 3 M g K D Y p L 0 F 1 d G 9 S Z W 1 v d m V k Q 2 9 s d W 1 u c z E u e 2 l u Z G V 4 L D B 9 J n F 1 b 3 Q 7 L C Z x d W 9 0 O 1 N l Y 3 R p b 2 4 x L 0 R h Z G 9 z I C g 2 K S 9 B d X R v U m V t b 3 Z l Z E N v b H V t b n M x L n t w d 2 1 M Z W Z 0 L D F 9 J n F 1 b 3 Q 7 L C Z x d W 9 0 O 1 N l Y 3 R p b 2 4 x L 0 R h Z G 9 z I C g 2 K S 9 B d X R v U m V t b 3 Z l Z E N v b H V t b n M x L n t w d 2 1 S a W d o d C w y f S Z x d W 9 0 O y w m c X V v d D t T Z W N 0 a W 9 u M S 9 E Y W R v c y A o N i k v Q X V 0 b 1 J l b W 9 2 Z W R D b 2 x 1 b W 5 z M S 5 7 d G l j a 3 N M Z W Z 0 L D N 9 J n F 1 b 3 Q 7 L C Z x d W 9 0 O 1 N l Y 3 R p b 2 4 x L 0 R h Z G 9 z I C g 2 K S 9 B d X R v U m V t b 3 Z l Z E N v b H V t b n M x L n t 0 a W N r c 1 J p Z 2 h 0 L D R 9 J n F 1 b 3 Q 7 L C Z x d W 9 0 O 1 N l Y 3 R p b 2 4 x L 0 R h Z G 9 z I C g 2 K S 9 B d X R v U m V t b 3 Z l Z E N v b H V t b n M x L n t y Y X R p b y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Z G 9 z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4 O j Q y O j M 2 L j c y N z M z N D B a I i A v P j x F b n R y e S B U e X B l P S J G a W x s Q 2 9 s d W 1 u V H l w Z X M i I F Z h b H V l P S J z Q X d N R E F 3 T U Y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K D c p L 0 F 1 d G 9 S Z W 1 v d m V k Q 2 9 s d W 1 u c z E u e 2 l u Z G V 4 L D B 9 J n F 1 b 3 Q 7 L C Z x d W 9 0 O 1 N l Y 3 R p b 2 4 x L 0 R h Z G 9 z I C g 3 K S 9 B d X R v U m V t b 3 Z l Z E N v b H V t b n M x L n t w d 2 1 M Z W Z 0 L D F 9 J n F 1 b 3 Q 7 L C Z x d W 9 0 O 1 N l Y 3 R p b 2 4 x L 0 R h Z G 9 z I C g 3 K S 9 B d X R v U m V t b 3 Z l Z E N v b H V t b n M x L n t w d 2 1 S a W d o d C w y f S Z x d W 9 0 O y w m c X V v d D t T Z W N 0 a W 9 u M S 9 E Y W R v c y A o N y k v Q X V 0 b 1 J l b W 9 2 Z W R D b 2 x 1 b W 5 z M S 5 7 d G l j a 3 N M Z W Z 0 L D N 9 J n F 1 b 3 Q 7 L C Z x d W 9 0 O 1 N l Y 3 R p b 2 4 x L 0 R h Z G 9 z I C g 3 K S 9 B d X R v U m V t b 3 Z l Z E N v b H V t b n M x L n t 0 a W N r c 1 J p Z 2 h 0 L D R 9 J n F 1 b 3 Q 7 L C Z x d W 9 0 O 1 N l Y 3 R p b 2 4 x L 0 R h Z G 9 z I C g 3 K S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y A o N y k v Q X V 0 b 1 J l b W 9 2 Z W R D b 2 x 1 b W 5 z M S 5 7 a W 5 k Z X g s M H 0 m c X V v d D s s J n F 1 b 3 Q 7 U 2 V j d G l v b j E v R G F k b 3 M g K D c p L 0 F 1 d G 9 S Z W 1 v d m V k Q 2 9 s d W 1 u c z E u e 3 B 3 b U x l Z n Q s M X 0 m c X V v d D s s J n F 1 b 3 Q 7 U 2 V j d G l v b j E v R G F k b 3 M g K D c p L 0 F 1 d G 9 S Z W 1 v d m V k Q 2 9 s d W 1 u c z E u e 3 B 3 b V J p Z 2 h 0 L D J 9 J n F 1 b 3 Q 7 L C Z x d W 9 0 O 1 N l Y 3 R p b 2 4 x L 0 R h Z G 9 z I C g 3 K S 9 B d X R v U m V t b 3 Z l Z E N v b H V t b n M x L n t 0 a W N r c 0 x l Z n Q s M 3 0 m c X V v d D s s J n F 1 b 3 Q 7 U 2 V j d G l v b j E v R G F k b 3 M g K D c p L 0 F 1 d G 9 S Z W 1 v d m V k Q 2 9 s d W 1 u c z E u e 3 R p Y 2 t z U m l n a H Q s N H 0 m c X V v d D s s J n F 1 b 3 Q 7 U 2 V j d G l v b j E v R G F k b 3 M g K D c p L 0 F 1 d G 9 S Z W 1 v d m V k Q 2 9 s d W 1 u c z E u e 3 J h d G l v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k b 3 M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N z o y M T o y M C 4 4 M z I 1 N z Y 1 W i I g L z 4 8 R W 5 0 c n k g V H l w Z T 0 i R m l s b E N v b H V t b l R 5 c G V z I i B W Y W x 1 Z T 0 i c 0 F 3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X 0 R h Z G 9 z X 1 8 y O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k b 3 M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N z o y M T o y M C 4 4 M z I 1 N z Y 1 W i I g L z 4 8 R W 5 0 c n k g V H l w Z T 0 i R m l s b E N v b H V t b l R 5 c G V z I i B W Y W x 1 Z T 0 i c 0 F 3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X 0 R h Z G 9 z X 1 8 y O D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Z G 9 z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O D o 1 M j o x N i 4 y M z k 1 M z E x W i I g L z 4 8 R W 5 0 c n k g V H l w Z T 0 i R m l s b E N v b H V t b l R 5 c G V z I i B W Y W x 1 Z T 0 i c 0 J n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C g x M C k v Q X V 0 b 1 J l b W 9 2 Z W R D b 2 x 1 b W 5 z M S 5 7 a W 5 k Z X g s M H 0 m c X V v d D s s J n F 1 b 3 Q 7 U 2 V j d G l v b j E v R G F k b 3 M g K D E w K S 9 B d X R v U m V t b 3 Z l Z E N v b H V t b n M x L n t w d 2 1 M Z W Z 0 L D F 9 J n F 1 b 3 Q 7 L C Z x d W 9 0 O 1 N l Y 3 R p b 2 4 x L 0 R h Z G 9 z I C g x M C k v Q X V 0 b 1 J l b W 9 2 Z W R D b 2 x 1 b W 5 z M S 5 7 c H d t U m l n a H Q s M n 0 m c X V v d D s s J n F 1 b 3 Q 7 U 2 V j d G l v b j E v R G F k b 3 M g K D E w K S 9 B d X R v U m V t b 3 Z l Z E N v b H V t b n M x L n t 0 a W N r c 0 x l Z n Q s M 3 0 m c X V v d D s s J n F 1 b 3 Q 7 U 2 V j d G l v b j E v R G F k b 3 M g K D E w K S 9 B d X R v U m V t b 3 Z l Z E N v b H V t b n M x L n t 0 a W N r c 1 J p Z 2 h 0 L D R 9 J n F 1 b 3 Q 7 L C Z x d W 9 0 O 1 N l Y 3 R p b 2 4 x L 0 R h Z G 9 z I C g x M C k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k b 3 M g K D E w K S 9 B d X R v U m V t b 3 Z l Z E N v b H V t b n M x L n t p b m R l e C w w f S Z x d W 9 0 O y w m c X V v d D t T Z W N 0 a W 9 u M S 9 E Y W R v c y A o M T A p L 0 F 1 d G 9 S Z W 1 v d m V k Q 2 9 s d W 1 u c z E u e 3 B 3 b U x l Z n Q s M X 0 m c X V v d D s s J n F 1 b 3 Q 7 U 2 V j d G l v b j E v R G F k b 3 M g K D E w K S 9 B d X R v U m V t b 3 Z l Z E N v b H V t b n M x L n t w d 2 1 S a W d o d C w y f S Z x d W 9 0 O y w m c X V v d D t T Z W N 0 a W 9 u M S 9 E Y W R v c y A o M T A p L 0 F 1 d G 9 S Z W 1 v d m V k Q 2 9 s d W 1 u c z E u e 3 R p Y 2 t z T G V m d C w z f S Z x d W 9 0 O y w m c X V v d D t T Z W N 0 a W 9 u M S 9 E Y W R v c y A o M T A p L 0 F 1 d G 9 S Z W 1 v d m V k Q 2 9 s d W 1 u c z E u e 3 R p Y 2 t z U m l n a H Q s N H 0 m c X V v d D s s J n F 1 b 3 Q 7 U 2 V j d G l v b j E v R G F k b 3 M g K D E w K S 9 B d X R v U m V t b 3 Z l Z E N v b H V t b n M x L n t y Y X R p b y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Z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T A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T Q 6 N T M 6 M z Y u N T k 5 M z g 3 N 1 o i I C 8 + P E V u d H J 5 I F R 5 c G U 9 I k Z p b G x D b 2 x 1 b W 5 U e X B l c y I g V m F s d W U 9 I n N B d 0 1 E Q X d N R i I g L z 4 8 R W 5 0 c n k g V H l w Z T 0 i R m l s b E N v b H V t b k 5 h b W V z I i B W Y W x 1 Z T 0 i c 1 s m c X V v d D t p b m R l e C Z x d W 9 0 O y w m c X V v d D t w d 2 1 M Z W Z 0 J n F 1 b 3 Q 7 L C Z x d W 9 0 O 3 B 3 b V J p Z 2 h 0 J n F 1 b 3 Q 7 L C Z x d W 9 0 O 3 R p Y 2 t z T G V m d C Z x d W 9 0 O y w m c X V v d D t 0 a W N r c 1 J p Z 2 h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L 0 F 1 d G 9 S Z W 1 v d m V k Q 2 9 s d W 1 u c z E u e 2 l u Z G V 4 L D B 9 J n F 1 b 3 Q 7 L C Z x d W 9 0 O 1 N l Y 3 R p b 2 4 x L z E w M C 9 B d X R v U m V t b 3 Z l Z E N v b H V t b n M x L n t w d 2 1 M Z W Z 0 L D F 9 J n F 1 b 3 Q 7 L C Z x d W 9 0 O 1 N l Y 3 R p b 2 4 x L z E w M C 9 B d X R v U m V t b 3 Z l Z E N v b H V t b n M x L n t w d 2 1 S a W d o d C w y f S Z x d W 9 0 O y w m c X V v d D t T Z W N 0 a W 9 u M S 8 x M D A v Q X V 0 b 1 J l b W 9 2 Z W R D b 2 x 1 b W 5 z M S 5 7 d G l j a 3 N M Z W Z 0 L D N 9 J n F 1 b 3 Q 7 L C Z x d W 9 0 O 1 N l Y 3 R p b 2 4 x L z E w M C 9 B d X R v U m V t b 3 Z l Z E N v b H V t b n M x L n t 0 a W N r c 1 J p Z 2 h 0 L D R 9 J n F 1 b 3 Q 7 L C Z x d W 9 0 O 1 N l Y 3 R p b 2 4 x L z E w M C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D A v Q X V 0 b 1 J l b W 9 2 Z W R D b 2 x 1 b W 5 z M S 5 7 a W 5 k Z X g s M H 0 m c X V v d D s s J n F 1 b 3 Q 7 U 2 V j d G l v b j E v M T A w L 0 F 1 d G 9 S Z W 1 v d m V k Q 2 9 s d W 1 u c z E u e 3 B 3 b U x l Z n Q s M X 0 m c X V v d D s s J n F 1 b 3 Q 7 U 2 V j d G l v b j E v M T A w L 0 F 1 d G 9 S Z W 1 v d m V k Q 2 9 s d W 1 u c z E u e 3 B 3 b V J p Z 2 h 0 L D J 9 J n F 1 b 3 Q 7 L C Z x d W 9 0 O 1 N l Y 3 R p b 2 4 x L z E w M C 9 B d X R v U m V t b 3 Z l Z E N v b H V t b n M x L n t 0 a W N r c 0 x l Z n Q s M 3 0 m c X V v d D s s J n F 1 b 3 Q 7 U 2 V j d G l v b j E v M T A w L 0 F 1 d G 9 S Z W 1 v d m V k Q 2 9 s d W 1 u c z E u e 3 R p Y 2 t z U m l n a H Q s N H 0 m c X V v d D s s J n F 1 b 3 Q 7 U 2 V j d G l v b j E v M T A w L 0 F 1 d G 9 S Z W 1 v d m V k Q 2 9 s d W 1 u c z E u e 3 J h d G l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O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1 V D E 0 O j U z O j U 5 L j k 3 N z c x O D Z a I i A v P j x F b n R y e S B U e X B l P S J G a W x s Q 2 9 s d W 1 u V H l w Z X M i I F Z h b H V l P S J z Q X d N R E F 3 T U Y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w L 0 F 1 d G 9 S Z W 1 v d m V k Q 2 9 s d W 1 u c z E u e 2 l u Z G V 4 L D B 9 J n F 1 b 3 Q 7 L C Z x d W 9 0 O 1 N l Y 3 R p b 2 4 x L z k w L 0 F 1 d G 9 S Z W 1 v d m V k Q 2 9 s d W 1 u c z E u e 3 B 3 b U x l Z n Q s M X 0 m c X V v d D s s J n F 1 b 3 Q 7 U 2 V j d G l v b j E v O T A v Q X V 0 b 1 J l b W 9 2 Z W R D b 2 x 1 b W 5 z M S 5 7 c H d t U m l n a H Q s M n 0 m c X V v d D s s J n F 1 b 3 Q 7 U 2 V j d G l v b j E v O T A v Q X V 0 b 1 J l b W 9 2 Z W R D b 2 x 1 b W 5 z M S 5 7 d G l j a 3 N M Z W Z 0 L D N 9 J n F 1 b 3 Q 7 L C Z x d W 9 0 O 1 N l Y 3 R p b 2 4 x L z k w L 0 F 1 d G 9 S Z W 1 v d m V k Q 2 9 s d W 1 u c z E u e 3 R p Y 2 t z U m l n a H Q s N H 0 m c X V v d D s s J n F 1 b 3 Q 7 U 2 V j d G l v b j E v O T A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O T A v Q X V 0 b 1 J l b W 9 2 Z W R D b 2 x 1 b W 5 z M S 5 7 a W 5 k Z X g s M H 0 m c X V v d D s s J n F 1 b 3 Q 7 U 2 V j d G l v b j E v O T A v Q X V 0 b 1 J l b W 9 2 Z W R D b 2 x 1 b W 5 z M S 5 7 c H d t T G V m d C w x f S Z x d W 9 0 O y w m c X V v d D t T Z W N 0 a W 9 u M S 8 5 M C 9 B d X R v U m V t b 3 Z l Z E N v b H V t b n M x L n t w d 2 1 S a W d o d C w y f S Z x d W 9 0 O y w m c X V v d D t T Z W N 0 a W 9 u M S 8 5 M C 9 B d X R v U m V t b 3 Z l Z E N v b H V t b n M x L n t 0 a W N r c 0 x l Z n Q s M 3 0 m c X V v d D s s J n F 1 b 3 Q 7 U 2 V j d G l v b j E v O T A v Q X V 0 b 1 J l b W 9 2 Z W R D b 2 x 1 b W 5 z M S 5 7 d G l j a 3 N S a W d o d C w 0 f S Z x d W 9 0 O y w m c X V v d D t T Z W N 0 a W 9 u M S 8 5 M C 9 B d X R v U m V t b 3 Z l Z E N v b H V t b n M x L n t y Y X R p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M S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z L T A 2 L T A 1 V D E 3 O j I x O j I w L j g z M j U 3 N j V a I i A v P j x F b n R y e S B U e X B l P S J G a W x s Q 2 9 s d W 1 u V H l w Z X M i I F Z h b H V l P S J z Q X d N R E F 3 T U Y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I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W R v c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y K T w v S X R l b V B h d G g + P C 9 J d G V t T G 9 j Y X R p b 2 4 + P F N 0 Y W J s Z U V u d H J p Z X M + P E V u d H J 5 I F R 5 c G U 9 I k Z p b G x F c n J v c k N v d W 5 0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M Y X N 0 V X B k Y X R l Z C I g V m F s d W U 9 I m Q y M D I z L T A 2 L T A 1 V D E 3 O j I x O j I w L j g z M j U 3 N j V a I i A v P j x F b n R y e S B U e X B l P S J G a W x s Q 2 9 s d W 1 u V H l w Z X M i I F Z h b H V l P S J z Q X d N R E F 3 T U Y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U m V s Y X R p b 2 5 z a G l w S W 5 m b y Z x d W 9 0 O z p b X X 0 i I C 8 + P E V u d H J 5 I F R 5 c G U 9 I k Z p b G x P Y m p l Y 3 R U e X B l I i B W Y W x 1 Z T 0 i c 1 R h Y m x l I i A v P j x F b n R y e S B U e X B l P S J G a W x s V G F y Z 2 V 0 I i B W Y W x 1 Z T 0 i c 1 R h Y m x l X 0 R h Z G 9 z X 1 8 y N T Y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F k b 3 M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M y k 8 L 0 l 0 Z W 1 Q Y X R o P j w v S X R l b U x v Y 2 F 0 a W 9 u P j x T d G F i b G V F b n R y a W V z P j x F b n R y e S B U e X B l P S J G a W x s T G F z d F V w Z G F 0 Z W Q i I F Z h b H V l P S J k M j A y M y 0 w N i 0 w N V Q x N z o y M T o y M C 4 4 M z I 1 N z Y 1 W i I g L z 4 8 R W 5 0 c n k g V H l w Z T 0 i R m l s b E V u Y W J s Z W Q i I F Z h b H V l P S J s M C I g L z 4 8 R W 5 0 c n k g V H l w Z T 0 i R m l s b E N v b H V t b l R 5 c G V z I i B W Y W x 1 Z T 0 i c 0 F 3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W R v c y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0 K T w v S X R l b V B h d G g + P C 9 J d G V t T G 9 j Y X R p b 2 4 + P F N 0 Y W J s Z U V u d H J p Z X M + P E V u d H J 5 I F R 5 c G U 9 I k Z p b G x M Y X N 0 V X B k Y X R l Z C I g V m F s d W U 9 I m Q y M D I z L T A 2 L T A 1 V D E 3 O j I x O j I w L j g z M j U 3 N j V a I i A v P j x F b n R y e S B U e X B l P S J S Z X N 1 b H R U e X B l I i B W Y W x 1 Z T 0 i c 1 R h Y m x l I i A v P j x F b n R y e S B U e X B l P S J G a W x s Q 2 9 s d W 1 u V H l w Z X M i I F Z h b H V l P S J z Q X d N R E F 3 T U Y i I C 8 + P E V u d H J 5 I F R 5 c G U 9 I k Z p b G x F b m F i b G V k I i B W Y W x 1 Z T 0 i b D A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U m V s Y X R p b 2 5 z a G l w S W 5 m b y Z x d W 9 0 O z p b X X 0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Z G 9 z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T U p P C 9 J d G V t U G F 0 a D 4 8 L 0 l 0 Z W 1 M b 2 N h d G l v b j 4 8 U 3 R h Y m x l R W 5 0 c m l l c z 4 8 R W 5 0 c n k g V H l w Z T 0 i R m l s b E N v b H V t b l R 5 c G V z I i B W Y W x 1 Z T 0 i c 0 F 3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R W 5 h Y m x l Z C I g V m F s d W U 9 I m w w I i A v P j x F b n R y e S B U e X B l P S J G a W x s U 3 R h d H V z I i B W Y W x 1 Z T 0 i c 0 N v b X B s Z X R l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i 0 w N V Q x N z o y M T o y M C 4 4 M z I 1 N z Y 1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k b 3 M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N i k 8 L 0 l 0 Z W 1 Q Y X R o P j w v S X R l b U x v Y 2 F 0 a W 9 u P j x T d G F i b G V F b n R y a W V z P j x F b n R y e S B U e X B l P S J G a W x s T G F z d F V w Z G F 0 Z W Q i I F Z h b H V l P S J k M j A y M y 0 w N i 0 w N V Q x N z o y M T o y M C 4 4 M z I 1 N z Y 1 W i I g L z 4 8 R W 5 0 c n k g V H l w Z T 0 i R m l s b E V u Y W J s Z W Q i I F Z h b H V l P S J s M C I g L z 4 8 R W 5 0 c n k g V H l w Z T 0 i R m l s b E N v b H V t b l R 5 c G V z I i B W Y W x 1 Z T 0 i c 0 F 3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W R v c y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3 K T w v S X R l b V B h d G g + P C 9 J d G V t T G 9 j Y X R p b 2 4 + P F N 0 Y W J s Z U V u d H J p Z X M + P E V u d H J 5 I F R 5 c G U 9 I k Z p b G x M Y X N 0 V X B k Y X R l Z C I g V m F s d W U 9 I m Q y M D I z L T A 2 L T A 1 V D E 3 O j I x O j I w L j g z M j U 3 N j V a I i A v P j x F b n R y e S B U e X B l P S J G a W x s R W 5 h Y m x l Z C I g V m F s d W U 9 I m w w I i A v P j x F b n R y e S B U e X B l P S J G a W x s Q 2 9 s d W 1 u V H l w Z X M i I F Z h b H V l P S J z Q X d N R E F 3 T U Y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Z G 9 z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T g p P C 9 J d G V t U G F 0 a D 4 8 L 0 l 0 Z W 1 M b 2 N h d G l v b j 4 8 U 3 R h Y m x l R W 5 0 c m l l c z 4 8 R W 5 0 c n k g V H l w Z T 0 i R m l s b E x h c 3 R V c G R h d G V k I i B W Y W x 1 Z T 0 i Z D I w M j M t M D Y t M D V U M T c 6 M j E 6 M j A u O D M y N T c 2 N V o i I C 8 + P E V u d H J 5 I F R 5 c G U 9 I k Z p b G x F b m F i b G V k I i B W Y W x 1 Z T 0 i b D A i I C 8 + P E V u d H J 5 I F R 5 c G U 9 I k Z p b G x D b 2 x 1 b W 5 U e X B l c y I g V m F s d W U 9 I n N B d 0 1 E Q X d N R i I g L z 4 8 R W 5 0 c n k g V H l w Z T 0 i R m l s b E N v b H V t b k 5 h b W V z I i B W Y W x 1 Z T 0 i c 1 s m c X V v d D t p b m R l e C Z x d W 9 0 O y w m c X V v d D t w d 2 1 M Z W Z 0 J n F 1 b 3 Q 7 L C Z x d W 9 0 O 3 B 3 b V J p Z 2 h 0 J n F 1 b 3 Q 7 L C Z x d W 9 0 O 3 R p Y 2 t z T G V m d C Z x d W 9 0 O y w m c X V v d D t 0 a W N r c 1 J p Z 2 h 0 J n F 1 b 3 Q 7 L C Z x d W 9 0 O 3 J h d G l v J n F 1 b 3 Q 7 X S I g L z 4 8 R W 5 0 c n k g V H l w Z T 0 i R m l s b F N 0 Y X R 1 c y I g V m F s d W U 9 I n N D b 2 1 w b G V 0 Z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k b 3 M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O S k 8 L 0 l 0 Z W 1 Q Y X R o P j w v S X R l b U x v Y 2 F 0 a W 9 u P j x T d G F i b G V F b n R y a W V z P j x F b n R y e S B U e X B l P S J G a W x s T G F z d F V w Z G F 0 Z W Q i I F Z h b H V l P S J k M j A y M y 0 w N i 0 w N V Q x N z o y M T o y M C 4 4 M z I 1 N z Y 1 W i I g L z 4 8 R W 5 0 c n k g V H l w Z T 0 i R m l s b E V u Y W J s Z W Q i I F Z h b H V l P S J s M S I g L z 4 8 R W 5 0 c n k g V H l w Z T 0 i R m l s b E N v b H V t b l R 5 c G V z I i B W Y W x 1 Z T 0 i c 0 F 3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E Y W R v c 1 9 f M j U 2 M T U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k b 3 M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V Q x N T o w N T o z N y 4 5 M z Q x N z k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v Q X V 0 b 1 J l b W 9 2 Z W R D b 2 x 1 b W 5 z M S 5 7 Q 2 9 s d W 1 u M S w w f S Z x d W 9 0 O y w m c X V v d D t T Z W N 0 a W 9 u M S 8 1 M C 9 B d X R v U m V t b 3 Z l Z E N v b H V t b n M x L n t D b 2 x 1 b W 4 y L D F 9 J n F 1 b 3 Q 7 L C Z x d W 9 0 O 1 N l Y 3 R p b 2 4 x L z U w L 0 F 1 d G 9 S Z W 1 v d m V k Q 2 9 s d W 1 u c z E u e 0 N v b H V t b j M s M n 0 m c X V v d D s s J n F 1 b 3 Q 7 U 2 V j d G l v b j E v N T A v Q X V 0 b 1 J l b W 9 2 Z W R D b 2 x 1 b W 5 z M S 5 7 Q 2 9 s d W 1 u N C w z f S Z x d W 9 0 O y w m c X V v d D t T Z W N 0 a W 9 u M S 8 1 M C 9 B d X R v U m V t b 3 Z l Z E N v b H V t b n M x L n t D b 2 x 1 b W 4 1 L D R 9 J n F 1 b 3 Q 7 L C Z x d W 9 0 O 1 N l Y 3 R p b 2 4 x L z U w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T A v Q X V 0 b 1 J l b W 9 2 Z W R D b 2 x 1 b W 5 z M S 5 7 Q 2 9 s d W 1 u M S w w f S Z x d W 9 0 O y w m c X V v d D t T Z W N 0 a W 9 u M S 8 1 M C 9 B d X R v U m V t b 3 Z l Z E N v b H V t b n M x L n t D b 2 x 1 b W 4 y L D F 9 J n F 1 b 3 Q 7 L C Z x d W 9 0 O 1 N l Y 3 R p b 2 4 x L z U w L 0 F 1 d G 9 S Z W 1 v d m V k Q 2 9 s d W 1 u c z E u e 0 N v b H V t b j M s M n 0 m c X V v d D s s J n F 1 b 3 Q 7 U 2 V j d G l v b j E v N T A v Q X V 0 b 1 J l b W 9 2 Z W R D b 2 x 1 b W 5 z M S 5 7 Q 2 9 s d W 1 u N C w z f S Z x d W 9 0 O y w m c X V v d D t T Z W N 0 a W 9 u M S 8 1 M C 9 B d X R v U m V t b 3 Z l Z E N v b H V t b n M x L n t D b 2 x 1 b W 4 1 L D R 9 J n F 1 b 3 Q 7 L C Z x d W 9 0 O 1 N l Y 3 R p b 2 4 x L z U w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T U 6 M D U 6 N D k u M D E 0 M T c 4 M 1 o i I C 8 + P E V u d H J 5 I F R 5 c G U 9 I k Z p b G x D b 2 x 1 b W 5 U e X B l c y I g V m F s d W U 9 I n N B d 0 1 E Q X d N R i I g L z 4 8 R W 5 0 c n k g V H l w Z T 0 i R m l s b E N v b H V t b k 5 h b W V z I i B W Y W x 1 Z T 0 i c 1 s m c X V v d D t p b m R l e C Z x d W 9 0 O y w m c X V v d D t w d 2 1 M Z W Z 0 J n F 1 b 3 Q 7 L C Z x d W 9 0 O 3 B 3 b V J p Z 2 h 0 J n F 1 b 3 Q 7 L C Z x d W 9 0 O 3 R p Y 2 t z T G V m d C Z x d W 9 0 O y w m c X V v d D t 0 a W N r c 1 J p Z 2 h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A v Q X V 0 b 1 J l b W 9 2 Z W R D b 2 x 1 b W 5 z M S 5 7 a W 5 k Z X g s M H 0 m c X V v d D s s J n F 1 b 3 Q 7 U 2 V j d G l v b j E v N j A v Q X V 0 b 1 J l b W 9 2 Z W R D b 2 x 1 b W 5 z M S 5 7 c H d t T G V m d C w x f S Z x d W 9 0 O y w m c X V v d D t T Z W N 0 a W 9 u M S 8 2 M C 9 B d X R v U m V t b 3 Z l Z E N v b H V t b n M x L n t w d 2 1 S a W d o d C w y f S Z x d W 9 0 O y w m c X V v d D t T Z W N 0 a W 9 u M S 8 2 M C 9 B d X R v U m V t b 3 Z l Z E N v b H V t b n M x L n t 0 a W N r c 0 x l Z n Q s M 3 0 m c X V v d D s s J n F 1 b 3 Q 7 U 2 V j d G l v b j E v N j A v Q X V 0 b 1 J l b W 9 2 Z W R D b 2 x 1 b W 5 z M S 5 7 d G l j a 3 N S a W d o d C w 0 f S Z x d W 9 0 O y w m c X V v d D t T Z W N 0 a W 9 u M S 8 2 M C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2 M C 9 B d X R v U m V t b 3 Z l Z E N v b H V t b n M x L n t p b m R l e C w w f S Z x d W 9 0 O y w m c X V v d D t T Z W N 0 a W 9 u M S 8 2 M C 9 B d X R v U m V t b 3 Z l Z E N v b H V t b n M x L n t w d 2 1 M Z W Z 0 L D F 9 J n F 1 b 3 Q 7 L C Z x d W 9 0 O 1 N l Y 3 R p b 2 4 x L z Y w L 0 F 1 d G 9 S Z W 1 v d m V k Q 2 9 s d W 1 u c z E u e 3 B 3 b V J p Z 2 h 0 L D J 9 J n F 1 b 3 Q 7 L C Z x d W 9 0 O 1 N l Y 3 R p b 2 4 x L z Y w L 0 F 1 d G 9 S Z W 1 v d m V k Q 2 9 s d W 1 u c z E u e 3 R p Y 2 t z T G V m d C w z f S Z x d W 9 0 O y w m c X V v d D t T Z W N 0 a W 9 u M S 8 2 M C 9 B d X R v U m V t b 3 Z l Z E N v b H V t b n M x L n t 0 a W N r c 1 J p Z 2 h 0 L D R 9 J n F 1 b 3 Q 7 L C Z x d W 9 0 O 1 N l Y 3 R p b 2 4 x L z Y w L 0 F 1 d G 9 S Z W 1 v d m V k Q 2 9 s d W 1 u c z E u e 3 J h d G l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N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1 V D E 1 O j A 2 O j A x L j g w N D M 3 O T B a I i A v P j x F b n R y e S B U e X B l P S J G a W x s Q 2 9 s d W 1 u V H l w Z X M i I F Z h b H V l P S J z Q m d N R E F 3 T U Y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w L 0 F 1 d G 9 S Z W 1 v d m V k Q 2 9 s d W 1 u c z E u e 2 l u Z G V 4 L D B 9 J n F 1 b 3 Q 7 L C Z x d W 9 0 O 1 N l Y 3 R p b 2 4 x L z c w L 0 F 1 d G 9 S Z W 1 v d m V k Q 2 9 s d W 1 u c z E u e 3 B 3 b U x l Z n Q s M X 0 m c X V v d D s s J n F 1 b 3 Q 7 U 2 V j d G l v b j E v N z A v Q X V 0 b 1 J l b W 9 2 Z W R D b 2 x 1 b W 5 z M S 5 7 c H d t U m l n a H Q s M n 0 m c X V v d D s s J n F 1 b 3 Q 7 U 2 V j d G l v b j E v N z A v Q X V 0 b 1 J l b W 9 2 Z W R D b 2 x 1 b W 5 z M S 5 7 d G l j a 3 N M Z W Z 0 L D N 9 J n F 1 b 3 Q 7 L C Z x d W 9 0 O 1 N l Y 3 R p b 2 4 x L z c w L 0 F 1 d G 9 S Z W 1 v d m V k Q 2 9 s d W 1 u c z E u e 3 R p Y 2 t z U m l n a H Q s N H 0 m c X V v d D s s J n F 1 b 3 Q 7 U 2 V j d G l v b j E v N z A v Q X V 0 b 1 J l b W 9 2 Z W R D b 2 x 1 b W 5 z M S 5 7 c m F 0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z A v Q X V 0 b 1 J l b W 9 2 Z W R D b 2 x 1 b W 5 z M S 5 7 a W 5 k Z X g s M H 0 m c X V v d D s s J n F 1 b 3 Q 7 U 2 V j d G l v b j E v N z A v Q X V 0 b 1 J l b W 9 2 Z W R D b 2 x 1 b W 5 z M S 5 7 c H d t T G V m d C w x f S Z x d W 9 0 O y w m c X V v d D t T Z W N 0 a W 9 u M S 8 3 M C 9 B d X R v U m V t b 3 Z l Z E N v b H V t b n M x L n t w d 2 1 S a W d o d C w y f S Z x d W 9 0 O y w m c X V v d D t T Z W N 0 a W 9 u M S 8 3 M C 9 B d X R v U m V t b 3 Z l Z E N v b H V t b n M x L n t 0 a W N r c 0 x l Z n Q s M 3 0 m c X V v d D s s J n F 1 b 3 Q 7 U 2 V j d G l v b j E v N z A v Q X V 0 b 1 J l b W 9 2 Z W R D b 2 x 1 b W 5 z M S 5 7 d G l j a 3 N S a W d o d C w 0 f S Z x d W 9 0 O y w m c X V v d D t T Z W N 0 a W 9 u M S 8 3 M C 9 B d X R v U m V t b 3 Z l Z E N v b H V t b n M x L n t y Y X R p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V Q x N T o w N j o x N C 4 w M D Q 1 M j g 3 W i I g L z 4 8 R W 5 0 c n k g V H l w Z T 0 i R m l s b E N v b H V t b l R 5 c G V z I i B W Y W x 1 Z T 0 i c 0 F 3 T U R B d 0 1 G I i A v P j x F b n R y e S B U e X B l P S J G a W x s Q 2 9 s d W 1 u T m F t Z X M i I F Z h b H V l P S J z W y Z x d W 9 0 O 2 l u Z G V 4 J n F 1 b 3 Q 7 L C Z x d W 9 0 O 3 B 3 b U x l Z n Q m c X V v d D s s J n F 1 b 3 Q 7 c H d t U m l n a H Q m c X V v d D s s J n F 1 b 3 Q 7 d G l j a 3 N M Z W Z 0 J n F 1 b 3 Q 7 L C Z x d W 9 0 O 3 R p Y 2 t z U m l n a H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M C 9 B d X R v U m V t b 3 Z l Z E N v b H V t b n M x L n t p b m R l e C w w f S Z x d W 9 0 O y w m c X V v d D t T Z W N 0 a W 9 u M S 8 4 M C 9 B d X R v U m V t b 3 Z l Z E N v b H V t b n M x L n t w d 2 1 M Z W Z 0 L D F 9 J n F 1 b 3 Q 7 L C Z x d W 9 0 O 1 N l Y 3 R p b 2 4 x L z g w L 0 F 1 d G 9 S Z W 1 v d m V k Q 2 9 s d W 1 u c z E u e 3 B 3 b V J p Z 2 h 0 L D J 9 J n F 1 b 3 Q 7 L C Z x d W 9 0 O 1 N l Y 3 R p b 2 4 x L z g w L 0 F 1 d G 9 S Z W 1 v d m V k Q 2 9 s d W 1 u c z E u e 3 R p Y 2 t z T G V m d C w z f S Z x d W 9 0 O y w m c X V v d D t T Z W N 0 a W 9 u M S 8 4 M C 9 B d X R v U m V t b 3 Z l Z E N v b H V t b n M x L n t 0 a W N r c 1 J p Z 2 h 0 L D R 9 J n F 1 b 3 Q 7 L C Z x d W 9 0 O 1 N l Y 3 R p b 2 4 x L z g w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g w L 0 F 1 d G 9 S Z W 1 v d m V k Q 2 9 s d W 1 u c z E u e 2 l u Z G V 4 L D B 9 J n F 1 b 3 Q 7 L C Z x d W 9 0 O 1 N l Y 3 R p b 2 4 x L z g w L 0 F 1 d G 9 S Z W 1 v d m V k Q 2 9 s d W 1 u c z E u e 3 B 3 b U x l Z n Q s M X 0 m c X V v d D s s J n F 1 b 3 Q 7 U 2 V j d G l v b j E v O D A v Q X V 0 b 1 J l b W 9 2 Z W R D b 2 x 1 b W 5 z M S 5 7 c H d t U m l n a H Q s M n 0 m c X V v d D s s J n F 1 b 3 Q 7 U 2 V j d G l v b j E v O D A v Q X V 0 b 1 J l b W 9 2 Z W R D b 2 x 1 b W 5 z M S 5 7 d G l j a 3 N M Z W Z 0 L D N 9 J n F 1 b 3 Q 7 L C Z x d W 9 0 O 1 N l Y 3 R p b 2 4 x L z g w L 0 F 1 d G 9 S Z W 1 v d m V k Q 2 9 s d W 1 u c z E u e 3 R p Y 2 t z U m l n a H Q s N H 0 m c X V v d D s s J n F 1 b 3 Q 7 U 2 V j d G l v b j E v O D A v Q X V 0 b 1 J l b W 9 2 Z W R D b 2 x 1 b W 5 z M S 5 7 c m F 0 a W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j A p P C 9 J d G V t U G F 0 a D 4 8 L 0 l 0 Z W 1 M b 2 N h d G l v b j 4 8 U 3 R h Y m x l R W 5 0 c m l l c z 4 8 R W 5 0 c n k g V H l w Z T 0 i R m l s b E x h c 3 R V c G R h d G V k I i B W Y W x 1 Z T 0 i Z D I w M j M t M D Y t M D V U M T c 6 M j E 6 M j A u O D M y N T c 2 N V o i I C 8 + P E V u d H J 5 I F R 5 c G U 9 I k Z p b G x F b m F i b G V k I i B W Y W x 1 Z T 0 i b D E i I C 8 + P E V u d H J 5 I F R 5 c G U 9 I k Z p b G x D b 2 x 1 b W 5 U e X B l c y I g V m F s d W U 9 I n N B d 0 1 E Q X d N R i I g L z 4 8 R W 5 0 c n k g V H l w Z T 0 i R m l s b E N v b H V t b k 5 h b W V z I i B W Y W x 1 Z T 0 i c 1 s m c X V v d D t p b m R l e C Z x d W 9 0 O y w m c X V v d D t w d 2 1 M Z W Z 0 J n F 1 b 3 Q 7 L C Z x d W 9 0 O 3 B 3 b V J p Z 2 h 0 J n F 1 b 3 Q 7 L C Z x d W 9 0 O 3 R p Y 2 t z T G V m d C Z x d W 9 0 O y w m c X V v d D t 0 a W N r c 1 J p Z 2 h 0 J n F 1 b 3 Q 7 L C Z x d W 9 0 O 3 J h d G l v J n F 1 b 3 Q 7 X S I g L z 4 8 R W 5 0 c n k g V H l w Z T 0 i R m l s b F N 0 Y X R 1 c y I g V m F s d W U 9 I n N D b 2 1 w b G V 0 Z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R G F k b 3 N f X z I 1 N j I w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Z G 9 z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j E p P C 9 J d G V t U G F 0 a D 4 8 L 0 l 0 Z W 1 M b 2 N h d G l v b j 4 8 U 3 R h Y m x l R W 5 0 c m l l c z 4 8 R W 5 0 c n k g V H l w Z T 0 i R m l s b E x h c 3 R V c G R h d G V k I i B W Y W x 1 Z T 0 i Z D I w M j M t M D Y t M D V U M T c 6 M j E 6 M j A u O D M y N T c 2 N V o i I C 8 + P E V u d H J 5 I F R 5 c G U 9 I l J l c 3 V s d F R 5 c G U i I F Z h b H V l P S J z V G F i b G U i I C 8 + P E V u d H J 5 I F R 5 c G U 9 I k Z p b G x D b 2 x 1 b W 5 U e X B l c y I g V m F s d W U 9 I n N B d 0 1 E Q X d N R i I g L z 4 8 R W 5 0 c n k g V H l w Z T 0 i R m l s b E V u Y W J s Z W Q i I F Z h b H V l P S J s M S I g L z 4 8 R W 5 0 c n k g V H l w Z T 0 i R m l s b E N v b H V t b k 5 h b W V z I i B W Y W x 1 Z T 0 i c 1 s m c X V v d D t p b m R l e C Z x d W 9 0 O y w m c X V v d D t w d 2 1 M Z W Z 0 J n F 1 b 3 Q 7 L C Z x d W 9 0 O 3 B 3 b V J p Z 2 h 0 J n F 1 b 3 Q 7 L C Z x d W 9 0 O 3 R p Y 2 t z T G V m d C Z x d W 9 0 O y w m c X V v d D t 0 a W N r c 1 J p Z 2 h 0 J n F 1 b 3 Q 7 L C Z x d W 9 0 O 3 J h d G l v J n F 1 b 3 Q 7 X S I g L z 4 8 R W 5 0 c n k g V H l w Z T 0 i R m l s b F N 0 Y X R 1 c y I g V m F s d W U 9 I n N D b 2 1 w b G V 0 Z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S Z W x h d G l v b n N o a X B J b m Z v J n F 1 b 3 Q 7 O l t d f S I g L z 4 8 R W 5 0 c n k g V H l w Z T 0 i R m l s b E 9 i a m V j d F R 5 c G U i I F Z h b H V l P S J z V G F i b G U i I C 8 + P E V u d H J 5 I F R 5 c G U 9 I k Z p b G x U Y X J n Z X Q i I F Z h b H V l P S J z V G F i b G V f R G F k b 3 N f X z I 1 N j I w M j E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F k b 3 M l M j A o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I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M i k 8 L 0 l 0 Z W 1 Q Y X R o P j w v S X R l b U x v Y 2 F 0 a W 9 u P j x T d G F i b G V F b n R y a W V z P j x F b n R y e S B U e X B l P S J G a W x s Q 2 9 s d W 1 u V H l w Z X M i I F Z h b H V l P S J z Q X d N R E F 3 T U Y i I C 8 + P E V u d H J 5 I F R 5 c G U 9 I k Z p b G x D b 2 x 1 b W 5 O Y W 1 l c y I g V m F s d W U 9 I n N b J n F 1 b 3 Q 7 a W 5 k Z X g m c X V v d D s s J n F 1 b 3 Q 7 c H d t T G V m d C Z x d W 9 0 O y w m c X V v d D t w d 2 1 S a W d o d C Z x d W 9 0 O y w m c X V v d D t 0 a W N r c 0 x l Z n Q m c X V v d D s s J n F 1 b 3 Q 7 d G l j a 3 N S a W d o d C Z x d W 9 0 O y w m c X V v d D t y Y X R p b y Z x d W 9 0 O 1 0 i I C 8 + P E V u d H J 5 I F R 5 c G U 9 I k Z p b G x F b m F i b G V k I i B W Y W x 1 Z T 0 i b D E i I C 8 + P E V u d H J 5 I F R 5 c G U 9 I k Z p b G x T d G F 0 d X M i I F Z h b H V l P S J z Q 2 9 t c G x l d G U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2 L T A 1 V D E 3 O j I x O j I w L j g z M j U 3 N j V a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Z G 9 z I C g y K S 9 B d X R v U m V t b 3 Z l Z E N v b H V t b n M x L n t p b m R l e C w w f S Z x d W 9 0 O y w m c X V v d D t T Z W N 0 a W 9 u M S 9 E Y W R v c y A o M i k v Q X V 0 b 1 J l b W 9 2 Z W R D b 2 x 1 b W 5 z M S 5 7 c H d t T G V m d C w x f S Z x d W 9 0 O y w m c X V v d D t T Z W N 0 a W 9 u M S 9 E Y W R v c y A o M i k v Q X V 0 b 1 J l b W 9 2 Z W R D b 2 x 1 b W 5 z M S 5 7 c H d t U m l n a H Q s M n 0 m c X V v d D s s J n F 1 b 3 Q 7 U 2 V j d G l v b j E v R G F k b 3 M g K D I p L 0 F 1 d G 9 S Z W 1 v d m V k Q 2 9 s d W 1 u c z E u e 3 R p Y 2 t z T G V m d C w z f S Z x d W 9 0 O y w m c X V v d D t T Z W N 0 a W 9 u M S 9 E Y W R v c y A o M i k v Q X V 0 b 1 J l b W 9 2 Z W R D b 2 x 1 b W 5 z M S 5 7 d G l j a 3 N S a W d o d C w 0 f S Z x d W 9 0 O y w m c X V v d D t T Z W N 0 a W 9 u M S 9 E Y W R v c y A o M i k v Q X V 0 b 1 J l b W 9 2 Z W R D b 2 x 1 b W 5 z M S 5 7 c m F 0 a W 8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E Y W R v c 1 9 f M j U 2 M j A y M T I y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Z G 9 z J T I w K D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j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j M p P C 9 J d G V t U G F 0 a D 4 8 L 0 l 0 Z W 1 M b 2 N h d G l v b j 4 8 U 3 R h Y m x l R W 5 0 c m l l c z 4 8 R W 5 0 c n k g V H l w Z T 0 i R m l s b E N v b H V t b k 5 h b W V z I i B W Y W x 1 Z T 0 i c 1 s m c X V v d D t p b m R l e C Z x d W 9 0 O y w m c X V v d D t w d 2 1 M Z W Z 0 J n F 1 b 3 Q 7 L C Z x d W 9 0 O 3 B 3 b V J p Z 2 h 0 J n F 1 b 3 Q 7 L C Z x d W 9 0 O 3 R p Y 2 t z T G V m d C Z x d W 9 0 O y w m c X V v d D t 0 a W N r c 1 J p Z 2 h 0 J n F 1 b 3 Q 7 L C Z x d W 9 0 O 3 J h d G l v J n F 1 b 3 Q 7 X S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3 O j I x O j I w L j g z M j U 3 N j V a I i A v P j x F b n R y e S B U e X B l P S J G a W x s Z W R D b 2 1 w b G V 0 Z V J l c 3 V s d F R v V 2 9 y a 3 N o Z W V 0 I i B W Y W x 1 Z T 0 i b D E i I C 8 + P E V u d H J 5 I F R 5 c G U 9 I k Z p b G x D b 2 x 1 b W 5 U e X B l c y I g V m F s d W U 9 I n N B d 0 1 E Q X d N R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g K D I p L 0 F 1 d G 9 S Z W 1 v d m V k Q 2 9 s d W 1 u c z E u e 2 l u Z G V 4 L D B 9 J n F 1 b 3 Q 7 L C Z x d W 9 0 O 1 N l Y 3 R p b 2 4 x L 0 R h Z G 9 z I C g y K S 9 B d X R v U m V t b 3 Z l Z E N v b H V t b n M x L n t w d 2 1 M Z W Z 0 L D F 9 J n F 1 b 3 Q 7 L C Z x d W 9 0 O 1 N l Y 3 R p b 2 4 x L 0 R h Z G 9 z I C g y K S 9 B d X R v U m V t b 3 Z l Z E N v b H V t b n M x L n t w d 2 1 S a W d o d C w y f S Z x d W 9 0 O y w m c X V v d D t T Z W N 0 a W 9 u M S 9 E Y W R v c y A o M i k v Q X V 0 b 1 J l b W 9 2 Z W R D b 2 x 1 b W 5 z M S 5 7 d G l j a 3 N M Z W Z 0 L D N 9 J n F 1 b 3 Q 7 L C Z x d W 9 0 O 1 N l Y 3 R p b 2 4 x L 0 R h Z G 9 z I C g y K S 9 B d X R v U m V t b 3 Z l Z E N v b H V t b n M x L n t 0 a W N r c 1 J p Z 2 h 0 L D R 9 J n F 1 b 3 Q 7 L C Z x d W 9 0 O 1 N l Y 3 R p b 2 4 x L 0 R h Z G 9 z I C g y K S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y A o M i k v Q X V 0 b 1 J l b W 9 2 Z W R D b 2 x 1 b W 5 z M S 5 7 a W 5 k Z X g s M H 0 m c X V v d D s s J n F 1 b 3 Q 7 U 2 V j d G l v b j E v R G F k b 3 M g K D I p L 0 F 1 d G 9 S Z W 1 v d m V k Q 2 9 s d W 1 u c z E u e 3 B 3 b U x l Z n Q s M X 0 m c X V v d D s s J n F 1 b 3 Q 7 U 2 V j d G l v b j E v R G F k b 3 M g K D I p L 0 F 1 d G 9 S Z W 1 v d m V k Q 2 9 s d W 1 u c z E u e 3 B 3 b V J p Z 2 h 0 L D J 9 J n F 1 b 3 Q 7 L C Z x d W 9 0 O 1 N l Y 3 R p b 2 4 x L 0 R h Z G 9 z I C g y K S 9 B d X R v U m V t b 3 Z l Z E N v b H V t b n M x L n t 0 a W N r c 0 x l Z n Q s M 3 0 m c X V v d D s s J n F 1 b 3 Q 7 U 2 V j d G l v b j E v R G F k b 3 M g K D I p L 0 F 1 d G 9 S Z W 1 v d m V k Q 2 9 s d W 1 u c z E u e 3 R p Y 2 t z U m l n a H Q s N H 0 m c X V v d D s s J n F 1 b 3 Q 7 U 2 V j d G l v b j E v R G F k b 3 M g K D I p L 0 F 1 d G 9 S Z W 1 v d m V k Q 2 9 s d W 1 u c z E u e 3 J h d G l v L D V 9 J n F 1 b 3 Q 7 X S w m c X V v d D t S Z W x h d G l v b n N o a X B J b m Z v J n F 1 b 3 Q 7 O l t d f S I g L z 4 8 R W 5 0 c n k g V H l w Z T 0 i R m l s b E 9 i a m V j d F R 5 c G U i I F Z h b H V l P S J z V G F i b G U i I C 8 + P E V u d H J 5 I F R 5 c G U 9 I k Z p b G x U Y X J n Z X Q i I F Z h b H V l P S J z V G F i b G V f R G F k b 3 N f X z I 1 N j I w M j E y M j I z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Z G 9 z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j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1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T U 6 M D k 6 N D Q u M D Y z M z E 4 N V o i I C 8 + P E V u d H J 5 I F R 5 c G U 9 I k Z p b G x D b 2 x 1 b W 5 U e X B l c y I g V m F s d W U 9 I n N B d 0 1 E Q X d N R i I g L z 4 8 R W 5 0 c n k g V H l w Z T 0 i R m l s b E N v b H V t b k 5 h b W V z I i B W Y W x 1 Z T 0 i c 1 s m c X V v d D t p b m R l e C Z x d W 9 0 O y w m c X V v d D t w d 2 1 M Z W Z 0 J n F 1 b 3 Q 7 L C Z x d W 9 0 O 3 B 3 b V J p Z 2 h 0 J n F 1 b 3 Q 7 L C Z x d W 9 0 O 3 R p Y 2 t z T G V m d C Z x d W 9 0 O y w m c X V v d D t 0 a W N r c 1 J p Z 2 h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g K D I p L 0 F 1 d G 9 S Z W 1 v d m V k Q 2 9 s d W 1 u c z E u e 2 l u Z G V 4 L D B 9 J n F 1 b 3 Q 7 L C Z x d W 9 0 O 1 N l Y 3 R p b 2 4 x L z U w I C g y K S 9 B d X R v U m V t b 3 Z l Z E N v b H V t b n M x L n t w d 2 1 M Z W Z 0 L D F 9 J n F 1 b 3 Q 7 L C Z x d W 9 0 O 1 N l Y 3 R p b 2 4 x L z U w I C g y K S 9 B d X R v U m V t b 3 Z l Z E N v b H V t b n M x L n t w d 2 1 S a W d o d C w y f S Z x d W 9 0 O y w m c X V v d D t T Z W N 0 a W 9 u M S 8 1 M C A o M i k v Q X V 0 b 1 J l b W 9 2 Z W R D b 2 x 1 b W 5 z M S 5 7 d G l j a 3 N M Z W Z 0 L D N 9 J n F 1 b 3 Q 7 L C Z x d W 9 0 O 1 N l Y 3 R p b 2 4 x L z U w I C g y K S 9 B d X R v U m V t b 3 Z l Z E N v b H V t b n M x L n t 0 a W N r c 1 J p Z 2 h 0 L D R 9 J n F 1 b 3 Q 7 L C Z x d W 9 0 O 1 N l Y 3 R p b 2 4 x L z U w I C g y K S 9 B d X R v U m V t b 3 Z l Z E N v b H V t b n M x L n t y Y X R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1 M C A o M i k v Q X V 0 b 1 J l b W 9 2 Z W R D b 2 x 1 b W 5 z M S 5 7 a W 5 k Z X g s M H 0 m c X V v d D s s J n F 1 b 3 Q 7 U 2 V j d G l v b j E v N T A g K D I p L 0 F 1 d G 9 S Z W 1 v d m V k Q 2 9 s d W 1 u c z E u e 3 B 3 b U x l Z n Q s M X 0 m c X V v d D s s J n F 1 b 3 Q 7 U 2 V j d G l v b j E v N T A g K D I p L 0 F 1 d G 9 S Z W 1 v d m V k Q 2 9 s d W 1 u c z E u e 3 B 3 b V J p Z 2 h 0 L D J 9 J n F 1 b 3 Q 7 L C Z x d W 9 0 O 1 N l Y 3 R p b 2 4 x L z U w I C g y K S 9 B d X R v U m V t b 3 Z l Z E N v b H V t b n M x L n t 0 a W N r c 0 x l Z n Q s M 3 0 m c X V v d D s s J n F 1 b 3 Q 7 U 2 V j d G l v b j E v N T A g K D I p L 0 F 1 d G 9 S Z W 1 v d m V k Q 2 9 s d W 1 u c z E u e 3 R p Y 2 t z U m l n a H Q s N H 0 m c X V v d D s s J n F 1 b 3 Q 7 U 2 V j d G l v b j E v N T A g K D I p L 0 F 1 d G 9 S Z W 1 v d m V k Q 2 9 s d W 1 u c z E u e 3 J h d G l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+ J H x / w u G S 4 k h j k T A p O k B A A A A A A I A A A A A A B B m A A A A A Q A A I A A A A G J I 6 n J i c R P V U k o 3 I d c 4 q b m I T E Q W 7 4 T i o c + Z e m I n Z W B 7 A A A A A A 6 A A A A A A g A A I A A A A I e S s 8 e f 2 K Z E H l f 1 P + 1 k h M + d g n 7 x y / + w S Z Q N T l t T 4 z b v U A A A A P n 8 k s U 3 Z 2 r i C I 6 Z a n b c p X / / r K 9 X 9 2 I G 0 Q K h o r Z t / l w v g 5 G X x / V e g P q w V 1 9 D 4 4 o U + 3 o Q M n T 8 / L Y 3 N N B S c i A d x F j E s t n Z W + F w E w n v y T v 2 E z T B Q A A A A P Q p E A U c Q s 6 Y P t l C S t u B 6 r b C w s j Y n 2 k 0 h c / 7 n F O B f E / 0 g i H / 3 o e R C c t x r u R D 1 m I D h x z Y p J R E 6 T x D v Q S q a + u m I 6 0 = < / D a t a M a s h u p > 
</file>

<file path=customXml/itemProps1.xml><?xml version="1.0" encoding="utf-8"?>
<ds:datastoreItem xmlns:ds="http://schemas.openxmlformats.org/officeDocument/2006/customXml" ds:itemID="{D5FAF7A0-D7A0-4848-85DA-A2C1E0662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50</vt:lpstr>
      <vt:lpstr>60</vt:lpstr>
      <vt:lpstr>70</vt:lpstr>
      <vt:lpstr>80</vt:lpstr>
      <vt:lpstr>90</vt:lpstr>
      <vt:lpstr>100</vt:lpstr>
      <vt:lpstr>Versão 3 - Vel 50</vt:lpstr>
      <vt:lpstr>Versão 3 - Vel 60</vt:lpstr>
      <vt:lpstr>Versão 3 - Vel 70</vt:lpstr>
      <vt:lpstr>Versão 3 - Vel 80</vt:lpstr>
      <vt:lpstr>Versão 3 - Vel 90</vt:lpstr>
      <vt:lpstr>Versão 3 - Vel 100</vt:lpstr>
      <vt:lpstr>Sheet12</vt:lpstr>
      <vt:lpstr>Sheet13</vt:lpstr>
      <vt:lpstr>Versao1</vt:lpstr>
      <vt:lpstr>Versao2</vt:lpstr>
      <vt:lpstr>Versao3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 S Gonçalves</dc:creator>
  <cp:lastModifiedBy>Carlos J S Gonçalves</cp:lastModifiedBy>
  <dcterms:created xsi:type="dcterms:W3CDTF">2023-06-05T17:08:20Z</dcterms:created>
  <dcterms:modified xsi:type="dcterms:W3CDTF">2023-06-15T16:49:54Z</dcterms:modified>
</cp:coreProperties>
</file>