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Ordenaçao" sheetId="1" r:id="rId3"/>
    <sheet state="visible" name="Busca" sheetId="2" r:id="rId4"/>
  </sheets>
  <definedNames/>
  <calcPr/>
</workbook>
</file>

<file path=xl/sharedStrings.xml><?xml version="1.0" encoding="utf-8"?>
<sst xmlns="http://schemas.openxmlformats.org/spreadsheetml/2006/main" count="50" uniqueCount="27">
  <si>
    <t>Heapsort (Nanosegundos)</t>
  </si>
  <si>
    <t>População</t>
  </si>
  <si>
    <t>n</t>
  </si>
  <si>
    <t>Testes (Heapsort)</t>
  </si>
  <si>
    <t>Θ(n)</t>
  </si>
  <si>
    <t>Θ(nlogn)</t>
  </si>
  <si>
    <t>Busca Sequencial</t>
  </si>
  <si>
    <t>Nome (Ultimo)</t>
  </si>
  <si>
    <t>Testes (Busca Sequencial)</t>
  </si>
  <si>
    <t>Nome (Ja Ordenado)</t>
  </si>
  <si>
    <t>Area</t>
  </si>
  <si>
    <t>Counting Sort (Segundos)</t>
  </si>
  <si>
    <t>Testes (Counting Sort)</t>
  </si>
  <si>
    <t>Θ(n+k)</t>
  </si>
  <si>
    <t>QuickSort Primeiro Elemento</t>
  </si>
  <si>
    <t>Nome</t>
  </si>
  <si>
    <t>Testes (Quick Sort)</t>
  </si>
  <si>
    <t>Busca Binaria</t>
  </si>
  <si>
    <t>Testes (Busca Binaria)</t>
  </si>
  <si>
    <t>Θ(n²)</t>
  </si>
  <si>
    <t>Θ(lgn)</t>
  </si>
  <si>
    <t>Busca por Interpolacao</t>
  </si>
  <si>
    <t>Testes (Interpolacao)</t>
  </si>
  <si>
    <t>QuickSort Elemento do Meio</t>
  </si>
  <si>
    <t>Θ(lg(lgn))</t>
  </si>
  <si>
    <t>Busca Arvore BST</t>
  </si>
  <si>
    <t>Testes (Busca BST)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</si>
</sst>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0" fillId="0" fontId="1" numFmtId="0" xfId="0" applyAlignment="1" applyFont="1">
      <alignment readingOrder="0"/>
    </xf>
    <xf borderId="2" fillId="0" fontId="1" numFmtId="0" xfId="0" applyAlignment="1" applyBorder="1" applyFont="1">
      <alignment readingOrder="0"/>
    </xf>
    <xf borderId="3" fillId="0" fontId="1" numFmtId="0" xfId="0" applyAlignment="1" applyBorder="1" applyFont="1">
      <alignment readingOrder="0"/>
    </xf>
    <xf borderId="4" fillId="0" fontId="1" numFmtId="0" xfId="0" applyAlignment="1" applyBorder="1" applyFont="1">
      <alignment readingOrder="0"/>
    </xf>
    <xf borderId="5" fillId="0" fontId="1" numFmtId="0" xfId="0" applyAlignment="1" applyBorder="1" applyFont="1">
      <alignment readingOrder="0"/>
    </xf>
    <xf borderId="6" fillId="0" fontId="1" numFmtId="0" xfId="0" applyAlignment="1" applyBorder="1" applyFont="1">
      <alignment readingOrder="0"/>
    </xf>
    <xf borderId="0" fillId="0" fontId="1" numFmtId="0" xfId="0" applyFont="1"/>
    <xf borderId="6" fillId="0" fontId="1" numFmtId="0" xfId="0" applyBorder="1" applyFont="1"/>
    <xf borderId="7" fillId="0" fontId="1" numFmtId="0" xfId="0" applyAlignment="1" applyBorder="1" applyFont="1">
      <alignment readingOrder="0"/>
    </xf>
    <xf borderId="8" fillId="0" fontId="1" numFmtId="0" xfId="0" applyBorder="1" applyFont="1"/>
    <xf borderId="9" fillId="0" fontId="1" numFmtId="0" xfId="0" applyAlignment="1" applyBorder="1" applyFont="1">
      <alignment readingOrder="0"/>
    </xf>
    <xf borderId="10" fillId="0" fontId="1" numFmtId="0" xfId="0" applyBorder="1" applyFont="1"/>
    <xf borderId="11" fillId="0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'Ordenaçao'!$A$4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'Ordenaçao'!$B$3:$R$3</c:f>
            </c:strRef>
          </c:cat>
          <c:val>
            <c:numRef>
              <c:f>'Ordenaçao'!$B$4:$R$4</c:f>
            </c:numRef>
          </c:val>
          <c:smooth val="0"/>
        </c:ser>
        <c:ser>
          <c:idx val="1"/>
          <c:order val="1"/>
          <c:tx>
            <c:strRef>
              <c:f>'Ordenaçao'!$A$5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'Ordenaçao'!$B$3:$R$3</c:f>
            </c:strRef>
          </c:cat>
          <c:val>
            <c:numRef>
              <c:f>'Ordenaçao'!$B$5:$R$5</c:f>
            </c:numRef>
          </c:val>
          <c:smooth val="0"/>
        </c:ser>
        <c:ser>
          <c:idx val="2"/>
          <c:order val="2"/>
          <c:tx>
            <c:strRef>
              <c:f>'Ordenaçao'!$A$6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'Ordenaçao'!$B$3:$R$3</c:f>
            </c:strRef>
          </c:cat>
          <c:val>
            <c:numRef>
              <c:f>'Ordenaçao'!$B$6:$R$6</c:f>
            </c:numRef>
          </c:val>
          <c:smooth val="0"/>
        </c:ser>
        <c:axId val="1929878269"/>
        <c:axId val="1945120199"/>
      </c:lineChart>
      <c:catAx>
        <c:axId val="1929878269"/>
        <c:scaling>
          <c:orientation val="minMax"/>
        </c:scaling>
        <c:delete val="0"/>
        <c:axPos val="b"/>
        <c:txPr>
          <a:bodyPr/>
          <a:lstStyle/>
          <a:p>
            <a:pPr lvl="0">
              <a:defRPr/>
            </a:pPr>
          </a:p>
        </c:txPr>
        <c:crossAx val="1945120199"/>
      </c:catAx>
      <c:valAx>
        <c:axId val="194512019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929878269"/>
      </c:valAx>
    </c:plotArea>
    <c:legend>
      <c:legendPos val="r"/>
      <c:overlay val="0"/>
    </c:legend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'Ordenaçao'!$A$32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'Ordenaçao'!$B$31:$F$31</c:f>
            </c:strRef>
          </c:cat>
          <c:val>
            <c:numRef>
              <c:f>'Ordenaçao'!$B$32:$F$32</c:f>
            </c:numRef>
          </c:val>
          <c:smooth val="0"/>
        </c:ser>
        <c:ser>
          <c:idx val="1"/>
          <c:order val="1"/>
          <c:tx>
            <c:strRef>
              <c:f>'Ordenaçao'!$A$33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'Ordenaçao'!$B$31:$F$31</c:f>
            </c:strRef>
          </c:cat>
          <c:val>
            <c:numRef>
              <c:f>'Ordenaçao'!$B$33:$F$33</c:f>
            </c:numRef>
          </c:val>
          <c:smooth val="0"/>
        </c:ser>
        <c:ser>
          <c:idx val="2"/>
          <c:order val="2"/>
          <c:tx>
            <c:strRef>
              <c:f>'Ordenaçao'!$A$34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'Ordenaçao'!$B$31:$F$31</c:f>
            </c:strRef>
          </c:cat>
          <c:val>
            <c:numRef>
              <c:f>'Ordenaçao'!$B$34:$F$34</c:f>
            </c:numRef>
          </c:val>
          <c:smooth val="0"/>
        </c:ser>
        <c:axId val="1107296062"/>
        <c:axId val="1675645076"/>
      </c:lineChart>
      <c:catAx>
        <c:axId val="1107296062"/>
        <c:scaling>
          <c:orientation val="minMax"/>
        </c:scaling>
        <c:delete val="0"/>
        <c:axPos val="b"/>
        <c:txPr>
          <a:bodyPr/>
          <a:lstStyle/>
          <a:p>
            <a:pPr lvl="0">
              <a:defRPr/>
            </a:pPr>
          </a:p>
        </c:txPr>
        <c:crossAx val="1675645076"/>
      </c:catAx>
      <c:valAx>
        <c:axId val="16756450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107296062"/>
      </c:valAx>
    </c:plotArea>
    <c:legend>
      <c:legendPos val="r"/>
      <c:overlay val="0"/>
    </c:legend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'Ordenaçao'!$A$57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'Ordenaçao'!$B$56:$R$56</c:f>
            </c:strRef>
          </c:cat>
          <c:val>
            <c:numRef>
              <c:f>'Ordenaçao'!$B$57:$R$57</c:f>
            </c:numRef>
          </c:val>
          <c:smooth val="0"/>
        </c:ser>
        <c:ser>
          <c:idx val="1"/>
          <c:order val="1"/>
          <c:tx>
            <c:strRef>
              <c:f>'Ordenaçao'!$A$58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'Ordenaçao'!$B$56:$R$56</c:f>
            </c:strRef>
          </c:cat>
          <c:val>
            <c:numRef>
              <c:f>'Ordenaçao'!$B$58:$R$58</c:f>
            </c:numRef>
          </c:val>
          <c:smooth val="0"/>
        </c:ser>
        <c:ser>
          <c:idx val="2"/>
          <c:order val="2"/>
          <c:tx>
            <c:strRef>
              <c:f>'Ordenaçao'!$A$59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'Ordenaçao'!$B$56:$R$56</c:f>
            </c:strRef>
          </c:cat>
          <c:val>
            <c:numRef>
              <c:f>'Ordenaçao'!$B$59:$R$59</c:f>
            </c:numRef>
          </c:val>
          <c:smooth val="0"/>
        </c:ser>
        <c:axId val="196251404"/>
        <c:axId val="1617896721"/>
      </c:lineChart>
      <c:catAx>
        <c:axId val="196251404"/>
        <c:scaling>
          <c:orientation val="minMax"/>
        </c:scaling>
        <c:delete val="0"/>
        <c:axPos val="b"/>
        <c:txPr>
          <a:bodyPr/>
          <a:lstStyle/>
          <a:p>
            <a:pPr lvl="0">
              <a:defRPr/>
            </a:pPr>
          </a:p>
        </c:txPr>
        <c:crossAx val="1617896721"/>
      </c:catAx>
      <c:valAx>
        <c:axId val="16178967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96251404"/>
      </c:valAx>
    </c:plotArea>
    <c:legend>
      <c:legendPos val="r"/>
      <c:overlay val="0"/>
    </c:legend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'Ordenaçao'!$A$84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'Ordenaçao'!$B$83:$R$83</c:f>
            </c:strRef>
          </c:cat>
          <c:val>
            <c:numRef>
              <c:f>'Ordenaçao'!$B$84:$R$84</c:f>
            </c:numRef>
          </c:val>
          <c:smooth val="0"/>
        </c:ser>
        <c:ser>
          <c:idx val="1"/>
          <c:order val="1"/>
          <c:tx>
            <c:strRef>
              <c:f>'Ordenaçao'!$A$85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'Ordenaçao'!$B$83:$R$83</c:f>
            </c:strRef>
          </c:cat>
          <c:val>
            <c:numRef>
              <c:f>'Ordenaçao'!$B$85:$R$85</c:f>
            </c:numRef>
          </c:val>
          <c:smooth val="0"/>
        </c:ser>
        <c:ser>
          <c:idx val="2"/>
          <c:order val="2"/>
          <c:tx>
            <c:strRef>
              <c:f>'Ordenaçao'!$A$86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'Ordenaçao'!$B$83:$R$83</c:f>
            </c:strRef>
          </c:cat>
          <c:val>
            <c:numRef>
              <c:f>'Ordenaçao'!$B$86:$R$86</c:f>
            </c:numRef>
          </c:val>
          <c:smooth val="0"/>
        </c:ser>
        <c:axId val="1897016622"/>
        <c:axId val="1472451328"/>
      </c:lineChart>
      <c:catAx>
        <c:axId val="1897016622"/>
        <c:scaling>
          <c:orientation val="minMax"/>
        </c:scaling>
        <c:delete val="0"/>
        <c:axPos val="b"/>
        <c:txPr>
          <a:bodyPr/>
          <a:lstStyle/>
          <a:p>
            <a:pPr lvl="0">
              <a:defRPr/>
            </a:pPr>
          </a:p>
        </c:txPr>
        <c:crossAx val="1472451328"/>
      </c:catAx>
      <c:valAx>
        <c:axId val="14724513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897016622"/>
      </c:valAx>
    </c:plotArea>
    <c:legend>
      <c:legendPos val="r"/>
      <c:overlay val="0"/>
    </c:legend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Busca!$A$4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Busca!$B$3:$R$3</c:f>
            </c:strRef>
          </c:cat>
          <c:val>
            <c:numRef>
              <c:f>Busca!$B$4:$R$4</c:f>
            </c:numRef>
          </c:val>
          <c:smooth val="0"/>
        </c:ser>
        <c:ser>
          <c:idx val="1"/>
          <c:order val="1"/>
          <c:tx>
            <c:strRef>
              <c:f>Busca!$A$5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Busca!$B$3:$R$3</c:f>
            </c:strRef>
          </c:cat>
          <c:val>
            <c:numRef>
              <c:f>Busca!$B$5:$R$5</c:f>
            </c:numRef>
          </c:val>
          <c:smooth val="0"/>
        </c:ser>
        <c:ser>
          <c:idx val="2"/>
          <c:order val="2"/>
          <c:tx>
            <c:strRef>
              <c:f>Busca!$A$6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Busca!$B$3:$R$3</c:f>
            </c:strRef>
          </c:cat>
          <c:val>
            <c:numRef>
              <c:f>Busca!$B$6:$R$6</c:f>
            </c:numRef>
          </c:val>
          <c:smooth val="0"/>
        </c:ser>
        <c:axId val="1294908582"/>
        <c:axId val="1178898467"/>
      </c:lineChart>
      <c:catAx>
        <c:axId val="1294908582"/>
        <c:scaling>
          <c:orientation val="minMax"/>
        </c:scaling>
        <c:delete val="0"/>
        <c:axPos val="b"/>
        <c:txPr>
          <a:bodyPr/>
          <a:lstStyle/>
          <a:p>
            <a:pPr lvl="0">
              <a:defRPr/>
            </a:pPr>
          </a:p>
        </c:txPr>
        <c:crossAx val="1178898467"/>
      </c:catAx>
      <c:valAx>
        <c:axId val="117889846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294908582"/>
      </c:valAx>
    </c:plotArea>
    <c:legend>
      <c:legendPos val="r"/>
      <c:overlay val="0"/>
    </c:legend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Busca!$A$30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Busca!$B$29:$R$29</c:f>
            </c:strRef>
          </c:cat>
          <c:val>
            <c:numRef>
              <c:f>Busca!$B$30:$R$30</c:f>
            </c:numRef>
          </c:val>
          <c:smooth val="0"/>
        </c:ser>
        <c:ser>
          <c:idx val="1"/>
          <c:order val="1"/>
          <c:tx>
            <c:strRef>
              <c:f>Busca!$A$31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Busca!$B$29:$R$29</c:f>
            </c:strRef>
          </c:cat>
          <c:val>
            <c:numRef>
              <c:f>Busca!$B$31:$R$31</c:f>
            </c:numRef>
          </c:val>
          <c:smooth val="0"/>
        </c:ser>
        <c:ser>
          <c:idx val="2"/>
          <c:order val="2"/>
          <c:tx>
            <c:strRef>
              <c:f>Busca!$A$32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Busca!$B$29:$R$29</c:f>
            </c:strRef>
          </c:cat>
          <c:val>
            <c:numRef>
              <c:f>Busca!$B$32:$R$32</c:f>
            </c:numRef>
          </c:val>
          <c:smooth val="0"/>
        </c:ser>
        <c:axId val="840137343"/>
        <c:axId val="1064720964"/>
      </c:lineChart>
      <c:catAx>
        <c:axId val="840137343"/>
        <c:scaling>
          <c:orientation val="minMax"/>
        </c:scaling>
        <c:delete val="0"/>
        <c:axPos val="b"/>
        <c:txPr>
          <a:bodyPr/>
          <a:lstStyle/>
          <a:p>
            <a:pPr lvl="0">
              <a:defRPr/>
            </a:pPr>
          </a:p>
        </c:txPr>
        <c:crossAx val="1064720964"/>
      </c:catAx>
      <c:valAx>
        <c:axId val="10647209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840137343"/>
      </c:valAx>
    </c:plotArea>
    <c:legend>
      <c:legendPos val="r"/>
      <c:overlay val="0"/>
    </c:legend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Busca!$A$55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Busca!$B$54:$R$54</c:f>
            </c:strRef>
          </c:cat>
          <c:val>
            <c:numRef>
              <c:f>Busca!$B$55:$R$55</c:f>
            </c:numRef>
          </c:val>
          <c:smooth val="0"/>
        </c:ser>
        <c:ser>
          <c:idx val="1"/>
          <c:order val="1"/>
          <c:tx>
            <c:strRef>
              <c:f>Busca!$A$56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Busca!$B$54:$R$54</c:f>
            </c:strRef>
          </c:cat>
          <c:val>
            <c:numRef>
              <c:f>Busca!$B$56:$R$56</c:f>
            </c:numRef>
          </c:val>
          <c:smooth val="0"/>
        </c:ser>
        <c:ser>
          <c:idx val="2"/>
          <c:order val="2"/>
          <c:tx>
            <c:strRef>
              <c:f>Busca!$A$57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Busca!$B$54:$R$54</c:f>
            </c:strRef>
          </c:cat>
          <c:val>
            <c:numRef>
              <c:f>Busca!$B$57:$R$57</c:f>
            </c:numRef>
          </c:val>
          <c:smooth val="0"/>
        </c:ser>
        <c:axId val="1513958861"/>
        <c:axId val="1777787548"/>
      </c:lineChart>
      <c:catAx>
        <c:axId val="1513958861"/>
        <c:scaling>
          <c:orientation val="minMax"/>
        </c:scaling>
        <c:delete val="0"/>
        <c:axPos val="b"/>
        <c:txPr>
          <a:bodyPr/>
          <a:lstStyle/>
          <a:p>
            <a:pPr lvl="0">
              <a:defRPr/>
            </a:pPr>
          </a:p>
        </c:txPr>
        <c:crossAx val="1777787548"/>
      </c:catAx>
      <c:valAx>
        <c:axId val="17777875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513958861"/>
      </c:valAx>
    </c:plotArea>
    <c:legend>
      <c:legendPos val="r"/>
      <c:overlay val="0"/>
    </c:legend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Busca!$A$82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Busca!$B$81:$R$81</c:f>
            </c:strRef>
          </c:cat>
          <c:val>
            <c:numRef>
              <c:f>Busca!$B$82:$R$82</c:f>
            </c:numRef>
          </c:val>
          <c:smooth val="0"/>
        </c:ser>
        <c:ser>
          <c:idx val="1"/>
          <c:order val="1"/>
          <c:tx>
            <c:strRef>
              <c:f>Busca!$A$83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Busca!$B$81:$R$81</c:f>
            </c:strRef>
          </c:cat>
          <c:val>
            <c:numRef>
              <c:f>Busca!$B$83:$R$83</c:f>
            </c:numRef>
          </c:val>
          <c:smooth val="0"/>
        </c:ser>
        <c:ser>
          <c:idx val="2"/>
          <c:order val="2"/>
          <c:tx>
            <c:strRef>
              <c:f>Busca!$A$84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Busca!$B$81:$R$81</c:f>
            </c:strRef>
          </c:cat>
          <c:val>
            <c:numRef>
              <c:f>Busca!$B$84:$R$84</c:f>
            </c:numRef>
          </c:val>
          <c:smooth val="0"/>
        </c:ser>
        <c:axId val="298953632"/>
        <c:axId val="950771051"/>
      </c:lineChart>
      <c:catAx>
        <c:axId val="298953632"/>
        <c:scaling>
          <c:orientation val="minMax"/>
        </c:scaling>
        <c:delete val="0"/>
        <c:axPos val="b"/>
        <c:txPr>
          <a:bodyPr/>
          <a:lstStyle/>
          <a:p>
            <a:pPr lvl="0">
              <a:defRPr/>
            </a:pPr>
          </a:p>
        </c:txPr>
        <c:crossAx val="950771051"/>
      </c:catAx>
      <c:valAx>
        <c:axId val="95077105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298953632"/>
      </c:valAx>
    </c:plotArea>
    <c:legend>
      <c:legendPos val="r"/>
      <c:overlay val="0"/>
    </c:legend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3</xdr:col>
      <xdr:colOff>800100</xdr:colOff>
      <xdr:row>9</xdr:row>
      <xdr:rowOff>9525</xdr:rowOff>
    </xdr:from>
    <xdr:to>
      <xdr:col>9</xdr:col>
      <xdr:colOff>19050</xdr:colOff>
      <xdr:row>26</xdr:row>
      <xdr:rowOff>142875</xdr:rowOff>
    </xdr:to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  <xdr:twoCellAnchor>
    <xdr:from>
      <xdr:col>3</xdr:col>
      <xdr:colOff>647700</xdr:colOff>
      <xdr:row>35</xdr:row>
      <xdr:rowOff>9525</xdr:rowOff>
    </xdr:from>
    <xdr:to>
      <xdr:col>8</xdr:col>
      <xdr:colOff>1552575</xdr:colOff>
      <xdr:row>52</xdr:row>
      <xdr:rowOff>142875</xdr:rowOff>
    </xdr:to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twoCellAnchor>
  <xdr:twoCellAnchor>
    <xdr:from>
      <xdr:col>2</xdr:col>
      <xdr:colOff>66675</xdr:colOff>
      <xdr:row>60</xdr:row>
      <xdr:rowOff>133350</xdr:rowOff>
    </xdr:from>
    <xdr:to>
      <xdr:col>8</xdr:col>
      <xdr:colOff>9525</xdr:colOff>
      <xdr:row>78</xdr:row>
      <xdr:rowOff>66675</xdr:rowOff>
    </xdr:to>
    <xdr:graphicFrame>
      <xdr:nvGraphicFramePr>
        <xdr:cNvPr id="5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twoCellAnchor>
  <xdr:twoCellAnchor>
    <xdr:from>
      <xdr:col>1</xdr:col>
      <xdr:colOff>704850</xdr:colOff>
      <xdr:row>88</xdr:row>
      <xdr:rowOff>66675</xdr:rowOff>
    </xdr:from>
    <xdr:to>
      <xdr:col>7</xdr:col>
      <xdr:colOff>333375</xdr:colOff>
      <xdr:row>106</xdr:row>
      <xdr:rowOff>0</xdr:rowOff>
    </xdr:to>
    <xdr:graphicFrame>
      <xdr:nvGraphicFramePr>
        <xdr:cNvPr id="7" name="Chart 7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3</xdr:col>
      <xdr:colOff>800100</xdr:colOff>
      <xdr:row>7</xdr:row>
      <xdr:rowOff>9525</xdr:rowOff>
    </xdr:from>
    <xdr:to>
      <xdr:col>9</xdr:col>
      <xdr:colOff>19050</xdr:colOff>
      <xdr:row>24</xdr:row>
      <xdr:rowOff>142875</xdr:rowOff>
    </xdr:to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  <xdr:twoCellAnchor>
    <xdr:from>
      <xdr:col>3</xdr:col>
      <xdr:colOff>647700</xdr:colOff>
      <xdr:row>33</xdr:row>
      <xdr:rowOff>9525</xdr:rowOff>
    </xdr:from>
    <xdr:to>
      <xdr:col>8</xdr:col>
      <xdr:colOff>1552575</xdr:colOff>
      <xdr:row>50</xdr:row>
      <xdr:rowOff>142875</xdr:rowOff>
    </xdr:to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twoCellAnchor>
  <xdr:twoCellAnchor>
    <xdr:from>
      <xdr:col>2</xdr:col>
      <xdr:colOff>66675</xdr:colOff>
      <xdr:row>58</xdr:row>
      <xdr:rowOff>133350</xdr:rowOff>
    </xdr:from>
    <xdr:to>
      <xdr:col>8</xdr:col>
      <xdr:colOff>9525</xdr:colOff>
      <xdr:row>76</xdr:row>
      <xdr:rowOff>66675</xdr:rowOff>
    </xdr:to>
    <xdr:graphicFrame>
      <xdr:nvGraphicFramePr>
        <xdr:cNvPr id="6" name="Chart 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twoCellAnchor>
  <xdr:twoCellAnchor>
    <xdr:from>
      <xdr:col>1</xdr:col>
      <xdr:colOff>704850</xdr:colOff>
      <xdr:row>86</xdr:row>
      <xdr:rowOff>66675</xdr:rowOff>
    </xdr:from>
    <xdr:to>
      <xdr:col>7</xdr:col>
      <xdr:colOff>333375</xdr:colOff>
      <xdr:row>104</xdr:row>
      <xdr:rowOff>0</xdr:rowOff>
    </xdr:to>
    <xdr:graphicFrame>
      <xdr:nvGraphicFramePr>
        <xdr:cNvPr id="8" name="Chart 8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4.86"/>
    <col customWidth="1" min="2" max="2" width="19.14"/>
    <col customWidth="1" min="9" max="9" width="25.29"/>
  </cols>
  <sheetData>
    <row r="1" ht="21.75" customHeight="1">
      <c r="A1" s="1" t="s">
        <v>0</v>
      </c>
      <c r="B1" s="2"/>
      <c r="C1" s="2"/>
      <c r="D1" s="2"/>
      <c r="E1" s="2"/>
      <c r="F1" s="2"/>
      <c r="G1" s="2"/>
      <c r="I1" s="2"/>
      <c r="Q1" s="2"/>
      <c r="Y1" s="2"/>
    </row>
    <row r="2" ht="18.0" customHeight="1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5"/>
      <c r="S2" s="2"/>
      <c r="T2" s="2"/>
      <c r="U2" s="2"/>
      <c r="V2" s="2"/>
      <c r="W2" s="2"/>
      <c r="Y2" s="2"/>
      <c r="Z2" s="2"/>
      <c r="AA2" s="2"/>
      <c r="AB2" s="2"/>
      <c r="AC2" s="2"/>
      <c r="AD2" s="2"/>
      <c r="AE2" s="2"/>
    </row>
    <row r="3" ht="10.5" customHeight="1">
      <c r="A3" s="6" t="s">
        <v>2</v>
      </c>
      <c r="B3" s="2">
        <v>1.0</v>
      </c>
      <c r="C3" s="2">
        <v>2.0</v>
      </c>
      <c r="D3" s="2">
        <v>3.0</v>
      </c>
      <c r="E3" s="2">
        <v>4.0</v>
      </c>
      <c r="F3" s="2">
        <v>5.0</v>
      </c>
      <c r="G3" s="2">
        <v>6.0</v>
      </c>
      <c r="H3" s="2">
        <v>7.0</v>
      </c>
      <c r="I3" s="2">
        <v>8.0</v>
      </c>
      <c r="J3" s="2">
        <v>9.0</v>
      </c>
      <c r="K3" s="2">
        <v>10.0</v>
      </c>
      <c r="L3" s="2">
        <v>15.0</v>
      </c>
      <c r="M3" s="2">
        <v>20.0</v>
      </c>
      <c r="N3" s="2">
        <v>25.0</v>
      </c>
      <c r="O3" s="2">
        <v>30.0</v>
      </c>
      <c r="P3" s="2">
        <v>60.0</v>
      </c>
      <c r="Q3" s="2">
        <v>120.0</v>
      </c>
      <c r="R3" s="7">
        <v>240.0</v>
      </c>
      <c r="S3" s="2"/>
      <c r="T3" s="2"/>
      <c r="U3" s="2"/>
      <c r="V3" s="2"/>
      <c r="W3" s="2"/>
      <c r="Y3" s="2"/>
      <c r="Z3" s="2"/>
      <c r="AA3" s="2"/>
      <c r="AB3" s="2"/>
      <c r="AC3" s="2"/>
      <c r="AD3" s="2"/>
      <c r="AE3" s="2"/>
    </row>
    <row r="4">
      <c r="A4" s="6" t="s">
        <v>3</v>
      </c>
      <c r="B4" s="8">
        <v>2.032E-4</v>
      </c>
      <c r="C4" s="8">
        <v>5.123999999999999E-4</v>
      </c>
      <c r="D4" s="8">
        <v>5.08E-4</v>
      </c>
      <c r="E4">
        <v>8.002E-4</v>
      </c>
      <c r="F4" s="2">
        <v>0.001</v>
      </c>
      <c r="G4" s="2">
        <v>0.001</v>
      </c>
      <c r="H4" s="2">
        <v>0.0015</v>
      </c>
      <c r="I4" s="2">
        <v>0.0015</v>
      </c>
      <c r="J4" s="2">
        <v>0.0017</v>
      </c>
      <c r="K4" s="2">
        <v>0.00195</v>
      </c>
      <c r="L4" s="2">
        <v>0.0027</v>
      </c>
      <c r="M4" s="2">
        <v>0.0039</v>
      </c>
      <c r="N4" s="2">
        <v>0.0049</v>
      </c>
      <c r="O4" s="2">
        <v>0.0059</v>
      </c>
      <c r="P4" s="2">
        <v>0.0125</v>
      </c>
      <c r="Q4" s="2">
        <v>0.0284</v>
      </c>
      <c r="R4" s="7">
        <v>0.065</v>
      </c>
      <c r="S4" s="2"/>
      <c r="T4" s="2"/>
      <c r="U4" s="2"/>
      <c r="V4" s="2"/>
      <c r="Y4" s="2"/>
      <c r="Z4" s="2"/>
      <c r="AA4" s="2"/>
      <c r="AB4" s="2"/>
      <c r="AC4" s="2"/>
      <c r="AD4" s="2"/>
    </row>
    <row r="5">
      <c r="A5" s="6" t="s">
        <v>4</v>
      </c>
      <c r="B5" s="8">
        <f t="shared" ref="B5:R5" si="1">0.0002*B3</f>
        <v>0.0002</v>
      </c>
      <c r="C5" s="8">
        <f t="shared" si="1"/>
        <v>0.0004</v>
      </c>
      <c r="D5" s="8">
        <f t="shared" si="1"/>
        <v>0.0006</v>
      </c>
      <c r="E5" s="8">
        <f t="shared" si="1"/>
        <v>0.0008</v>
      </c>
      <c r="F5" s="8">
        <f t="shared" si="1"/>
        <v>0.001</v>
      </c>
      <c r="G5" s="8">
        <f t="shared" si="1"/>
        <v>0.0012</v>
      </c>
      <c r="H5" s="8">
        <f t="shared" si="1"/>
        <v>0.0014</v>
      </c>
      <c r="I5" s="8">
        <f t="shared" si="1"/>
        <v>0.0016</v>
      </c>
      <c r="J5" s="8">
        <f t="shared" si="1"/>
        <v>0.0018</v>
      </c>
      <c r="K5" s="8">
        <f t="shared" si="1"/>
        <v>0.002</v>
      </c>
      <c r="L5" s="8">
        <f t="shared" si="1"/>
        <v>0.003</v>
      </c>
      <c r="M5" s="8">
        <f t="shared" si="1"/>
        <v>0.004</v>
      </c>
      <c r="N5" s="8">
        <f t="shared" si="1"/>
        <v>0.005</v>
      </c>
      <c r="O5" s="8">
        <f t="shared" si="1"/>
        <v>0.006</v>
      </c>
      <c r="P5" s="8">
        <f t="shared" si="1"/>
        <v>0.012</v>
      </c>
      <c r="Q5" s="8">
        <f t="shared" si="1"/>
        <v>0.024</v>
      </c>
      <c r="R5" s="9">
        <f t="shared" si="1"/>
        <v>0.048</v>
      </c>
      <c r="S5" s="2"/>
      <c r="T5" s="2"/>
      <c r="U5" s="2"/>
      <c r="V5" s="2"/>
      <c r="Y5" s="2"/>
      <c r="Z5" s="2"/>
      <c r="AA5" s="2"/>
      <c r="AB5" s="2"/>
      <c r="AC5" s="2"/>
      <c r="AD5" s="2"/>
    </row>
    <row r="6">
      <c r="A6" s="10" t="s">
        <v>5</v>
      </c>
      <c r="B6" s="11">
        <f t="shared" ref="B6:R6" si="2">0.000038*B3*log(B3,2)</f>
        <v>0</v>
      </c>
      <c r="C6" s="11">
        <f t="shared" si="2"/>
        <v>0.000076</v>
      </c>
      <c r="D6" s="11">
        <f t="shared" si="2"/>
        <v>0.0001806857251</v>
      </c>
      <c r="E6" s="11">
        <f t="shared" si="2"/>
        <v>0.000304</v>
      </c>
      <c r="F6" s="11">
        <f t="shared" si="2"/>
        <v>0.000441166338</v>
      </c>
      <c r="G6" s="11">
        <f t="shared" si="2"/>
        <v>0.0005893714502</v>
      </c>
      <c r="H6" s="11">
        <f t="shared" si="2"/>
        <v>0.0007467564093</v>
      </c>
      <c r="I6" s="11">
        <f t="shared" si="2"/>
        <v>0.000912</v>
      </c>
      <c r="J6" s="11">
        <f t="shared" si="2"/>
        <v>0.00108411435</v>
      </c>
      <c r="K6" s="11">
        <f t="shared" si="2"/>
        <v>0.001262332676</v>
      </c>
      <c r="L6" s="11">
        <f t="shared" si="2"/>
        <v>0.002226927639</v>
      </c>
      <c r="M6" s="11">
        <f t="shared" si="2"/>
        <v>0.003284665352</v>
      </c>
      <c r="N6" s="11">
        <f t="shared" si="2"/>
        <v>0.00441166338</v>
      </c>
      <c r="O6" s="11">
        <f t="shared" si="2"/>
        <v>0.005593855279</v>
      </c>
      <c r="P6" s="11">
        <f t="shared" si="2"/>
        <v>0.01346771056</v>
      </c>
      <c r="Q6" s="11">
        <f t="shared" si="2"/>
        <v>0.03149542112</v>
      </c>
      <c r="R6" s="11">
        <f t="shared" si="2"/>
        <v>0.07211084223</v>
      </c>
      <c r="S6" s="2"/>
      <c r="T6" s="2"/>
      <c r="U6" s="2"/>
      <c r="V6" s="2"/>
      <c r="Y6" s="2"/>
      <c r="Z6" s="2"/>
      <c r="AA6" s="2"/>
      <c r="AB6" s="2"/>
      <c r="AC6" s="2"/>
      <c r="AD6" s="2"/>
    </row>
    <row r="7">
      <c r="A7" s="12" t="s">
        <v>9</v>
      </c>
      <c r="B7" s="13">
        <v>2.026E-4</v>
      </c>
      <c r="C7" s="2"/>
      <c r="D7" s="2"/>
      <c r="E7" s="2"/>
      <c r="F7" s="2"/>
      <c r="I7" s="2"/>
      <c r="J7" s="2"/>
      <c r="K7" s="2"/>
      <c r="L7" s="2"/>
      <c r="M7" s="2"/>
      <c r="N7" s="2"/>
      <c r="Q7" s="2"/>
      <c r="R7" s="2"/>
      <c r="S7" s="2"/>
      <c r="T7" s="2"/>
      <c r="U7" s="2"/>
      <c r="V7" s="2"/>
      <c r="Y7" s="2"/>
      <c r="Z7" s="2"/>
      <c r="AA7" s="2"/>
      <c r="AB7" s="2"/>
      <c r="AC7" s="2"/>
      <c r="AD7" s="2"/>
    </row>
    <row r="8">
      <c r="A8" s="10" t="s">
        <v>10</v>
      </c>
      <c r="B8" s="14">
        <v>2.028E-4</v>
      </c>
    </row>
    <row r="9">
      <c r="A9" s="2"/>
      <c r="B9" s="2"/>
      <c r="C9" s="2"/>
      <c r="D9" s="2"/>
      <c r="E9" s="2"/>
      <c r="F9" s="2"/>
      <c r="I9" s="2"/>
      <c r="J9" s="2"/>
      <c r="K9" s="2"/>
      <c r="L9" s="2"/>
      <c r="M9" s="2"/>
      <c r="N9" s="2"/>
      <c r="Q9" s="2"/>
      <c r="R9" s="2"/>
      <c r="S9" s="2"/>
      <c r="T9" s="2"/>
      <c r="U9" s="2"/>
      <c r="V9" s="2"/>
      <c r="Y9" s="2"/>
      <c r="Z9" s="2"/>
      <c r="AA9" s="2"/>
      <c r="AB9" s="2"/>
      <c r="AC9" s="2"/>
      <c r="AD9" s="2"/>
    </row>
    <row r="10">
      <c r="A10" s="2"/>
      <c r="B10" s="2"/>
      <c r="C10" s="2"/>
      <c r="D10" s="2"/>
      <c r="E10" s="2"/>
      <c r="F10" s="2"/>
    </row>
    <row r="11">
      <c r="Y11" s="2"/>
    </row>
    <row r="12">
      <c r="Y12" s="2"/>
      <c r="Z12" s="2"/>
      <c r="AA12" s="2"/>
      <c r="AB12" s="2"/>
      <c r="AC12" s="2"/>
      <c r="AD12" s="2"/>
      <c r="AE12" s="2"/>
    </row>
    <row r="13">
      <c r="I13" s="2"/>
      <c r="Y13" s="2"/>
      <c r="Z13" s="2"/>
      <c r="AA13" s="2"/>
      <c r="AB13" s="2"/>
      <c r="AC13" s="2"/>
      <c r="AD13" s="2"/>
    </row>
    <row r="14">
      <c r="I14" s="2"/>
      <c r="Y14" s="2"/>
      <c r="Z14" s="2"/>
      <c r="AA14" s="2"/>
      <c r="AB14" s="2"/>
      <c r="AC14" s="2"/>
      <c r="AD14" s="2"/>
    </row>
    <row r="15">
      <c r="I15" s="2"/>
      <c r="Y15" s="2"/>
      <c r="Z15" s="2"/>
      <c r="AA15" s="2"/>
      <c r="AB15" s="2"/>
      <c r="AC15" s="2"/>
      <c r="AD15" s="2"/>
    </row>
    <row r="16">
      <c r="I16" s="2"/>
    </row>
    <row r="17">
      <c r="I17" s="2"/>
      <c r="Y17" s="2"/>
      <c r="Z17" s="2"/>
      <c r="AA17" s="2"/>
      <c r="AB17" s="2"/>
      <c r="AC17" s="2"/>
      <c r="AD17" s="2"/>
    </row>
    <row r="18">
      <c r="I18" s="2"/>
    </row>
    <row r="19">
      <c r="I19" s="2"/>
    </row>
    <row r="20">
      <c r="I20" s="2"/>
    </row>
    <row r="21">
      <c r="I21" s="2"/>
    </row>
    <row r="29">
      <c r="A29" s="1" t="s">
        <v>11</v>
      </c>
      <c r="B29" s="2"/>
      <c r="C29" s="2"/>
      <c r="D29" s="2"/>
      <c r="E29" s="2"/>
      <c r="F29" s="2"/>
      <c r="G29" s="2"/>
      <c r="I29" s="2"/>
      <c r="Q29" s="2"/>
    </row>
    <row r="30">
      <c r="A30" s="3" t="s">
        <v>10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5"/>
    </row>
    <row r="31">
      <c r="A31" s="6" t="s">
        <v>2</v>
      </c>
      <c r="B31" s="2">
        <v>1.0</v>
      </c>
      <c r="C31" s="2">
        <v>2.0</v>
      </c>
      <c r="D31" s="2">
        <v>3.0</v>
      </c>
      <c r="E31" s="2">
        <v>4.0</v>
      </c>
      <c r="F31" s="2">
        <v>5.0</v>
      </c>
      <c r="G31" s="2">
        <v>6.0</v>
      </c>
      <c r="H31" s="2">
        <v>7.0</v>
      </c>
      <c r="I31" s="2">
        <v>8.0</v>
      </c>
      <c r="J31" s="2">
        <v>9.0</v>
      </c>
      <c r="K31" s="2">
        <v>10.0</v>
      </c>
      <c r="L31" s="2">
        <v>15.0</v>
      </c>
      <c r="M31" s="2">
        <v>20.0</v>
      </c>
      <c r="N31" s="2">
        <v>25.0</v>
      </c>
      <c r="O31" s="2">
        <v>30.0</v>
      </c>
      <c r="P31" s="2">
        <v>60.0</v>
      </c>
      <c r="Q31" s="2">
        <v>120.0</v>
      </c>
      <c r="R31" s="7">
        <v>240.0</v>
      </c>
    </row>
    <row r="32">
      <c r="A32" s="6" t="s">
        <v>12</v>
      </c>
      <c r="B32" s="2">
        <v>30.0</v>
      </c>
      <c r="C32" s="2">
        <v>57.0</v>
      </c>
      <c r="D32" s="2">
        <v>85.0</v>
      </c>
      <c r="E32" s="2">
        <v>115.0</v>
      </c>
      <c r="F32" s="2">
        <v>145.0</v>
      </c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7"/>
    </row>
    <row r="33">
      <c r="A33" s="6" t="s">
        <v>4</v>
      </c>
      <c r="B33" s="8">
        <f t="shared" ref="B33:F33" si="3">26*B31</f>
        <v>26</v>
      </c>
      <c r="C33" s="8">
        <f t="shared" si="3"/>
        <v>52</v>
      </c>
      <c r="D33" s="8">
        <f t="shared" si="3"/>
        <v>78</v>
      </c>
      <c r="E33" s="8">
        <f t="shared" si="3"/>
        <v>104</v>
      </c>
      <c r="F33" s="8">
        <f t="shared" si="3"/>
        <v>130</v>
      </c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9"/>
    </row>
    <row r="34">
      <c r="A34" s="10" t="s">
        <v>13</v>
      </c>
      <c r="B34" s="11">
        <f t="shared" ref="B34:F34" si="4">(B31+0.75)*26</f>
        <v>45.5</v>
      </c>
      <c r="C34" s="11">
        <f t="shared" si="4"/>
        <v>71.5</v>
      </c>
      <c r="D34" s="11">
        <f t="shared" si="4"/>
        <v>97.5</v>
      </c>
      <c r="E34" s="11">
        <f t="shared" si="4"/>
        <v>123.5</v>
      </c>
      <c r="F34" s="11">
        <f t="shared" si="4"/>
        <v>149.5</v>
      </c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4"/>
    </row>
    <row r="35">
      <c r="E35" s="2"/>
    </row>
    <row r="36">
      <c r="E36" s="2"/>
    </row>
    <row r="37">
      <c r="E37" s="2"/>
    </row>
    <row r="38">
      <c r="E38" s="2"/>
    </row>
    <row r="39">
      <c r="E39" s="2"/>
    </row>
    <row r="40">
      <c r="E40" s="2"/>
    </row>
    <row r="41">
      <c r="E41" s="2"/>
    </row>
    <row r="42">
      <c r="E42" s="2"/>
    </row>
    <row r="43">
      <c r="E43" s="2"/>
    </row>
    <row r="44">
      <c r="E44" s="2"/>
    </row>
    <row r="45">
      <c r="E45" s="2"/>
    </row>
    <row r="46">
      <c r="E46" s="2"/>
    </row>
    <row r="47">
      <c r="E47" s="2"/>
    </row>
    <row r="48">
      <c r="E48" s="2"/>
    </row>
    <row r="49">
      <c r="E49" s="2"/>
    </row>
    <row r="50">
      <c r="E50" s="2"/>
    </row>
    <row r="51">
      <c r="E51" s="2"/>
    </row>
    <row r="52">
      <c r="E52" s="2"/>
    </row>
    <row r="53">
      <c r="E53" s="2"/>
    </row>
    <row r="54">
      <c r="A54" s="1" t="s">
        <v>14</v>
      </c>
      <c r="B54" s="2"/>
      <c r="C54" s="2"/>
      <c r="D54" s="2"/>
      <c r="E54" s="2"/>
      <c r="F54" s="2"/>
      <c r="G54" s="2"/>
      <c r="I54" s="2"/>
      <c r="Q54" s="2"/>
    </row>
    <row r="55">
      <c r="A55" s="3" t="s">
        <v>15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5"/>
    </row>
    <row r="56">
      <c r="A56" s="6" t="s">
        <v>2</v>
      </c>
      <c r="B56" s="2">
        <v>1.0</v>
      </c>
      <c r="C56" s="2">
        <v>2.0</v>
      </c>
      <c r="D56" s="2">
        <v>3.0</v>
      </c>
      <c r="E56" s="2">
        <v>4.0</v>
      </c>
      <c r="F56" s="2">
        <v>5.0</v>
      </c>
      <c r="G56" s="2">
        <v>6.0</v>
      </c>
      <c r="H56" s="2">
        <v>7.0</v>
      </c>
      <c r="I56" s="2">
        <v>8.0</v>
      </c>
      <c r="J56" s="2">
        <v>9.0</v>
      </c>
      <c r="K56" s="2">
        <v>10.0</v>
      </c>
      <c r="L56" s="2">
        <v>15.0</v>
      </c>
      <c r="M56" s="2">
        <v>20.0</v>
      </c>
      <c r="N56" s="2">
        <v>25.0</v>
      </c>
      <c r="O56" s="2">
        <v>30.0</v>
      </c>
      <c r="P56" s="2">
        <v>60.0</v>
      </c>
      <c r="Q56" s="2">
        <v>120.0</v>
      </c>
      <c r="R56" s="7">
        <v>240.0</v>
      </c>
    </row>
    <row r="57">
      <c r="A57" s="6" t="s">
        <v>16</v>
      </c>
      <c r="B57" s="2">
        <v>4.98E-4</v>
      </c>
      <c r="C57" s="2">
        <v>4.98E-4</v>
      </c>
      <c r="D57" s="2">
        <v>4.98E-4</v>
      </c>
      <c r="E57" s="2">
        <v>0.001011</v>
      </c>
      <c r="F57" s="2">
        <v>0.001</v>
      </c>
      <c r="G57" s="2">
        <v>0.001</v>
      </c>
      <c r="H57" s="2">
        <v>0.002</v>
      </c>
      <c r="I57" s="2">
        <v>0.002</v>
      </c>
      <c r="J57" s="2">
        <v>0.0035</v>
      </c>
      <c r="K57" s="2">
        <v>0.0025</v>
      </c>
      <c r="L57" s="2">
        <v>0.0045</v>
      </c>
      <c r="M57" s="2">
        <v>0.0055</v>
      </c>
      <c r="N57" s="2">
        <v>0.0135</v>
      </c>
      <c r="O57" s="2">
        <v>0.0115</v>
      </c>
      <c r="P57" s="2">
        <v>0.0305</v>
      </c>
      <c r="Q57" s="2">
        <v>0.1026</v>
      </c>
      <c r="R57" s="7">
        <v>0.353</v>
      </c>
    </row>
    <row r="58">
      <c r="A58" s="6" t="s">
        <v>4</v>
      </c>
      <c r="B58" s="8">
        <f t="shared" ref="B58:R58" si="5">0.000498*B56</f>
        <v>0.000498</v>
      </c>
      <c r="C58" s="8">
        <f t="shared" si="5"/>
        <v>0.000996</v>
      </c>
      <c r="D58" s="8">
        <f t="shared" si="5"/>
        <v>0.001494</v>
      </c>
      <c r="E58" s="8">
        <f t="shared" si="5"/>
        <v>0.001992</v>
      </c>
      <c r="F58" s="8">
        <f t="shared" si="5"/>
        <v>0.00249</v>
      </c>
      <c r="G58" s="8">
        <f t="shared" si="5"/>
        <v>0.002988</v>
      </c>
      <c r="H58" s="8">
        <f t="shared" si="5"/>
        <v>0.003486</v>
      </c>
      <c r="I58" s="8">
        <f t="shared" si="5"/>
        <v>0.003984</v>
      </c>
      <c r="J58" s="8">
        <f t="shared" si="5"/>
        <v>0.004482</v>
      </c>
      <c r="K58" s="8">
        <f t="shared" si="5"/>
        <v>0.00498</v>
      </c>
      <c r="L58" s="8">
        <f t="shared" si="5"/>
        <v>0.00747</v>
      </c>
      <c r="M58" s="8">
        <f t="shared" si="5"/>
        <v>0.00996</v>
      </c>
      <c r="N58" s="8">
        <f t="shared" si="5"/>
        <v>0.01245</v>
      </c>
      <c r="O58" s="8">
        <f t="shared" si="5"/>
        <v>0.01494</v>
      </c>
      <c r="P58" s="8">
        <f t="shared" si="5"/>
        <v>0.02988</v>
      </c>
      <c r="Q58" s="8">
        <f t="shared" si="5"/>
        <v>0.05976</v>
      </c>
      <c r="R58" s="8">
        <f t="shared" si="5"/>
        <v>0.11952</v>
      </c>
    </row>
    <row r="59">
      <c r="A59" s="10" t="s">
        <v>19</v>
      </c>
      <c r="B59" s="11">
        <f t="shared" ref="B59:R59" si="6">0.000008*B56*B56</f>
        <v>0.000008</v>
      </c>
      <c r="C59" s="11">
        <f t="shared" si="6"/>
        <v>0.000032</v>
      </c>
      <c r="D59" s="11">
        <f t="shared" si="6"/>
        <v>0.000072</v>
      </c>
      <c r="E59" s="11">
        <f t="shared" si="6"/>
        <v>0.000128</v>
      </c>
      <c r="F59" s="11">
        <f t="shared" si="6"/>
        <v>0.0002</v>
      </c>
      <c r="G59" s="11">
        <f t="shared" si="6"/>
        <v>0.000288</v>
      </c>
      <c r="H59" s="11">
        <f t="shared" si="6"/>
        <v>0.000392</v>
      </c>
      <c r="I59" s="11">
        <f t="shared" si="6"/>
        <v>0.000512</v>
      </c>
      <c r="J59" s="11">
        <f t="shared" si="6"/>
        <v>0.000648</v>
      </c>
      <c r="K59" s="11">
        <f t="shared" si="6"/>
        <v>0.0008</v>
      </c>
      <c r="L59" s="11">
        <f t="shared" si="6"/>
        <v>0.0018</v>
      </c>
      <c r="M59" s="11">
        <f t="shared" si="6"/>
        <v>0.0032</v>
      </c>
      <c r="N59" s="11">
        <f t="shared" si="6"/>
        <v>0.005</v>
      </c>
      <c r="O59" s="11">
        <f t="shared" si="6"/>
        <v>0.0072</v>
      </c>
      <c r="P59" s="11">
        <f t="shared" si="6"/>
        <v>0.0288</v>
      </c>
      <c r="Q59" s="11">
        <f t="shared" si="6"/>
        <v>0.1152</v>
      </c>
      <c r="R59" s="11">
        <f t="shared" si="6"/>
        <v>0.4608</v>
      </c>
    </row>
    <row r="60">
      <c r="E60" s="2"/>
    </row>
    <row r="61">
      <c r="E61" s="2"/>
    </row>
    <row r="62">
      <c r="E62" s="2"/>
    </row>
    <row r="63">
      <c r="E63" s="2"/>
    </row>
    <row r="64">
      <c r="E64" s="2"/>
    </row>
    <row r="65">
      <c r="E65" s="2"/>
    </row>
    <row r="66">
      <c r="E66" s="2"/>
    </row>
    <row r="67">
      <c r="E67" s="2"/>
    </row>
    <row r="68">
      <c r="E68" s="2"/>
    </row>
    <row r="69">
      <c r="E69" s="2"/>
    </row>
    <row r="70">
      <c r="E70" s="2"/>
    </row>
    <row r="71">
      <c r="E71" s="2"/>
    </row>
    <row r="72">
      <c r="E72" s="2"/>
    </row>
    <row r="73">
      <c r="E73" s="2"/>
    </row>
    <row r="74">
      <c r="E74" s="2"/>
    </row>
    <row r="75">
      <c r="E75" s="2"/>
    </row>
    <row r="76">
      <c r="E76" s="2"/>
    </row>
    <row r="77">
      <c r="E77" s="2"/>
    </row>
    <row r="78">
      <c r="E78" s="2"/>
    </row>
    <row r="79">
      <c r="E79" s="2"/>
    </row>
    <row r="80">
      <c r="E80" s="2"/>
    </row>
    <row r="81">
      <c r="A81" s="1" t="s">
        <v>23</v>
      </c>
      <c r="B81" s="2"/>
      <c r="C81" s="2"/>
      <c r="D81" s="2"/>
      <c r="E81" s="2"/>
      <c r="F81" s="2"/>
      <c r="G81" s="2"/>
      <c r="I81" s="2"/>
      <c r="M81">
        <f t="shared" ref="M81:Q81" si="7">M83*227</f>
        <v>4540</v>
      </c>
      <c r="N81">
        <f t="shared" si="7"/>
        <v>5675</v>
      </c>
      <c r="O81">
        <f t="shared" si="7"/>
        <v>6810</v>
      </c>
      <c r="P81">
        <f t="shared" si="7"/>
        <v>13620</v>
      </c>
      <c r="Q81">
        <f t="shared" si="7"/>
        <v>27240</v>
      </c>
    </row>
    <row r="82">
      <c r="A82" s="3" t="s">
        <v>15</v>
      </c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5"/>
    </row>
    <row r="83">
      <c r="A83" s="6" t="s">
        <v>2</v>
      </c>
      <c r="B83" s="2">
        <v>1.0</v>
      </c>
      <c r="C83" s="2">
        <v>2.0</v>
      </c>
      <c r="D83" s="2">
        <v>3.0</v>
      </c>
      <c r="E83" s="2">
        <v>4.0</v>
      </c>
      <c r="F83" s="2">
        <v>5.0</v>
      </c>
      <c r="G83" s="2">
        <v>6.0</v>
      </c>
      <c r="H83" s="2">
        <v>7.0</v>
      </c>
      <c r="I83" s="2">
        <v>8.0</v>
      </c>
      <c r="J83" s="2">
        <v>9.0</v>
      </c>
      <c r="K83" s="2">
        <v>10.0</v>
      </c>
      <c r="L83" s="2">
        <v>15.0</v>
      </c>
      <c r="M83" s="2">
        <v>20.0</v>
      </c>
      <c r="N83" s="2">
        <v>25.0</v>
      </c>
      <c r="O83" s="2">
        <v>30.0</v>
      </c>
      <c r="P83" s="2">
        <v>60.0</v>
      </c>
      <c r="Q83" s="2">
        <v>120.0</v>
      </c>
      <c r="R83" s="7">
        <v>240.0</v>
      </c>
    </row>
    <row r="84">
      <c r="A84" s="6" t="s">
        <v>16</v>
      </c>
      <c r="B84" s="2">
        <v>5.06E-4</v>
      </c>
      <c r="C84" s="2">
        <v>5.07E-4</v>
      </c>
      <c r="D84" s="2">
        <v>5.06E-4</v>
      </c>
      <c r="E84" s="2">
        <v>5.07E-4</v>
      </c>
      <c r="F84" s="2">
        <v>0.001</v>
      </c>
      <c r="G84" s="2">
        <v>0.001</v>
      </c>
      <c r="H84" s="2">
        <v>0.001</v>
      </c>
      <c r="I84" s="2">
        <v>0.0015</v>
      </c>
      <c r="J84" s="2">
        <v>0.0015</v>
      </c>
      <c r="K84" s="2">
        <v>0.0015</v>
      </c>
      <c r="L84" s="2">
        <v>0.003</v>
      </c>
      <c r="M84" s="2">
        <v>0.0055</v>
      </c>
      <c r="N84" s="2">
        <v>0.006</v>
      </c>
      <c r="O84" s="2">
        <v>0.0085</v>
      </c>
      <c r="P84" s="2">
        <v>0.0275</v>
      </c>
      <c r="Q84" s="2">
        <v>0.08</v>
      </c>
      <c r="R84" s="7">
        <v>0.35</v>
      </c>
    </row>
    <row r="85">
      <c r="A85" s="6" t="s">
        <v>4</v>
      </c>
      <c r="B85" s="8">
        <f t="shared" ref="B85:R85" si="8">0.000506*B83</f>
        <v>0.000506</v>
      </c>
      <c r="C85" s="8">
        <f t="shared" si="8"/>
        <v>0.001012</v>
      </c>
      <c r="D85" s="8">
        <f t="shared" si="8"/>
        <v>0.001518</v>
      </c>
      <c r="E85" s="8">
        <f t="shared" si="8"/>
        <v>0.002024</v>
      </c>
      <c r="F85" s="8">
        <f t="shared" si="8"/>
        <v>0.00253</v>
      </c>
      <c r="G85" s="8">
        <f t="shared" si="8"/>
        <v>0.003036</v>
      </c>
      <c r="H85" s="8">
        <f t="shared" si="8"/>
        <v>0.003542</v>
      </c>
      <c r="I85" s="8">
        <f t="shared" si="8"/>
        <v>0.004048</v>
      </c>
      <c r="J85" s="8">
        <f t="shared" si="8"/>
        <v>0.004554</v>
      </c>
      <c r="K85" s="8">
        <f t="shared" si="8"/>
        <v>0.00506</v>
      </c>
      <c r="L85" s="8">
        <f t="shared" si="8"/>
        <v>0.00759</v>
      </c>
      <c r="M85" s="8">
        <f t="shared" si="8"/>
        <v>0.01012</v>
      </c>
      <c r="N85" s="8">
        <f t="shared" si="8"/>
        <v>0.01265</v>
      </c>
      <c r="O85" s="8">
        <f t="shared" si="8"/>
        <v>0.01518</v>
      </c>
      <c r="P85" s="8">
        <f t="shared" si="8"/>
        <v>0.03036</v>
      </c>
      <c r="Q85" s="8">
        <f t="shared" si="8"/>
        <v>0.06072</v>
      </c>
      <c r="R85" s="8">
        <f t="shared" si="8"/>
        <v>0.12144</v>
      </c>
    </row>
    <row r="86">
      <c r="A86" s="10" t="s">
        <v>19</v>
      </c>
      <c r="B86" s="11">
        <f>0.000038*B83*log(B83,2)</f>
        <v>0</v>
      </c>
      <c r="C86" s="11">
        <f t="shared" ref="C86:R86" si="9">0.000008*C83*C83</f>
        <v>0.000032</v>
      </c>
      <c r="D86" s="11">
        <f t="shared" si="9"/>
        <v>0.000072</v>
      </c>
      <c r="E86" s="11">
        <f t="shared" si="9"/>
        <v>0.000128</v>
      </c>
      <c r="F86" s="11">
        <f t="shared" si="9"/>
        <v>0.0002</v>
      </c>
      <c r="G86" s="11">
        <f t="shared" si="9"/>
        <v>0.000288</v>
      </c>
      <c r="H86" s="11">
        <f t="shared" si="9"/>
        <v>0.000392</v>
      </c>
      <c r="I86" s="11">
        <f t="shared" si="9"/>
        <v>0.000512</v>
      </c>
      <c r="J86" s="11">
        <f t="shared" si="9"/>
        <v>0.000648</v>
      </c>
      <c r="K86" s="11">
        <f t="shared" si="9"/>
        <v>0.0008</v>
      </c>
      <c r="L86" s="11">
        <f t="shared" si="9"/>
        <v>0.0018</v>
      </c>
      <c r="M86" s="11">
        <f t="shared" si="9"/>
        <v>0.0032</v>
      </c>
      <c r="N86" s="11">
        <f t="shared" si="9"/>
        <v>0.005</v>
      </c>
      <c r="O86" s="11">
        <f t="shared" si="9"/>
        <v>0.0072</v>
      </c>
      <c r="P86" s="11">
        <f t="shared" si="9"/>
        <v>0.0288</v>
      </c>
      <c r="Q86" s="11">
        <f t="shared" si="9"/>
        <v>0.1152</v>
      </c>
      <c r="R86" s="11">
        <f t="shared" si="9"/>
        <v>0.4608</v>
      </c>
    </row>
    <row r="87">
      <c r="E87" s="2"/>
    </row>
    <row r="88">
      <c r="E88" s="2"/>
    </row>
    <row r="89">
      <c r="E89" s="2"/>
    </row>
    <row r="90">
      <c r="E90" s="2"/>
    </row>
    <row r="91">
      <c r="E91" s="2"/>
    </row>
    <row r="92">
      <c r="E92" s="2"/>
    </row>
    <row r="93">
      <c r="E93" s="2"/>
    </row>
    <row r="94">
      <c r="E94" s="2"/>
    </row>
    <row r="95">
      <c r="E95" s="2"/>
    </row>
    <row r="96">
      <c r="E96" s="2"/>
    </row>
    <row r="97">
      <c r="E97" s="2"/>
    </row>
    <row r="98">
      <c r="E98" s="2"/>
    </row>
    <row r="99">
      <c r="E99" s="2"/>
    </row>
    <row r="100">
      <c r="E100" s="2"/>
    </row>
    <row r="101">
      <c r="E101" s="2"/>
    </row>
    <row r="102">
      <c r="E102" s="2"/>
    </row>
    <row r="103">
      <c r="E103" s="2"/>
    </row>
    <row r="104">
      <c r="E104" s="2"/>
    </row>
    <row r="105">
      <c r="E105" s="2"/>
    </row>
    <row r="106">
      <c r="E106" s="2"/>
    </row>
    <row r="107">
      <c r="E107" s="2"/>
    </row>
    <row r="108">
      <c r="E108" s="2"/>
    </row>
    <row r="109">
      <c r="E109" s="2"/>
    </row>
    <row r="110">
      <c r="E110" s="2"/>
    </row>
    <row r="111">
      <c r="E111" s="2"/>
    </row>
    <row r="112">
      <c r="E112" s="2"/>
    </row>
    <row r="113">
      <c r="E113" s="2"/>
    </row>
    <row r="114">
      <c r="E114" s="2"/>
    </row>
    <row r="115">
      <c r="E115" s="2"/>
    </row>
    <row r="116">
      <c r="E116" s="2"/>
    </row>
    <row r="117">
      <c r="E117" s="2"/>
    </row>
    <row r="118">
      <c r="E118" s="2"/>
    </row>
    <row r="119">
      <c r="E119" s="2"/>
    </row>
    <row r="120">
      <c r="E120" s="2"/>
    </row>
    <row r="121">
      <c r="E121" s="2"/>
    </row>
    <row r="122">
      <c r="E122" s="2"/>
    </row>
    <row r="123">
      <c r="E123" s="2"/>
    </row>
    <row r="124">
      <c r="E124" s="2"/>
    </row>
    <row r="125">
      <c r="E125" s="2"/>
    </row>
    <row r="126">
      <c r="E126" s="2"/>
    </row>
    <row r="127">
      <c r="E127" s="2"/>
    </row>
    <row r="128">
      <c r="E128" s="2"/>
    </row>
    <row r="129">
      <c r="E129" s="2"/>
    </row>
    <row r="130">
      <c r="E130" s="2"/>
    </row>
    <row r="131">
      <c r="E131" s="2"/>
    </row>
    <row r="132">
      <c r="E132" s="2"/>
    </row>
    <row r="133">
      <c r="E133" s="2"/>
    </row>
    <row r="134">
      <c r="E134" s="2"/>
    </row>
    <row r="135">
      <c r="E135" s="2"/>
    </row>
    <row r="136">
      <c r="E136" s="2"/>
    </row>
    <row r="137">
      <c r="E137" s="2"/>
    </row>
    <row r="138">
      <c r="E138" s="2"/>
    </row>
    <row r="139">
      <c r="E139" s="2"/>
    </row>
    <row r="140">
      <c r="E140" s="2"/>
    </row>
    <row r="141">
      <c r="E141" s="2"/>
    </row>
    <row r="142">
      <c r="E142" s="2"/>
    </row>
    <row r="143">
      <c r="E143" s="2"/>
    </row>
    <row r="144">
      <c r="E144" s="2"/>
    </row>
    <row r="145">
      <c r="E145" s="2"/>
    </row>
    <row r="146">
      <c r="E146" s="2"/>
    </row>
    <row r="147">
      <c r="E147" s="2"/>
    </row>
    <row r="148">
      <c r="E148" s="2"/>
    </row>
    <row r="149">
      <c r="E149" s="2"/>
    </row>
    <row r="150">
      <c r="E150" s="2"/>
    </row>
    <row r="151">
      <c r="E151" s="2"/>
    </row>
    <row r="152">
      <c r="E152" s="2"/>
    </row>
    <row r="153">
      <c r="E153" s="2"/>
    </row>
    <row r="154">
      <c r="E154" s="2"/>
    </row>
    <row r="155">
      <c r="E155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4.86"/>
    <col customWidth="1" min="2" max="2" width="19.14"/>
    <col customWidth="1" min="9" max="9" width="25.29"/>
  </cols>
  <sheetData>
    <row r="1" ht="21.75" customHeight="1">
      <c r="A1" s="1" t="s">
        <v>6</v>
      </c>
      <c r="B1" s="2"/>
      <c r="C1" s="2"/>
      <c r="D1" s="2"/>
      <c r="E1" s="2"/>
      <c r="F1" s="2"/>
      <c r="G1" s="2"/>
      <c r="I1" s="2"/>
      <c r="Q1" s="2"/>
      <c r="Y1" s="2"/>
    </row>
    <row r="2" ht="18.0" customHeight="1">
      <c r="A2" s="3" t="s">
        <v>7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5"/>
      <c r="S2" s="2"/>
      <c r="T2" s="2"/>
      <c r="U2" s="2"/>
      <c r="V2" s="2"/>
      <c r="W2" s="2"/>
      <c r="Y2" s="2"/>
      <c r="Z2" s="2"/>
      <c r="AA2" s="2"/>
      <c r="AB2" s="2"/>
      <c r="AC2" s="2"/>
      <c r="AD2" s="2"/>
      <c r="AE2" s="2"/>
    </row>
    <row r="3" ht="10.5" customHeight="1">
      <c r="A3" s="6" t="s">
        <v>2</v>
      </c>
      <c r="B3" s="2">
        <v>1.0</v>
      </c>
      <c r="C3" s="2">
        <v>2.0</v>
      </c>
      <c r="D3" s="2">
        <v>3.0</v>
      </c>
      <c r="E3" s="2">
        <v>4.0</v>
      </c>
      <c r="F3" s="2">
        <v>5.0</v>
      </c>
      <c r="G3" s="2">
        <v>6.0</v>
      </c>
      <c r="H3" s="2">
        <v>7.0</v>
      </c>
      <c r="I3" s="2">
        <v>8.0</v>
      </c>
      <c r="J3" s="2">
        <v>9.0</v>
      </c>
      <c r="K3" s="2">
        <v>10.0</v>
      </c>
      <c r="L3" s="2">
        <v>15.0</v>
      </c>
      <c r="M3" s="2">
        <v>20.0</v>
      </c>
      <c r="N3" s="2">
        <v>25.0</v>
      </c>
      <c r="O3" s="2">
        <v>30.0</v>
      </c>
      <c r="P3" s="2">
        <v>60.0</v>
      </c>
      <c r="Q3" s="2">
        <v>120.0</v>
      </c>
      <c r="R3" s="7">
        <v>240.0</v>
      </c>
      <c r="S3" s="2"/>
      <c r="T3" s="2"/>
      <c r="U3" s="2"/>
      <c r="V3" s="2"/>
      <c r="W3" s="2"/>
      <c r="Y3" s="2"/>
      <c r="Z3" s="2"/>
      <c r="AA3" s="2"/>
      <c r="AB3" s="2"/>
      <c r="AC3" s="2"/>
      <c r="AD3" s="2"/>
      <c r="AE3" s="2"/>
    </row>
    <row r="4">
      <c r="A4" s="6" t="s">
        <v>8</v>
      </c>
      <c r="B4" s="2">
        <v>0.002</v>
      </c>
      <c r="C4" s="2">
        <v>0.0024</v>
      </c>
      <c r="D4" s="2">
        <v>0.0023</v>
      </c>
      <c r="E4" s="2">
        <v>0.002</v>
      </c>
      <c r="F4" s="2">
        <v>0.0026</v>
      </c>
      <c r="G4" s="2">
        <v>0.002</v>
      </c>
      <c r="H4" s="2">
        <v>0.0027</v>
      </c>
      <c r="I4" s="2">
        <v>0.003</v>
      </c>
      <c r="J4" s="2">
        <v>0.0022</v>
      </c>
      <c r="K4" s="2">
        <v>0.003</v>
      </c>
      <c r="L4" s="2">
        <v>0.0027</v>
      </c>
      <c r="M4" s="2">
        <v>0.0037</v>
      </c>
      <c r="N4" s="2">
        <v>0.004</v>
      </c>
      <c r="O4" s="2">
        <v>0.004</v>
      </c>
      <c r="P4" s="2">
        <v>0.007</v>
      </c>
      <c r="Q4" s="2">
        <v>0.0126</v>
      </c>
      <c r="R4" s="7">
        <v>0.023</v>
      </c>
      <c r="S4" s="2"/>
      <c r="T4" s="2"/>
      <c r="U4" s="2"/>
      <c r="V4" s="2"/>
      <c r="Y4" s="2"/>
      <c r="Z4" s="2"/>
      <c r="AA4" s="2"/>
      <c r="AB4" s="2"/>
      <c r="AC4" s="2"/>
      <c r="AD4" s="2"/>
    </row>
    <row r="5">
      <c r="A5" s="6" t="s">
        <v>4</v>
      </c>
      <c r="B5" s="8">
        <f t="shared" ref="B5:R5" si="1">0.002+ 0.00012*B3</f>
        <v>0.00212</v>
      </c>
      <c r="C5" s="8">
        <f t="shared" si="1"/>
        <v>0.00224</v>
      </c>
      <c r="D5" s="8">
        <f t="shared" si="1"/>
        <v>0.00236</v>
      </c>
      <c r="E5" s="8">
        <f t="shared" si="1"/>
        <v>0.00248</v>
      </c>
      <c r="F5" s="8">
        <f t="shared" si="1"/>
        <v>0.0026</v>
      </c>
      <c r="G5" s="8">
        <f t="shared" si="1"/>
        <v>0.00272</v>
      </c>
      <c r="H5" s="8">
        <f t="shared" si="1"/>
        <v>0.00284</v>
      </c>
      <c r="I5" s="8">
        <f t="shared" si="1"/>
        <v>0.00296</v>
      </c>
      <c r="J5" s="8">
        <f t="shared" si="1"/>
        <v>0.00308</v>
      </c>
      <c r="K5" s="8">
        <f t="shared" si="1"/>
        <v>0.0032</v>
      </c>
      <c r="L5" s="8">
        <f t="shared" si="1"/>
        <v>0.0038</v>
      </c>
      <c r="M5" s="8">
        <f t="shared" si="1"/>
        <v>0.0044</v>
      </c>
      <c r="N5" s="8">
        <f t="shared" si="1"/>
        <v>0.005</v>
      </c>
      <c r="O5" s="8">
        <f t="shared" si="1"/>
        <v>0.0056</v>
      </c>
      <c r="P5" s="8">
        <f t="shared" si="1"/>
        <v>0.0092</v>
      </c>
      <c r="Q5" s="8">
        <f t="shared" si="1"/>
        <v>0.0164</v>
      </c>
      <c r="R5" s="8">
        <f t="shared" si="1"/>
        <v>0.0308</v>
      </c>
      <c r="S5" s="2"/>
      <c r="T5" s="2"/>
      <c r="U5" s="2"/>
      <c r="V5" s="2"/>
      <c r="Y5" s="2"/>
      <c r="Z5" s="2"/>
      <c r="AA5" s="2"/>
      <c r="AB5" s="2"/>
      <c r="AC5" s="2"/>
      <c r="AD5" s="2"/>
    </row>
    <row r="6">
      <c r="A6" s="10" t="s">
        <v>5</v>
      </c>
      <c r="B6" s="11">
        <f t="shared" ref="B6:R6" si="2">0.000038*B3*log(B3,2)</f>
        <v>0</v>
      </c>
      <c r="C6" s="11">
        <f t="shared" si="2"/>
        <v>0.000076</v>
      </c>
      <c r="D6" s="11">
        <f t="shared" si="2"/>
        <v>0.0001806857251</v>
      </c>
      <c r="E6" s="11">
        <f t="shared" si="2"/>
        <v>0.000304</v>
      </c>
      <c r="F6" s="11">
        <f t="shared" si="2"/>
        <v>0.000441166338</v>
      </c>
      <c r="G6" s="11">
        <f t="shared" si="2"/>
        <v>0.0005893714502</v>
      </c>
      <c r="H6" s="11">
        <f t="shared" si="2"/>
        <v>0.0007467564093</v>
      </c>
      <c r="I6" s="11">
        <f t="shared" si="2"/>
        <v>0.000912</v>
      </c>
      <c r="J6" s="11">
        <f t="shared" si="2"/>
        <v>0.00108411435</v>
      </c>
      <c r="K6" s="11">
        <f t="shared" si="2"/>
        <v>0.001262332676</v>
      </c>
      <c r="L6" s="11">
        <f t="shared" si="2"/>
        <v>0.002226927639</v>
      </c>
      <c r="M6" s="11">
        <f t="shared" si="2"/>
        <v>0.003284665352</v>
      </c>
      <c r="N6" s="11">
        <f t="shared" si="2"/>
        <v>0.00441166338</v>
      </c>
      <c r="O6" s="11">
        <f t="shared" si="2"/>
        <v>0.005593855279</v>
      </c>
      <c r="P6" s="11">
        <f t="shared" si="2"/>
        <v>0.01346771056</v>
      </c>
      <c r="Q6" s="11">
        <f t="shared" si="2"/>
        <v>0.03149542112</v>
      </c>
      <c r="R6" s="11">
        <f t="shared" si="2"/>
        <v>0.07211084223</v>
      </c>
      <c r="S6" s="2"/>
      <c r="T6" s="2"/>
      <c r="U6" s="2"/>
      <c r="V6" s="2"/>
      <c r="Y6" s="2"/>
      <c r="Z6" s="2"/>
      <c r="AA6" s="2"/>
      <c r="AB6" s="2"/>
      <c r="AC6" s="2"/>
      <c r="AD6" s="2"/>
    </row>
    <row r="7">
      <c r="A7" s="2"/>
      <c r="B7" s="2"/>
      <c r="C7" s="2"/>
      <c r="D7" s="2"/>
      <c r="E7" s="2"/>
      <c r="F7" s="2"/>
      <c r="I7" s="2"/>
      <c r="J7" s="2"/>
      <c r="K7" s="2"/>
      <c r="L7" s="2"/>
      <c r="M7" s="2"/>
      <c r="N7" s="2"/>
      <c r="Q7" s="2"/>
      <c r="R7" s="2"/>
      <c r="S7" s="2"/>
      <c r="T7" s="2"/>
      <c r="U7" s="2"/>
      <c r="V7" s="2"/>
      <c r="Y7" s="2"/>
      <c r="Z7" s="2"/>
      <c r="AA7" s="2"/>
      <c r="AB7" s="2"/>
      <c r="AC7" s="2"/>
      <c r="AD7" s="2"/>
    </row>
    <row r="8">
      <c r="A8" s="2"/>
      <c r="B8" s="2"/>
      <c r="C8" s="2"/>
      <c r="D8" s="2"/>
      <c r="E8" s="2"/>
      <c r="F8" s="2"/>
    </row>
    <row r="9">
      <c r="Y9" s="2"/>
    </row>
    <row r="10">
      <c r="Y10" s="2"/>
      <c r="Z10" s="2"/>
      <c r="AA10" s="2"/>
      <c r="AB10" s="2"/>
      <c r="AC10" s="2"/>
      <c r="AD10" s="2"/>
      <c r="AE10" s="2"/>
    </row>
    <row r="11">
      <c r="I11" s="2"/>
      <c r="Y11" s="2"/>
      <c r="Z11" s="2"/>
      <c r="AA11" s="2"/>
      <c r="AB11" s="2"/>
      <c r="AC11" s="2"/>
      <c r="AD11" s="2"/>
    </row>
    <row r="12">
      <c r="I12" s="2"/>
      <c r="Y12" s="2"/>
      <c r="Z12" s="2"/>
      <c r="AA12" s="2"/>
      <c r="AB12" s="2"/>
      <c r="AC12" s="2"/>
      <c r="AD12" s="2"/>
    </row>
    <row r="13">
      <c r="I13" s="2"/>
      <c r="Y13" s="2"/>
      <c r="Z13" s="2"/>
      <c r="AA13" s="2"/>
      <c r="AB13" s="2"/>
      <c r="AC13" s="2"/>
      <c r="AD13" s="2"/>
    </row>
    <row r="14">
      <c r="I14" s="2"/>
    </row>
    <row r="15">
      <c r="I15" s="2"/>
      <c r="Y15" s="2"/>
      <c r="Z15" s="2"/>
      <c r="AA15" s="2"/>
      <c r="AB15" s="2"/>
      <c r="AC15" s="2"/>
      <c r="AD15" s="2"/>
    </row>
    <row r="16">
      <c r="I16" s="2"/>
    </row>
    <row r="17">
      <c r="I17" s="2"/>
    </row>
    <row r="18">
      <c r="I18" s="2"/>
    </row>
    <row r="19">
      <c r="I19" s="2"/>
    </row>
    <row r="27">
      <c r="A27" s="1" t="s">
        <v>17</v>
      </c>
      <c r="B27" s="2"/>
      <c r="C27" s="2"/>
      <c r="D27" s="2"/>
      <c r="E27" s="2"/>
      <c r="F27" s="2"/>
      <c r="G27" s="2"/>
      <c r="I27" s="2"/>
      <c r="Q27" s="2"/>
    </row>
    <row r="28">
      <c r="A28" s="3" t="s">
        <v>10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5"/>
    </row>
    <row r="29">
      <c r="A29" s="6" t="s">
        <v>2</v>
      </c>
      <c r="B29" s="2">
        <v>1.0</v>
      </c>
      <c r="C29" s="2">
        <v>2.0</v>
      </c>
      <c r="D29" s="2">
        <v>3.0</v>
      </c>
      <c r="E29" s="2">
        <v>4.0</v>
      </c>
      <c r="F29" s="2">
        <v>5.0</v>
      </c>
      <c r="G29" s="2">
        <v>6.0</v>
      </c>
      <c r="H29" s="2">
        <v>7.0</v>
      </c>
      <c r="I29" s="2">
        <v>8.0</v>
      </c>
      <c r="J29" s="2">
        <v>9.0</v>
      </c>
      <c r="K29" s="2">
        <v>10.0</v>
      </c>
      <c r="L29" s="2">
        <v>15.0</v>
      </c>
      <c r="M29" s="2">
        <v>20.0</v>
      </c>
      <c r="N29" s="2">
        <v>25.0</v>
      </c>
      <c r="O29" s="2">
        <v>30.0</v>
      </c>
      <c r="P29" s="2">
        <v>60.0</v>
      </c>
      <c r="Q29" s="2">
        <v>120.0</v>
      </c>
      <c r="R29" s="7">
        <v>240.0</v>
      </c>
    </row>
    <row r="30">
      <c r="A30" s="6" t="s">
        <v>18</v>
      </c>
      <c r="B30" s="2">
        <v>0.0026</v>
      </c>
      <c r="C30" s="2">
        <v>0.0017</v>
      </c>
      <c r="D30" s="2">
        <v>0.0022</v>
      </c>
      <c r="E30" s="2">
        <v>0.0026</v>
      </c>
      <c r="F30" s="2">
        <v>0.0018</v>
      </c>
      <c r="G30" s="2">
        <v>0.0022</v>
      </c>
      <c r="H30" s="2">
        <v>0.0018</v>
      </c>
      <c r="I30" s="2">
        <v>0.0024</v>
      </c>
      <c r="J30" s="2">
        <v>0.0025</v>
      </c>
      <c r="K30" s="2">
        <v>0.0027</v>
      </c>
      <c r="L30" s="2">
        <v>0.0019</v>
      </c>
      <c r="M30" s="2">
        <v>0.0019</v>
      </c>
      <c r="N30" s="2">
        <v>0.0028</v>
      </c>
      <c r="O30" s="2">
        <v>0.0026</v>
      </c>
      <c r="P30" s="2">
        <v>0.003</v>
      </c>
      <c r="Q30" s="2">
        <v>0.0032</v>
      </c>
      <c r="R30" s="7">
        <v>0.004</v>
      </c>
    </row>
    <row r="31">
      <c r="A31" s="6" t="s">
        <v>4</v>
      </c>
      <c r="B31" s="8">
        <f t="shared" ref="B31:R31" si="3">0.00026*B29</f>
        <v>0.00026</v>
      </c>
      <c r="C31" s="8">
        <f t="shared" si="3"/>
        <v>0.00052</v>
      </c>
      <c r="D31" s="8">
        <f t="shared" si="3"/>
        <v>0.00078</v>
      </c>
      <c r="E31" s="8">
        <f t="shared" si="3"/>
        <v>0.00104</v>
      </c>
      <c r="F31" s="8">
        <f t="shared" si="3"/>
        <v>0.0013</v>
      </c>
      <c r="G31" s="8">
        <f t="shared" si="3"/>
        <v>0.00156</v>
      </c>
      <c r="H31" s="8">
        <f t="shared" si="3"/>
        <v>0.00182</v>
      </c>
      <c r="I31" s="8">
        <f t="shared" si="3"/>
        <v>0.00208</v>
      </c>
      <c r="J31" s="8">
        <f t="shared" si="3"/>
        <v>0.00234</v>
      </c>
      <c r="K31" s="8">
        <f t="shared" si="3"/>
        <v>0.0026</v>
      </c>
      <c r="L31" s="8">
        <f t="shared" si="3"/>
        <v>0.0039</v>
      </c>
      <c r="M31" s="8">
        <f t="shared" si="3"/>
        <v>0.0052</v>
      </c>
      <c r="N31" s="8">
        <f t="shared" si="3"/>
        <v>0.0065</v>
      </c>
      <c r="O31" s="8">
        <f t="shared" si="3"/>
        <v>0.0078</v>
      </c>
      <c r="P31" s="8">
        <f t="shared" si="3"/>
        <v>0.0156</v>
      </c>
      <c r="Q31" s="8">
        <f t="shared" si="3"/>
        <v>0.0312</v>
      </c>
      <c r="R31" s="8">
        <f t="shared" si="3"/>
        <v>0.0624</v>
      </c>
    </row>
    <row r="32">
      <c r="A32" s="10" t="s">
        <v>20</v>
      </c>
      <c r="B32" s="11">
        <f t="shared" ref="B32:R32" si="4">0.0016*log(B29,2)</f>
        <v>0</v>
      </c>
      <c r="C32" s="11">
        <f t="shared" si="4"/>
        <v>0.0016</v>
      </c>
      <c r="D32" s="11">
        <f t="shared" si="4"/>
        <v>0.002535940001</v>
      </c>
      <c r="E32" s="11">
        <f t="shared" si="4"/>
        <v>0.0032</v>
      </c>
      <c r="F32" s="11">
        <f t="shared" si="4"/>
        <v>0.003715084952</v>
      </c>
      <c r="G32" s="11">
        <f t="shared" si="4"/>
        <v>0.004135940001</v>
      </c>
      <c r="H32" s="11">
        <f t="shared" si="4"/>
        <v>0.004491767875</v>
      </c>
      <c r="I32" s="11">
        <f t="shared" si="4"/>
        <v>0.0048</v>
      </c>
      <c r="J32" s="11">
        <f t="shared" si="4"/>
        <v>0.005071880002</v>
      </c>
      <c r="K32" s="11">
        <f t="shared" si="4"/>
        <v>0.005315084952</v>
      </c>
      <c r="L32" s="11">
        <f t="shared" si="4"/>
        <v>0.006251024953</v>
      </c>
      <c r="M32" s="11">
        <f t="shared" si="4"/>
        <v>0.006915084952</v>
      </c>
      <c r="N32" s="11">
        <f t="shared" si="4"/>
        <v>0.007430169904</v>
      </c>
      <c r="O32" s="11">
        <f t="shared" si="4"/>
        <v>0.007851024953</v>
      </c>
      <c r="P32" s="11">
        <f t="shared" si="4"/>
        <v>0.009451024953</v>
      </c>
      <c r="Q32" s="11">
        <f t="shared" si="4"/>
        <v>0.01105102495</v>
      </c>
      <c r="R32" s="11">
        <f t="shared" si="4"/>
        <v>0.01265102495</v>
      </c>
    </row>
    <row r="33">
      <c r="E33" s="2"/>
    </row>
    <row r="34">
      <c r="E34" s="2"/>
    </row>
    <row r="35">
      <c r="E35" s="2"/>
    </row>
    <row r="36">
      <c r="E36" s="2"/>
    </row>
    <row r="37">
      <c r="E37" s="2"/>
    </row>
    <row r="38">
      <c r="E38" s="2"/>
    </row>
    <row r="39">
      <c r="E39" s="2"/>
    </row>
    <row r="40">
      <c r="E40" s="2"/>
    </row>
    <row r="41">
      <c r="E41" s="2"/>
    </row>
    <row r="42">
      <c r="E42" s="2"/>
    </row>
    <row r="43">
      <c r="E43" s="2"/>
    </row>
    <row r="44">
      <c r="E44" s="2"/>
    </row>
    <row r="45">
      <c r="E45" s="2"/>
    </row>
    <row r="46">
      <c r="E46" s="2"/>
    </row>
    <row r="47">
      <c r="E47" s="2"/>
    </row>
    <row r="48">
      <c r="E48" s="2"/>
    </row>
    <row r="49">
      <c r="E49" s="2"/>
    </row>
    <row r="50">
      <c r="E50" s="2"/>
    </row>
    <row r="51">
      <c r="E51" s="2"/>
    </row>
    <row r="52">
      <c r="A52" s="1" t="s">
        <v>21</v>
      </c>
      <c r="B52" s="2"/>
      <c r="C52" s="2"/>
      <c r="D52" s="2"/>
      <c r="E52" s="2"/>
      <c r="F52" s="2"/>
      <c r="G52" s="2"/>
      <c r="I52" s="2"/>
      <c r="Q52" s="2"/>
    </row>
    <row r="53">
      <c r="A53" s="3" t="s">
        <v>15</v>
      </c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5"/>
    </row>
    <row r="54">
      <c r="A54" s="6" t="s">
        <v>2</v>
      </c>
      <c r="B54" s="2">
        <v>1.0</v>
      </c>
      <c r="C54" s="2">
        <v>2.0</v>
      </c>
      <c r="D54" s="2">
        <v>3.0</v>
      </c>
      <c r="E54" s="2">
        <v>4.0</v>
      </c>
      <c r="F54" s="2">
        <v>5.0</v>
      </c>
      <c r="G54" s="2">
        <v>6.0</v>
      </c>
      <c r="H54" s="2">
        <v>7.0</v>
      </c>
      <c r="I54" s="2">
        <v>8.0</v>
      </c>
      <c r="J54" s="2">
        <v>9.0</v>
      </c>
      <c r="K54" s="2">
        <v>10.0</v>
      </c>
      <c r="L54" s="2">
        <v>15.0</v>
      </c>
      <c r="M54" s="2">
        <v>20.0</v>
      </c>
      <c r="N54" s="2">
        <v>25.0</v>
      </c>
      <c r="O54" s="2">
        <v>30.0</v>
      </c>
      <c r="P54" s="2">
        <v>60.0</v>
      </c>
      <c r="Q54" s="2">
        <v>120.0</v>
      </c>
      <c r="R54" s="7">
        <v>240.0</v>
      </c>
    </row>
    <row r="55">
      <c r="A55" s="6" t="s">
        <v>22</v>
      </c>
      <c r="B55" s="2">
        <v>0.0013</v>
      </c>
      <c r="C55" s="2">
        <v>0.002</v>
      </c>
      <c r="D55" s="2">
        <v>0.0027</v>
      </c>
      <c r="E55" s="2">
        <v>0.0025</v>
      </c>
      <c r="F55" s="2">
        <v>0.0023</v>
      </c>
      <c r="G55" s="2">
        <v>0.002</v>
      </c>
      <c r="H55" s="2">
        <v>0.0025</v>
      </c>
      <c r="I55" s="2">
        <v>0.0025</v>
      </c>
      <c r="J55" s="2">
        <v>0.0023</v>
      </c>
      <c r="K55" s="2">
        <v>0.0026</v>
      </c>
      <c r="L55" s="2">
        <v>0.0021</v>
      </c>
      <c r="M55" s="2">
        <v>0.0021</v>
      </c>
      <c r="N55" s="2">
        <v>0.0026</v>
      </c>
      <c r="O55" s="2">
        <v>0.0026</v>
      </c>
      <c r="P55" s="2">
        <v>0.0025</v>
      </c>
      <c r="Q55" s="2">
        <v>0.0024</v>
      </c>
      <c r="R55" s="7">
        <v>0.0026</v>
      </c>
    </row>
    <row r="56">
      <c r="A56" s="10" t="s">
        <v>20</v>
      </c>
      <c r="B56" s="8">
        <f t="shared" ref="B56:R56" si="5">0.0013*log(B54,2)</f>
        <v>0</v>
      </c>
      <c r="C56" s="8">
        <f t="shared" si="5"/>
        <v>0.0013</v>
      </c>
      <c r="D56" s="8">
        <f t="shared" si="5"/>
        <v>0.002060451251</v>
      </c>
      <c r="E56" s="8">
        <f t="shared" si="5"/>
        <v>0.0026</v>
      </c>
      <c r="F56" s="8">
        <f t="shared" si="5"/>
        <v>0.003018506523</v>
      </c>
      <c r="G56" s="8">
        <f t="shared" si="5"/>
        <v>0.003360451251</v>
      </c>
      <c r="H56" s="8">
        <f t="shared" si="5"/>
        <v>0.003649561399</v>
      </c>
      <c r="I56" s="8">
        <f t="shared" si="5"/>
        <v>0.0039</v>
      </c>
      <c r="J56" s="8">
        <f t="shared" si="5"/>
        <v>0.004120902502</v>
      </c>
      <c r="K56" s="8">
        <f t="shared" si="5"/>
        <v>0.004318506523</v>
      </c>
      <c r="L56" s="8">
        <f t="shared" si="5"/>
        <v>0.005078957774</v>
      </c>
      <c r="M56" s="8">
        <f t="shared" si="5"/>
        <v>0.005618506523</v>
      </c>
      <c r="N56" s="8">
        <f t="shared" si="5"/>
        <v>0.006037013047</v>
      </c>
      <c r="O56" s="8">
        <f t="shared" si="5"/>
        <v>0.006378957774</v>
      </c>
      <c r="P56" s="8">
        <f t="shared" si="5"/>
        <v>0.007678957774</v>
      </c>
      <c r="Q56" s="8">
        <f t="shared" si="5"/>
        <v>0.008978957774</v>
      </c>
      <c r="R56" s="8">
        <f t="shared" si="5"/>
        <v>0.01027895777</v>
      </c>
    </row>
    <row r="57">
      <c r="A57" s="10" t="s">
        <v>24</v>
      </c>
      <c r="B57" s="11" t="str">
        <f t="shared" ref="B57:R57" si="6">0.0013*log(log(B54,2),2)</f>
        <v>#NUM!</v>
      </c>
      <c r="C57" s="11">
        <f t="shared" si="6"/>
        <v>0</v>
      </c>
      <c r="D57" s="11">
        <f t="shared" si="6"/>
        <v>0.0008637833197</v>
      </c>
      <c r="E57" s="11">
        <f t="shared" si="6"/>
        <v>0.0013</v>
      </c>
      <c r="F57" s="11">
        <f t="shared" si="6"/>
        <v>0.001579920284</v>
      </c>
      <c r="G57" s="11">
        <f t="shared" si="6"/>
        <v>0.001781186358</v>
      </c>
      <c r="H57" s="11">
        <f t="shared" si="6"/>
        <v>0.00193597491</v>
      </c>
      <c r="I57" s="11">
        <f t="shared" si="6"/>
        <v>0.002060451251</v>
      </c>
      <c r="J57" s="11">
        <f t="shared" si="6"/>
        <v>0.00216378332</v>
      </c>
      <c r="K57" s="11">
        <f t="shared" si="6"/>
        <v>0.002251627099</v>
      </c>
      <c r="L57" s="11">
        <f t="shared" si="6"/>
        <v>0.002555827113</v>
      </c>
      <c r="M57" s="11">
        <f t="shared" si="6"/>
        <v>0.002745177591</v>
      </c>
      <c r="N57" s="11">
        <f t="shared" si="6"/>
        <v>0.002879920284</v>
      </c>
      <c r="O57" s="11">
        <f t="shared" si="6"/>
        <v>0.002983251837</v>
      </c>
      <c r="P57" s="11">
        <f t="shared" si="6"/>
        <v>0.003331118559</v>
      </c>
      <c r="Q57" s="11">
        <f t="shared" si="6"/>
        <v>0.003624447283</v>
      </c>
      <c r="R57" s="11">
        <f t="shared" si="6"/>
        <v>0.003878043602</v>
      </c>
    </row>
    <row r="58">
      <c r="E58" s="2"/>
    </row>
    <row r="59">
      <c r="E59" s="2"/>
    </row>
    <row r="60">
      <c r="E60" s="2"/>
    </row>
    <row r="61">
      <c r="E61" s="2"/>
    </row>
    <row r="62">
      <c r="E62" s="2"/>
    </row>
    <row r="63">
      <c r="E63" s="2"/>
    </row>
    <row r="64">
      <c r="E64" s="2"/>
    </row>
    <row r="65">
      <c r="E65" s="2"/>
    </row>
    <row r="66">
      <c r="E66" s="2"/>
    </row>
    <row r="67">
      <c r="E67" s="2"/>
    </row>
    <row r="68">
      <c r="E68" s="2"/>
    </row>
    <row r="69">
      <c r="E69" s="2"/>
    </row>
    <row r="70">
      <c r="E70" s="2"/>
    </row>
    <row r="71">
      <c r="E71" s="2"/>
    </row>
    <row r="72">
      <c r="E72" s="2"/>
    </row>
    <row r="73">
      <c r="E73" s="2"/>
    </row>
    <row r="74">
      <c r="E74" s="2"/>
    </row>
    <row r="75">
      <c r="E75" s="2"/>
    </row>
    <row r="76">
      <c r="E76" s="2"/>
    </row>
    <row r="77">
      <c r="E77" s="2"/>
    </row>
    <row r="78">
      <c r="E78" s="2"/>
    </row>
    <row r="79">
      <c r="A79" s="1" t="s">
        <v>25</v>
      </c>
      <c r="B79" s="2"/>
      <c r="C79" s="2"/>
      <c r="D79" s="2"/>
      <c r="E79" s="2"/>
      <c r="F79" s="2"/>
      <c r="G79" s="2"/>
      <c r="I79" s="2"/>
      <c r="M79">
        <f t="shared" ref="M79:Q79" si="7">M81*227</f>
        <v>4540</v>
      </c>
      <c r="N79">
        <f t="shared" si="7"/>
        <v>5675</v>
      </c>
      <c r="O79">
        <f t="shared" si="7"/>
        <v>6810</v>
      </c>
      <c r="P79">
        <f t="shared" si="7"/>
        <v>13620</v>
      </c>
      <c r="Q79">
        <f t="shared" si="7"/>
        <v>27240</v>
      </c>
    </row>
    <row r="80">
      <c r="A80" s="3" t="s">
        <v>15</v>
      </c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5"/>
    </row>
    <row r="81">
      <c r="A81" s="6" t="s">
        <v>2</v>
      </c>
      <c r="B81" s="2">
        <v>1.0</v>
      </c>
      <c r="C81" s="2">
        <v>2.0</v>
      </c>
      <c r="D81" s="2">
        <v>3.0</v>
      </c>
      <c r="E81" s="2">
        <v>4.0</v>
      </c>
      <c r="F81" s="2">
        <v>5.0</v>
      </c>
      <c r="G81" s="2">
        <v>6.0</v>
      </c>
      <c r="H81" s="2">
        <v>7.0</v>
      </c>
      <c r="I81" s="2">
        <v>8.0</v>
      </c>
      <c r="J81" s="2">
        <v>9.0</v>
      </c>
      <c r="K81" s="2">
        <v>10.0</v>
      </c>
      <c r="L81" s="2">
        <v>15.0</v>
      </c>
      <c r="M81" s="2">
        <v>20.0</v>
      </c>
      <c r="N81" s="2">
        <v>25.0</v>
      </c>
      <c r="O81" s="2">
        <v>30.0</v>
      </c>
      <c r="P81" s="2">
        <v>60.0</v>
      </c>
      <c r="Q81" s="2">
        <v>120.0</v>
      </c>
      <c r="R81" s="7">
        <v>240.0</v>
      </c>
    </row>
    <row r="82">
      <c r="A82" s="6" t="s">
        <v>26</v>
      </c>
      <c r="B82" s="2">
        <v>0.0019</v>
      </c>
      <c r="C82" s="2">
        <v>0.001</v>
      </c>
      <c r="D82" s="2">
        <v>0.002</v>
      </c>
      <c r="E82" s="2">
        <v>0.002</v>
      </c>
      <c r="F82" s="2">
        <v>0.002</v>
      </c>
      <c r="G82" s="2">
        <v>0.002</v>
      </c>
      <c r="H82" s="2">
        <v>0.0023</v>
      </c>
      <c r="I82" s="2">
        <v>0.002</v>
      </c>
      <c r="J82" s="2">
        <v>0.002</v>
      </c>
      <c r="K82" s="2">
        <v>0.002</v>
      </c>
      <c r="L82" s="2">
        <v>0.0015</v>
      </c>
      <c r="M82" s="2">
        <v>0.0015</v>
      </c>
      <c r="N82" s="2">
        <v>0.0015</v>
      </c>
      <c r="O82" s="2">
        <v>0.0017</v>
      </c>
      <c r="P82" s="2">
        <v>0.0017</v>
      </c>
      <c r="Q82" s="2">
        <v>0.0019</v>
      </c>
      <c r="R82" s="7">
        <v>0.002</v>
      </c>
    </row>
    <row r="83">
      <c r="A83" s="6" t="s">
        <v>4</v>
      </c>
      <c r="B83" s="8">
        <f t="shared" ref="B83:R83" si="8">0.000506*B81</f>
        <v>0.000506</v>
      </c>
      <c r="C83" s="8">
        <f t="shared" si="8"/>
        <v>0.001012</v>
      </c>
      <c r="D83" s="8">
        <f t="shared" si="8"/>
        <v>0.001518</v>
      </c>
      <c r="E83" s="8">
        <f t="shared" si="8"/>
        <v>0.002024</v>
      </c>
      <c r="F83" s="8">
        <f t="shared" si="8"/>
        <v>0.00253</v>
      </c>
      <c r="G83" s="8">
        <f t="shared" si="8"/>
        <v>0.003036</v>
      </c>
      <c r="H83" s="8">
        <f t="shared" si="8"/>
        <v>0.003542</v>
      </c>
      <c r="I83" s="8">
        <f t="shared" si="8"/>
        <v>0.004048</v>
      </c>
      <c r="J83" s="8">
        <f t="shared" si="8"/>
        <v>0.004554</v>
      </c>
      <c r="K83" s="8">
        <f t="shared" si="8"/>
        <v>0.00506</v>
      </c>
      <c r="L83" s="8">
        <f t="shared" si="8"/>
        <v>0.00759</v>
      </c>
      <c r="M83" s="8">
        <f t="shared" si="8"/>
        <v>0.01012</v>
      </c>
      <c r="N83" s="8">
        <f t="shared" si="8"/>
        <v>0.01265</v>
      </c>
      <c r="O83" s="8">
        <f t="shared" si="8"/>
        <v>0.01518</v>
      </c>
      <c r="P83" s="8">
        <f t="shared" si="8"/>
        <v>0.03036</v>
      </c>
      <c r="Q83" s="8">
        <f t="shared" si="8"/>
        <v>0.06072</v>
      </c>
      <c r="R83" s="8">
        <f t="shared" si="8"/>
        <v>0.12144</v>
      </c>
    </row>
    <row r="84">
      <c r="A84" s="10" t="s">
        <v>20</v>
      </c>
      <c r="B84" s="11">
        <v>0.0</v>
      </c>
      <c r="C84" s="11">
        <v>0.0013</v>
      </c>
      <c r="D84" s="11">
        <v>0.002060451250937503</v>
      </c>
      <c r="E84" s="11">
        <v>0.0026</v>
      </c>
      <c r="F84" s="11">
        <v>0.0030185065233535708</v>
      </c>
      <c r="G84" s="11">
        <v>0.003360451250937503</v>
      </c>
      <c r="H84" s="11">
        <v>0.003649561398674885</v>
      </c>
      <c r="I84" s="11">
        <v>0.0039</v>
      </c>
      <c r="J84" s="11">
        <v>0.004120902501875006</v>
      </c>
      <c r="K84" s="11">
        <v>0.004318506523353571</v>
      </c>
      <c r="L84" s="11">
        <v>0.005078957774291074</v>
      </c>
      <c r="M84" s="11">
        <v>0.005618506523353571</v>
      </c>
      <c r="N84" s="11">
        <v>0.0060370130467071416</v>
      </c>
      <c r="O84" s="11">
        <v>0.006378957774291074</v>
      </c>
      <c r="P84" s="11">
        <v>0.007678957774291074</v>
      </c>
      <c r="Q84" s="11">
        <v>0.008978957774291073</v>
      </c>
      <c r="R84" s="11">
        <v>0.010278957774291074</v>
      </c>
    </row>
    <row r="85">
      <c r="E85" s="2"/>
    </row>
    <row r="86">
      <c r="E86" s="2"/>
    </row>
    <row r="87">
      <c r="E87" s="2"/>
    </row>
    <row r="88">
      <c r="E88" s="2"/>
    </row>
    <row r="89">
      <c r="E89" s="2"/>
    </row>
    <row r="90">
      <c r="E90" s="2"/>
    </row>
    <row r="91">
      <c r="E91" s="2"/>
    </row>
    <row r="92">
      <c r="E92" s="2"/>
    </row>
    <row r="93">
      <c r="E93" s="2"/>
    </row>
    <row r="94">
      <c r="E94" s="2"/>
    </row>
    <row r="95">
      <c r="E95" s="2"/>
    </row>
    <row r="96">
      <c r="E96" s="2"/>
    </row>
    <row r="97">
      <c r="E97" s="2"/>
    </row>
    <row r="98">
      <c r="E98" s="2"/>
    </row>
    <row r="99">
      <c r="E99" s="2"/>
    </row>
    <row r="100">
      <c r="E100" s="2"/>
    </row>
    <row r="101">
      <c r="E101" s="2"/>
    </row>
    <row r="102">
      <c r="E102" s="2"/>
    </row>
    <row r="103">
      <c r="E103" s="2"/>
    </row>
    <row r="104">
      <c r="E104" s="2"/>
    </row>
    <row r="105">
      <c r="E105" s="2"/>
    </row>
    <row r="106">
      <c r="E106" s="2"/>
    </row>
    <row r="107">
      <c r="E107" s="2"/>
    </row>
    <row r="108">
      <c r="E108" s="2"/>
    </row>
    <row r="109">
      <c r="E109" s="2"/>
    </row>
    <row r="110">
      <c r="E110" s="2"/>
    </row>
    <row r="111">
      <c r="E111" s="2"/>
    </row>
    <row r="112">
      <c r="E112" s="2"/>
    </row>
    <row r="113">
      <c r="E113" s="2"/>
    </row>
    <row r="114">
      <c r="E114" s="2"/>
    </row>
    <row r="115">
      <c r="E115" s="2"/>
    </row>
    <row r="116">
      <c r="E116" s="2"/>
    </row>
    <row r="117">
      <c r="E117" s="2"/>
    </row>
    <row r="118">
      <c r="E118" s="2"/>
    </row>
    <row r="119">
      <c r="E119" s="2"/>
    </row>
    <row r="120">
      <c r="E120" s="2"/>
    </row>
    <row r="121">
      <c r="E121" s="2"/>
    </row>
    <row r="122">
      <c r="E122" s="2"/>
    </row>
    <row r="123">
      <c r="E123" s="2"/>
    </row>
    <row r="124">
      <c r="E124" s="2"/>
    </row>
    <row r="125">
      <c r="E125" s="2"/>
    </row>
    <row r="126">
      <c r="E126" s="2"/>
    </row>
    <row r="127">
      <c r="E127" s="2"/>
    </row>
    <row r="128">
      <c r="E128" s="2"/>
    </row>
    <row r="129">
      <c r="E129" s="2"/>
    </row>
    <row r="130">
      <c r="E130" s="2"/>
    </row>
    <row r="131">
      <c r="E131" s="2"/>
    </row>
    <row r="132">
      <c r="E132" s="2"/>
    </row>
    <row r="133">
      <c r="E133" s="2"/>
    </row>
    <row r="134">
      <c r="E134" s="2"/>
    </row>
    <row r="135">
      <c r="E135" s="2"/>
    </row>
    <row r="136">
      <c r="E136" s="2"/>
    </row>
    <row r="137">
      <c r="E137" s="2"/>
    </row>
    <row r="138">
      <c r="E138" s="2"/>
    </row>
    <row r="139">
      <c r="E139" s="2"/>
    </row>
    <row r="140">
      <c r="E140" s="2"/>
    </row>
    <row r="141">
      <c r="E141" s="2"/>
    </row>
    <row r="142">
      <c r="E142" s="2"/>
    </row>
    <row r="143">
      <c r="E143" s="2"/>
    </row>
    <row r="144">
      <c r="E144" s="2"/>
    </row>
    <row r="145">
      <c r="E145" s="2"/>
    </row>
    <row r="146">
      <c r="E146" s="2"/>
    </row>
    <row r="147">
      <c r="E147" s="2"/>
    </row>
    <row r="148">
      <c r="E148" s="2"/>
    </row>
    <row r="149">
      <c r="E149" s="2"/>
    </row>
    <row r="150">
      <c r="E150" s="2"/>
    </row>
    <row r="151">
      <c r="E151" s="2"/>
    </row>
    <row r="152">
      <c r="E152" s="2"/>
    </row>
    <row r="153">
      <c r="E153" s="2"/>
    </row>
  </sheetData>
  <drawing r:id="rId1"/>
</worksheet>
</file>