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Лабы\"/>
    </mc:Choice>
  </mc:AlternateContent>
  <xr:revisionPtr revIDLastSave="0" documentId="13_ncr:1_{4FDA924F-4336-4312-8978-93FB3134F72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A9" i="2"/>
  <c r="I9" i="1"/>
  <c r="B8" i="2"/>
  <c r="C8" i="2"/>
  <c r="D8" i="2"/>
  <c r="E8" i="2"/>
  <c r="F8" i="2"/>
  <c r="G8" i="2"/>
  <c r="A8" i="2"/>
  <c r="J2" i="2"/>
  <c r="K2" i="2"/>
  <c r="L2" i="2"/>
  <c r="M2" i="2"/>
  <c r="N2" i="2"/>
  <c r="O2" i="2"/>
  <c r="P2" i="2"/>
  <c r="J3" i="2"/>
  <c r="K3" i="2"/>
  <c r="L3" i="2"/>
  <c r="M3" i="2"/>
  <c r="N3" i="2"/>
  <c r="O3" i="2"/>
  <c r="P3" i="2"/>
  <c r="J4" i="2"/>
  <c r="K4" i="2"/>
  <c r="L4" i="2"/>
  <c r="M4" i="2"/>
  <c r="N4" i="2"/>
  <c r="O4" i="2"/>
  <c r="P4" i="2"/>
  <c r="J5" i="2"/>
  <c r="K5" i="2"/>
  <c r="L5" i="2"/>
  <c r="M5" i="2"/>
  <c r="N5" i="2"/>
  <c r="O5" i="2"/>
  <c r="P5" i="2"/>
  <c r="P1" i="2"/>
  <c r="K1" i="2"/>
  <c r="L1" i="2"/>
  <c r="M1" i="2"/>
  <c r="N1" i="2"/>
  <c r="O1" i="2"/>
  <c r="J1" i="2"/>
  <c r="L9" i="1"/>
  <c r="M9" i="1"/>
  <c r="N9" i="1"/>
  <c r="K9" i="1"/>
  <c r="O31" i="1"/>
  <c r="P31" i="1"/>
  <c r="N31" i="1"/>
  <c r="M31" i="1"/>
  <c r="P30" i="1"/>
  <c r="O30" i="1"/>
  <c r="N30" i="1"/>
  <c r="M30" i="1"/>
  <c r="J8" i="1"/>
  <c r="K8" i="1"/>
  <c r="L8" i="1"/>
  <c r="J9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O28" i="1"/>
  <c r="N23" i="1"/>
  <c r="O23" i="1"/>
  <c r="P23" i="1"/>
  <c r="M23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I22" i="1"/>
  <c r="I28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H23" i="1"/>
  <c r="I23" i="1"/>
  <c r="J23" i="1"/>
  <c r="G23" i="1"/>
  <c r="N8" i="1"/>
  <c r="M8" i="1"/>
  <c r="I8" i="1"/>
  <c r="I2" i="1"/>
  <c r="J2" i="1"/>
  <c r="K2" i="1"/>
  <c r="L2" i="1"/>
  <c r="M2" i="1"/>
  <c r="N2" i="1"/>
  <c r="I3" i="1"/>
  <c r="J3" i="1"/>
  <c r="K3" i="1"/>
  <c r="L3" i="1"/>
  <c r="M3" i="1"/>
  <c r="N3" i="1"/>
  <c r="I4" i="1"/>
  <c r="J4" i="1"/>
  <c r="K4" i="1"/>
  <c r="L4" i="1"/>
  <c r="M4" i="1"/>
  <c r="N4" i="1"/>
  <c r="I5" i="1"/>
  <c r="J5" i="1"/>
  <c r="K5" i="1"/>
  <c r="L5" i="1"/>
  <c r="M5" i="1"/>
  <c r="N5" i="1"/>
  <c r="K6" i="1"/>
  <c r="L6" i="1"/>
  <c r="M6" i="1"/>
  <c r="N6" i="1"/>
  <c r="J1" i="1"/>
  <c r="K1" i="1"/>
  <c r="L1" i="1"/>
  <c r="M1" i="1"/>
  <c r="N1" i="1"/>
  <c r="I1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D13" i="1"/>
  <c r="E13" i="1"/>
  <c r="F13" i="1"/>
  <c r="G13" i="1"/>
  <c r="B9" i="1"/>
  <c r="B10" i="1"/>
  <c r="B11" i="1"/>
  <c r="B12" i="1"/>
  <c r="B8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en-US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L(k)</a:t>
            </a:r>
          </a:p>
          <a:p>
            <a:pPr>
              <a:defRPr/>
            </a:pPr>
            <a:r>
              <a:rPr lang="ru-RU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381505576208178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480819892866551"/>
          <c:y val="6.1083171538489196E-2"/>
          <c:w val="0.87307284196352775"/>
          <c:h val="0.86456558084349044"/>
        </c:manualLayout>
      </c:layout>
      <c:scatterChart>
        <c:scatterStyle val="lineMarker"/>
        <c:varyColors val="0"/>
        <c:ser>
          <c:idx val="0"/>
          <c:order val="0"/>
          <c:tx>
            <c:v>f = 3.5 кГц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Sheet1!$B$8:$B$12</c:f>
              <c:numCache>
                <c:formatCode>General</c:formatCode>
                <c:ptCount val="5"/>
                <c:pt idx="0">
                  <c:v>0</c:v>
                </c:pt>
                <c:pt idx="1">
                  <c:v>49</c:v>
                </c:pt>
                <c:pt idx="2">
                  <c:v>99</c:v>
                </c:pt>
                <c:pt idx="3">
                  <c:v>148</c:v>
                </c:pt>
                <c:pt idx="4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0-4E07-A86D-B1A3332A8429}"/>
            </c:ext>
          </c:extLst>
        </c:ser>
        <c:ser>
          <c:idx val="1"/>
          <c:order val="1"/>
          <c:tx>
            <c:v>f = 4.0 кГц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Sheet1!$C$8:$C$12</c:f>
              <c:numCache>
                <c:formatCode>General</c:formatCode>
                <c:ptCount val="5"/>
                <c:pt idx="0">
                  <c:v>0</c:v>
                </c:pt>
                <c:pt idx="1">
                  <c:v>43</c:v>
                </c:pt>
                <c:pt idx="2">
                  <c:v>87</c:v>
                </c:pt>
                <c:pt idx="3">
                  <c:v>129</c:v>
                </c:pt>
                <c:pt idx="4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60-4E07-A86D-B1A3332A8429}"/>
            </c:ext>
          </c:extLst>
        </c:ser>
        <c:ser>
          <c:idx val="2"/>
          <c:order val="2"/>
          <c:tx>
            <c:v>f = 4.5 кГц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Sheet1!$D$8:$D$13</c:f>
              <c:numCache>
                <c:formatCode>General</c:formatCode>
                <c:ptCount val="6"/>
                <c:pt idx="0">
                  <c:v>0</c:v>
                </c:pt>
                <c:pt idx="1">
                  <c:v>37</c:v>
                </c:pt>
                <c:pt idx="2">
                  <c:v>76</c:v>
                </c:pt>
                <c:pt idx="3">
                  <c:v>115</c:v>
                </c:pt>
                <c:pt idx="4">
                  <c:v>153</c:v>
                </c:pt>
                <c:pt idx="5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60-4E07-A86D-B1A3332A8429}"/>
            </c:ext>
          </c:extLst>
        </c:ser>
        <c:ser>
          <c:idx val="3"/>
          <c:order val="3"/>
          <c:tx>
            <c:v>f = 5.0 кГц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Sheet1!$E$8:$E$13</c:f>
              <c:numCache>
                <c:formatCode>General</c:formatCode>
                <c:ptCount val="6"/>
                <c:pt idx="0">
                  <c:v>0</c:v>
                </c:pt>
                <c:pt idx="1">
                  <c:v>35</c:v>
                </c:pt>
                <c:pt idx="2">
                  <c:v>70</c:v>
                </c:pt>
                <c:pt idx="3">
                  <c:v>105</c:v>
                </c:pt>
                <c:pt idx="4">
                  <c:v>139</c:v>
                </c:pt>
                <c:pt idx="5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60-4E07-A86D-B1A3332A8429}"/>
            </c:ext>
          </c:extLst>
        </c:ser>
        <c:ser>
          <c:idx val="4"/>
          <c:order val="4"/>
          <c:tx>
            <c:v>f = 5.5 кГц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Sheet1!$F$8:$F$13</c:f>
              <c:numCache>
                <c:formatCode>General</c:formatCode>
                <c:ptCount val="6"/>
                <c:pt idx="0">
                  <c:v>0</c:v>
                </c:pt>
                <c:pt idx="1">
                  <c:v>33</c:v>
                </c:pt>
                <c:pt idx="2">
                  <c:v>64</c:v>
                </c:pt>
                <c:pt idx="3">
                  <c:v>95</c:v>
                </c:pt>
                <c:pt idx="4">
                  <c:v>127</c:v>
                </c:pt>
                <c:pt idx="5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60-4E07-A86D-B1A3332A8429}"/>
            </c:ext>
          </c:extLst>
        </c:ser>
        <c:ser>
          <c:idx val="5"/>
          <c:order val="5"/>
          <c:tx>
            <c:v>f = 6.0 кГц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Sheet1!$G$8:$G$13</c:f>
              <c:numCache>
                <c:formatCode>General</c:formatCode>
                <c:ptCount val="6"/>
                <c:pt idx="0">
                  <c:v>0</c:v>
                </c:pt>
                <c:pt idx="1">
                  <c:v>28</c:v>
                </c:pt>
                <c:pt idx="2">
                  <c:v>58</c:v>
                </c:pt>
                <c:pt idx="3">
                  <c:v>87</c:v>
                </c:pt>
                <c:pt idx="4">
                  <c:v>115</c:v>
                </c:pt>
                <c:pt idx="5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60-4E07-A86D-B1A3332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906767"/>
        <c:axId val="1600909679"/>
      </c:scatterChart>
      <c:valAx>
        <c:axId val="160090676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7239472040901953"/>
              <c:y val="0.86998817998777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909679"/>
        <c:crosses val="autoZero"/>
        <c:crossBetween val="midCat"/>
      </c:valAx>
      <c:valAx>
        <c:axId val="1600909679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L,</a:t>
                </a:r>
                <a:r>
                  <a:rPr lang="ru-RU"/>
                  <a:t> мм</a:t>
                </a:r>
              </a:p>
            </c:rich>
          </c:tx>
          <c:layout>
            <c:manualLayout>
              <c:xMode val="edge"/>
              <c:yMode val="edge"/>
              <c:x val="0.11138988086526358"/>
              <c:y val="2.33563282465797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90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 = 5 кГц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Sheet1!$A$17:$A$22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Sheet1!$G$17:$G$22</c:f>
              <c:numCache>
                <c:formatCode>General</c:formatCode>
                <c:ptCount val="6"/>
                <c:pt idx="0">
                  <c:v>0</c:v>
                </c:pt>
                <c:pt idx="1">
                  <c:v>31</c:v>
                </c:pt>
                <c:pt idx="2">
                  <c:v>60</c:v>
                </c:pt>
                <c:pt idx="3">
                  <c:v>87</c:v>
                </c:pt>
                <c:pt idx="4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7-401C-BBDB-49BA37D4C393}"/>
            </c:ext>
          </c:extLst>
        </c:ser>
        <c:ser>
          <c:idx val="1"/>
          <c:order val="1"/>
          <c:tx>
            <c:v>f = 4.5 кГц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Sheet1!$A$17:$A$22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Sheet1!$H$17:$H$22</c:f>
              <c:numCache>
                <c:formatCode>General</c:formatCode>
                <c:ptCount val="6"/>
                <c:pt idx="0">
                  <c:v>0</c:v>
                </c:pt>
                <c:pt idx="1">
                  <c:v>34</c:v>
                </c:pt>
                <c:pt idx="2">
                  <c:v>68</c:v>
                </c:pt>
                <c:pt idx="3">
                  <c:v>101</c:v>
                </c:pt>
                <c:pt idx="4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D7-401C-BBDB-49BA37D4C393}"/>
            </c:ext>
          </c:extLst>
        </c:ser>
        <c:ser>
          <c:idx val="2"/>
          <c:order val="2"/>
          <c:tx>
            <c:v>f = 4.0 кГц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Sheet1!$A$17:$A$22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Sheet1!$I$17:$I$22</c:f>
              <c:numCache>
                <c:formatCode>General</c:formatCode>
                <c:ptCount val="6"/>
                <c:pt idx="0">
                  <c:v>0</c:v>
                </c:pt>
                <c:pt idx="1">
                  <c:v>29</c:v>
                </c:pt>
                <c:pt idx="2">
                  <c:v>63</c:v>
                </c:pt>
                <c:pt idx="3">
                  <c:v>107</c:v>
                </c:pt>
                <c:pt idx="4">
                  <c:v>140</c:v>
                </c:pt>
                <c:pt idx="5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D7-401C-BBDB-49BA37D4C393}"/>
            </c:ext>
          </c:extLst>
        </c:ser>
        <c:ser>
          <c:idx val="3"/>
          <c:order val="3"/>
          <c:tx>
            <c:v>f = 3.5 кГц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Sheet1!$A$17:$A$22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Sheet1!$J$17:$J$22</c:f>
              <c:numCache>
                <c:formatCode>General</c:formatCode>
                <c:ptCount val="6"/>
                <c:pt idx="0">
                  <c:v>0</c:v>
                </c:pt>
                <c:pt idx="1">
                  <c:v>38</c:v>
                </c:pt>
                <c:pt idx="2">
                  <c:v>81</c:v>
                </c:pt>
                <c:pt idx="3">
                  <c:v>126</c:v>
                </c:pt>
                <c:pt idx="4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D7-401C-BBDB-49BA37D4C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100127"/>
        <c:axId val="1682100959"/>
      </c:scatterChart>
      <c:valAx>
        <c:axId val="1682100127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100959"/>
        <c:crosses val="autoZero"/>
        <c:crossBetween val="midCat"/>
      </c:valAx>
      <c:valAx>
        <c:axId val="16821009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10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en-US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L(k)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 = 5 кГц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Sheet1!$A$17:$A$22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Sheet1!$G$23:$G$28</c:f>
              <c:numCache>
                <c:formatCode>General</c:formatCode>
                <c:ptCount val="6"/>
                <c:pt idx="0">
                  <c:v>0</c:v>
                </c:pt>
                <c:pt idx="1">
                  <c:v>28</c:v>
                </c:pt>
                <c:pt idx="2">
                  <c:v>56</c:v>
                </c:pt>
                <c:pt idx="3">
                  <c:v>84</c:v>
                </c:pt>
                <c:pt idx="4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39-480F-88CC-3D62FAB84788}"/>
            </c:ext>
          </c:extLst>
        </c:ser>
        <c:ser>
          <c:idx val="1"/>
          <c:order val="1"/>
          <c:tx>
            <c:v>f = 4.5 кГц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Sheet1!$A$17:$A$22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Sheet1!$H$23:$H$28</c:f>
              <c:numCache>
                <c:formatCode>General</c:formatCode>
                <c:ptCount val="6"/>
                <c:pt idx="0">
                  <c:v>0</c:v>
                </c:pt>
                <c:pt idx="1">
                  <c:v>31</c:v>
                </c:pt>
                <c:pt idx="2">
                  <c:v>63</c:v>
                </c:pt>
                <c:pt idx="3">
                  <c:v>94</c:v>
                </c:pt>
                <c:pt idx="4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39-480F-88CC-3D62FAB84788}"/>
            </c:ext>
          </c:extLst>
        </c:ser>
        <c:ser>
          <c:idx val="2"/>
          <c:order val="2"/>
          <c:tx>
            <c:v>f = 4.0 кГц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Sheet1!$A$17:$A$22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Sheet1!$I$23:$I$28</c:f>
              <c:numCache>
                <c:formatCode>General</c:formatCode>
                <c:ptCount val="6"/>
                <c:pt idx="0">
                  <c:v>0</c:v>
                </c:pt>
                <c:pt idx="1">
                  <c:v>35</c:v>
                </c:pt>
                <c:pt idx="2">
                  <c:v>73</c:v>
                </c:pt>
                <c:pt idx="3">
                  <c:v>109</c:v>
                </c:pt>
                <c:pt idx="4">
                  <c:v>144</c:v>
                </c:pt>
                <c:pt idx="5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39-480F-88CC-3D62FAB84788}"/>
            </c:ext>
          </c:extLst>
        </c:ser>
        <c:ser>
          <c:idx val="3"/>
          <c:order val="3"/>
          <c:tx>
            <c:v>f = 3.5 кГц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Sheet1!$A$17:$A$22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Sheet1!$J$23:$J$28</c:f>
              <c:numCache>
                <c:formatCode>General</c:formatCode>
                <c:ptCount val="6"/>
                <c:pt idx="0">
                  <c:v>0</c:v>
                </c:pt>
                <c:pt idx="1">
                  <c:v>44</c:v>
                </c:pt>
                <c:pt idx="2">
                  <c:v>85</c:v>
                </c:pt>
                <c:pt idx="3">
                  <c:v>126</c:v>
                </c:pt>
                <c:pt idx="4">
                  <c:v>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539-480F-88CC-3D62FAB8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100127"/>
        <c:axId val="1682100959"/>
      </c:scatterChart>
      <c:valAx>
        <c:axId val="1682100127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97247665201488376"/>
              <c:y val="0.80321661362435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100959"/>
        <c:crosses val="autoZero"/>
        <c:crossBetween val="midCat"/>
      </c:valAx>
      <c:valAx>
        <c:axId val="16821009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L,</a:t>
                </a:r>
                <a:r>
                  <a:rPr lang="en-US" baseline="0"/>
                  <a:t> </a:t>
                </a:r>
                <a:r>
                  <a:rPr lang="ru-RU" baseline="0"/>
                  <a:t>мм</a:t>
                </a:r>
              </a:p>
            </c:rich>
          </c:tx>
          <c:layout>
            <c:manualLayout>
              <c:xMode val="edge"/>
              <c:yMode val="edge"/>
              <c:x val="0.11546184738955824"/>
              <c:y val="0.10521917722521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10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</a:t>
            </a:r>
            <a:r>
              <a:rPr lang="en-US"/>
              <a:t>f(k)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= 22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Лист1!$B$1:$B$5</c:f>
              <c:numCache>
                <c:formatCode>General</c:formatCode>
                <c:ptCount val="5"/>
                <c:pt idx="0">
                  <c:v>200</c:v>
                </c:pt>
                <c:pt idx="1">
                  <c:v>450</c:v>
                </c:pt>
                <c:pt idx="2">
                  <c:v>660</c:v>
                </c:pt>
                <c:pt idx="3">
                  <c:v>872</c:v>
                </c:pt>
                <c:pt idx="4">
                  <c:v>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CFA-4E35-8DD4-93B2D7056C9D}"/>
            </c:ext>
          </c:extLst>
        </c:ser>
        <c:ser>
          <c:idx val="1"/>
          <c:order val="1"/>
          <c:tx>
            <c:v>T= 27.8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Лист1!$C$1:$C$5</c:f>
              <c:numCache>
                <c:formatCode>General</c:formatCode>
                <c:ptCount val="5"/>
                <c:pt idx="0">
                  <c:v>200</c:v>
                </c:pt>
                <c:pt idx="1">
                  <c:v>451</c:v>
                </c:pt>
                <c:pt idx="2">
                  <c:v>662</c:v>
                </c:pt>
                <c:pt idx="3">
                  <c:v>878</c:v>
                </c:pt>
                <c:pt idx="4">
                  <c:v>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CFA-4E35-8DD4-93B2D7056C9D}"/>
            </c:ext>
          </c:extLst>
        </c:ser>
        <c:ser>
          <c:idx val="2"/>
          <c:order val="2"/>
          <c:tx>
            <c:v>T = 33.6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Лист1!$D$1:$D$6</c:f>
              <c:numCache>
                <c:formatCode>General</c:formatCode>
                <c:ptCount val="6"/>
                <c:pt idx="0">
                  <c:v>203</c:v>
                </c:pt>
                <c:pt idx="1">
                  <c:v>454</c:v>
                </c:pt>
                <c:pt idx="2">
                  <c:v>667</c:v>
                </c:pt>
                <c:pt idx="3">
                  <c:v>883</c:v>
                </c:pt>
                <c:pt idx="4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CFA-4E35-8DD4-93B2D7056C9D}"/>
            </c:ext>
          </c:extLst>
        </c:ser>
        <c:ser>
          <c:idx val="3"/>
          <c:order val="3"/>
          <c:tx>
            <c:v>T = 37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Лист1!$E$1:$E$5</c:f>
              <c:numCache>
                <c:formatCode>General</c:formatCode>
                <c:ptCount val="5"/>
                <c:pt idx="0">
                  <c:v>204</c:v>
                </c:pt>
                <c:pt idx="1">
                  <c:v>457</c:v>
                </c:pt>
                <c:pt idx="2">
                  <c:v>671</c:v>
                </c:pt>
                <c:pt idx="3">
                  <c:v>889</c:v>
                </c:pt>
                <c:pt idx="4">
                  <c:v>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CFA-4E35-8DD4-93B2D7056C9D}"/>
            </c:ext>
          </c:extLst>
        </c:ser>
        <c:ser>
          <c:idx val="4"/>
          <c:order val="4"/>
          <c:tx>
            <c:v>T = 42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Лист1!$F$1:$F$5</c:f>
              <c:numCache>
                <c:formatCode>General</c:formatCode>
                <c:ptCount val="5"/>
                <c:pt idx="0">
                  <c:v>203</c:v>
                </c:pt>
                <c:pt idx="1">
                  <c:v>459</c:v>
                </c:pt>
                <c:pt idx="2">
                  <c:v>675</c:v>
                </c:pt>
                <c:pt idx="3">
                  <c:v>894</c:v>
                </c:pt>
                <c:pt idx="4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CFA-4E35-8DD4-93B2D7056C9D}"/>
            </c:ext>
          </c:extLst>
        </c:ser>
        <c:ser>
          <c:idx val="5"/>
          <c:order val="5"/>
          <c:tx>
            <c:v>T = 47.5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Лист1!$G$1:$G$6</c:f>
              <c:numCache>
                <c:formatCode>General</c:formatCode>
                <c:ptCount val="6"/>
                <c:pt idx="0">
                  <c:v>207</c:v>
                </c:pt>
                <c:pt idx="1">
                  <c:v>463</c:v>
                </c:pt>
                <c:pt idx="2">
                  <c:v>680</c:v>
                </c:pt>
                <c:pt idx="3">
                  <c:v>900</c:v>
                </c:pt>
                <c:pt idx="4">
                  <c:v>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CFA-4E35-8DD4-93B2D7056C9D}"/>
            </c:ext>
          </c:extLst>
        </c:ser>
        <c:ser>
          <c:idx val="6"/>
          <c:order val="6"/>
          <c:tx>
            <c:v>T = 52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Лист1!$H$1:$H$5</c:f>
              <c:numCache>
                <c:formatCode>General</c:formatCode>
                <c:ptCount val="5"/>
                <c:pt idx="0">
                  <c:v>210</c:v>
                </c:pt>
                <c:pt idx="1">
                  <c:v>465</c:v>
                </c:pt>
                <c:pt idx="2">
                  <c:v>684</c:v>
                </c:pt>
                <c:pt idx="3">
                  <c:v>905</c:v>
                </c:pt>
                <c:pt idx="4">
                  <c:v>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CFA-4E35-8DD4-93B2D7056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329135"/>
        <c:axId val="1693329967"/>
      </c:scatterChart>
      <c:valAx>
        <c:axId val="1693329135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7721074849646905"/>
              <c:y val="0.84603102306904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3329967"/>
        <c:crosses val="autoZero"/>
        <c:crossBetween val="midCat"/>
      </c:valAx>
      <c:valAx>
        <c:axId val="1693329967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 </a:t>
                </a:r>
                <a:r>
                  <a:rPr lang="ru-RU"/>
                  <a:t>Гц</a:t>
                </a:r>
              </a:p>
            </c:rich>
          </c:tx>
          <c:layout>
            <c:manualLayout>
              <c:xMode val="edge"/>
              <c:yMode val="edge"/>
              <c:x val="9.1925317156790295E-2"/>
              <c:y val="7.14641203648676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332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68580</xdr:colOff>
      <xdr:row>0</xdr:row>
      <xdr:rowOff>83820</xdr:rowOff>
    </xdr:from>
    <xdr:to>
      <xdr:col>24</xdr:col>
      <xdr:colOff>53340</xdr:colOff>
      <xdr:row>13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A7EA92-C0CB-490E-B31D-89685D0E9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244289</xdr:colOff>
      <xdr:row>32</xdr:row>
      <xdr:rowOff>80459</xdr:rowOff>
    </xdr:from>
    <xdr:to>
      <xdr:col>34</xdr:col>
      <xdr:colOff>518609</xdr:colOff>
      <xdr:row>52</xdr:row>
      <xdr:rowOff>172123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8165AB-9121-4540-AEBA-F13FD8952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53788</xdr:rowOff>
    </xdr:from>
    <xdr:to>
      <xdr:col>12</xdr:col>
      <xdr:colOff>274320</xdr:colOff>
      <xdr:row>52</xdr:row>
      <xdr:rowOff>149038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2CB4761-01CA-4368-BB5F-FFD53EBE8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283029</xdr:colOff>
      <xdr:row>6</xdr:row>
      <xdr:rowOff>119198</xdr:rowOff>
    </xdr:from>
    <xdr:to>
      <xdr:col>30</xdr:col>
      <xdr:colOff>605246</xdr:colOff>
      <xdr:row>35</xdr:row>
      <xdr:rowOff>10886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B1B7FD-6EDC-4EC2-82DA-B9FF7B071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zoomScale="85" zoomScaleNormal="85" workbookViewId="0">
      <selection activeCell="I9" sqref="I9"/>
    </sheetView>
  </sheetViews>
  <sheetFormatPr defaultRowHeight="14.4" x14ac:dyDescent="0.3"/>
  <sheetData>
    <row r="1" spans="1:14" x14ac:dyDescent="0.3">
      <c r="A1">
        <v>1</v>
      </c>
      <c r="B1">
        <v>26</v>
      </c>
      <c r="C1">
        <v>40</v>
      </c>
      <c r="D1">
        <v>11</v>
      </c>
      <c r="E1">
        <v>22</v>
      </c>
      <c r="F1">
        <v>32</v>
      </c>
      <c r="G1">
        <v>13</v>
      </c>
      <c r="I1">
        <f>B1*B1</f>
        <v>676</v>
      </c>
      <c r="J1">
        <f t="shared" ref="J1:N1" si="0">C1*C1</f>
        <v>1600</v>
      </c>
      <c r="K1">
        <f t="shared" si="0"/>
        <v>121</v>
      </c>
      <c r="L1">
        <f t="shared" si="0"/>
        <v>484</v>
      </c>
      <c r="M1">
        <f t="shared" si="0"/>
        <v>1024</v>
      </c>
      <c r="N1">
        <f t="shared" si="0"/>
        <v>169</v>
      </c>
    </row>
    <row r="2" spans="1:14" x14ac:dyDescent="0.3">
      <c r="A2">
        <v>2</v>
      </c>
      <c r="B2">
        <f>75</f>
        <v>75</v>
      </c>
      <c r="C2">
        <v>83</v>
      </c>
      <c r="D2">
        <v>48</v>
      </c>
      <c r="E2">
        <v>57</v>
      </c>
      <c r="F2">
        <v>65</v>
      </c>
      <c r="G2">
        <v>41</v>
      </c>
      <c r="I2">
        <f t="shared" ref="I2:I6" si="1">B2*B2</f>
        <v>5625</v>
      </c>
      <c r="J2">
        <f t="shared" ref="J2:J6" si="2">C2*C2</f>
        <v>6889</v>
      </c>
      <c r="K2">
        <f t="shared" ref="K2:K6" si="3">D2*D2</f>
        <v>2304</v>
      </c>
      <c r="L2">
        <f t="shared" ref="L2:L6" si="4">E2*E2</f>
        <v>3249</v>
      </c>
      <c r="M2">
        <f t="shared" ref="M2:M6" si="5">F2*F2</f>
        <v>4225</v>
      </c>
      <c r="N2">
        <f t="shared" ref="N2:N6" si="6">G2*G2</f>
        <v>1681</v>
      </c>
    </row>
    <row r="3" spans="1:14" x14ac:dyDescent="0.3">
      <c r="A3">
        <v>3</v>
      </c>
      <c r="B3">
        <v>125</v>
      </c>
      <c r="C3">
        <v>127</v>
      </c>
      <c r="D3">
        <v>87</v>
      </c>
      <c r="E3">
        <v>92</v>
      </c>
      <c r="F3">
        <v>96</v>
      </c>
      <c r="G3">
        <v>71</v>
      </c>
      <c r="I3">
        <f t="shared" si="1"/>
        <v>15625</v>
      </c>
      <c r="J3">
        <f t="shared" si="2"/>
        <v>16129</v>
      </c>
      <c r="K3">
        <f t="shared" si="3"/>
        <v>7569</v>
      </c>
      <c r="L3">
        <f t="shared" si="4"/>
        <v>8464</v>
      </c>
      <c r="M3">
        <f t="shared" si="5"/>
        <v>9216</v>
      </c>
      <c r="N3">
        <f t="shared" si="6"/>
        <v>5041</v>
      </c>
    </row>
    <row r="4" spans="1:14" x14ac:dyDescent="0.3">
      <c r="A4">
        <v>4</v>
      </c>
      <c r="B4">
        <v>174</v>
      </c>
      <c r="C4">
        <v>169</v>
      </c>
      <c r="D4">
        <v>126</v>
      </c>
      <c r="E4">
        <v>127</v>
      </c>
      <c r="F4">
        <v>127</v>
      </c>
      <c r="G4">
        <v>100</v>
      </c>
      <c r="I4">
        <f t="shared" si="1"/>
        <v>30276</v>
      </c>
      <c r="J4">
        <f t="shared" si="2"/>
        <v>28561</v>
      </c>
      <c r="K4">
        <f t="shared" si="3"/>
        <v>15876</v>
      </c>
      <c r="L4">
        <f t="shared" si="4"/>
        <v>16129</v>
      </c>
      <c r="M4">
        <f t="shared" si="5"/>
        <v>16129</v>
      </c>
      <c r="N4">
        <f t="shared" si="6"/>
        <v>10000</v>
      </c>
    </row>
    <row r="5" spans="1:14" x14ac:dyDescent="0.3">
      <c r="A5">
        <v>5</v>
      </c>
      <c r="B5">
        <v>223</v>
      </c>
      <c r="C5">
        <v>213</v>
      </c>
      <c r="D5">
        <v>164</v>
      </c>
      <c r="E5">
        <v>161</v>
      </c>
      <c r="F5">
        <v>159</v>
      </c>
      <c r="G5">
        <v>128</v>
      </c>
      <c r="I5">
        <f t="shared" si="1"/>
        <v>49729</v>
      </c>
      <c r="J5">
        <f t="shared" si="2"/>
        <v>45369</v>
      </c>
      <c r="K5">
        <f t="shared" si="3"/>
        <v>26896</v>
      </c>
      <c r="L5">
        <f t="shared" si="4"/>
        <v>25921</v>
      </c>
      <c r="M5">
        <f t="shared" si="5"/>
        <v>25281</v>
      </c>
      <c r="N5">
        <f t="shared" si="6"/>
        <v>16384</v>
      </c>
    </row>
    <row r="6" spans="1:14" x14ac:dyDescent="0.3">
      <c r="A6">
        <v>6</v>
      </c>
      <c r="D6">
        <v>202</v>
      </c>
      <c r="E6">
        <v>196</v>
      </c>
      <c r="F6">
        <v>191</v>
      </c>
      <c r="G6">
        <v>151</v>
      </c>
      <c r="K6">
        <f t="shared" si="3"/>
        <v>40804</v>
      </c>
      <c r="L6">
        <f t="shared" si="4"/>
        <v>38416</v>
      </c>
      <c r="M6">
        <f t="shared" si="5"/>
        <v>36481</v>
      </c>
      <c r="N6">
        <f t="shared" si="6"/>
        <v>22801</v>
      </c>
    </row>
    <row r="8" spans="1:14" x14ac:dyDescent="0.3">
      <c r="A8">
        <v>1</v>
      </c>
      <c r="B8">
        <f>B1-B$1</f>
        <v>0</v>
      </c>
      <c r="C8">
        <f t="shared" ref="C8:G8" si="7">C1-C$1</f>
        <v>0</v>
      </c>
      <c r="D8">
        <f t="shared" si="7"/>
        <v>0</v>
      </c>
      <c r="E8">
        <f t="shared" si="7"/>
        <v>0</v>
      </c>
      <c r="F8">
        <f t="shared" si="7"/>
        <v>0</v>
      </c>
      <c r="G8">
        <f t="shared" si="7"/>
        <v>0</v>
      </c>
      <c r="I8" s="1">
        <f>LINEST(B1:B5,A1:A5)</f>
        <v>49.300000000000004</v>
      </c>
      <c r="J8">
        <f>LINEST(C1:C5,A1:A5)</f>
        <v>43.2</v>
      </c>
      <c r="K8">
        <f>LINEST(D1:D6,A1:A6)</f>
        <v>38.342857142857135</v>
      </c>
      <c r="L8">
        <f>LINEST(E1:E6,A1:A6)</f>
        <v>34.771428571428579</v>
      </c>
      <c r="M8">
        <f>LINEST(F1:F6,A1:A6)</f>
        <v>31.657142857142873</v>
      </c>
      <c r="N8">
        <f>LINEST(G1:G6,A1:A6)</f>
        <v>28.000000000000011</v>
      </c>
    </row>
    <row r="9" spans="1:14" x14ac:dyDescent="0.3">
      <c r="A9">
        <v>2</v>
      </c>
      <c r="B9">
        <f t="shared" ref="B9:G13" si="8">B2-B$1</f>
        <v>49</v>
      </c>
      <c r="C9">
        <f t="shared" si="8"/>
        <v>43</v>
      </c>
      <c r="D9">
        <f t="shared" si="8"/>
        <v>37</v>
      </c>
      <c r="E9">
        <f t="shared" si="8"/>
        <v>35</v>
      </c>
      <c r="F9">
        <f t="shared" si="8"/>
        <v>33</v>
      </c>
      <c r="G9">
        <f t="shared" si="8"/>
        <v>28</v>
      </c>
      <c r="I9">
        <f>SQRT(((AVERAGE(I1:I5)-AVERAGE(B1:B5)*AVERAGE(B1:B5))/(11-9)-I8*I8)/3)</f>
        <v>0.1000000000018493</v>
      </c>
      <c r="J9">
        <f>SQRT(((AVERAGE(J1:J5)-AVERAGE(C1:C5)*AVERAGE(C1:C5))/(11-9)-J8*J8)/3)</f>
        <v>0.16329931618407859</v>
      </c>
      <c r="K9">
        <f>SQRT(((AVERAGE(K1:K6)-AVERAGE(D1:D6)*AVERAGE(D1:D6))/(91/6-49/4)-K8*K8)/4)</f>
        <v>0.13502330360819556</v>
      </c>
      <c r="L9">
        <f>SQRT(((AVERAGE(L1:L6)-AVERAGE(E1:E6)*AVERAGE(E1:E6))/(91/6-49/4)-L8*L8)/4)</f>
        <v>7.7371794329681165E-2</v>
      </c>
      <c r="M9">
        <f>SQRT(((AVERAGE(M1:M6)-AVERAGE(F1:F6)*AVERAGE(F1:F6))/(91/6-49/4)-M8*M8)/4)</f>
        <v>0.13502330360598538</v>
      </c>
      <c r="N9">
        <f>SQRT(((AVERAGE(N1:N6)-AVERAGE(G1:G6)*AVERAGE(G1:G6))/(91/6-49/4)-N8*N8)/4)</f>
        <v>0.53452248382476142</v>
      </c>
    </row>
    <row r="10" spans="1:14" x14ac:dyDescent="0.3">
      <c r="A10">
        <v>3</v>
      </c>
      <c r="B10">
        <f t="shared" si="8"/>
        <v>99</v>
      </c>
      <c r="C10">
        <f t="shared" si="8"/>
        <v>87</v>
      </c>
      <c r="D10">
        <f t="shared" si="8"/>
        <v>76</v>
      </c>
      <c r="E10">
        <f t="shared" si="8"/>
        <v>70</v>
      </c>
      <c r="F10">
        <f t="shared" si="8"/>
        <v>64</v>
      </c>
      <c r="G10">
        <f t="shared" si="8"/>
        <v>58</v>
      </c>
    </row>
    <row r="11" spans="1:14" x14ac:dyDescent="0.3">
      <c r="A11">
        <v>4</v>
      </c>
      <c r="B11">
        <f t="shared" si="8"/>
        <v>148</v>
      </c>
      <c r="C11">
        <f t="shared" si="8"/>
        <v>129</v>
      </c>
      <c r="D11">
        <f t="shared" si="8"/>
        <v>115</v>
      </c>
      <c r="E11">
        <f t="shared" si="8"/>
        <v>105</v>
      </c>
      <c r="F11">
        <f t="shared" si="8"/>
        <v>95</v>
      </c>
      <c r="G11">
        <f t="shared" si="8"/>
        <v>87</v>
      </c>
    </row>
    <row r="12" spans="1:14" x14ac:dyDescent="0.3">
      <c r="A12">
        <v>5</v>
      </c>
      <c r="B12">
        <f t="shared" si="8"/>
        <v>197</v>
      </c>
      <c r="C12">
        <f t="shared" si="8"/>
        <v>173</v>
      </c>
      <c r="D12">
        <f t="shared" si="8"/>
        <v>153</v>
      </c>
      <c r="E12">
        <f t="shared" si="8"/>
        <v>139</v>
      </c>
      <c r="F12">
        <f t="shared" si="8"/>
        <v>127</v>
      </c>
      <c r="G12">
        <f t="shared" si="8"/>
        <v>115</v>
      </c>
    </row>
    <row r="13" spans="1:14" x14ac:dyDescent="0.3">
      <c r="A13">
        <v>6</v>
      </c>
      <c r="D13">
        <f t="shared" si="8"/>
        <v>191</v>
      </c>
      <c r="E13">
        <f t="shared" si="8"/>
        <v>174</v>
      </c>
      <c r="F13">
        <f t="shared" si="8"/>
        <v>159</v>
      </c>
      <c r="G13">
        <f t="shared" si="8"/>
        <v>138</v>
      </c>
    </row>
    <row r="17" spans="1:16" x14ac:dyDescent="0.3">
      <c r="A17">
        <v>1</v>
      </c>
      <c r="B17">
        <v>10</v>
      </c>
      <c r="C17">
        <v>22</v>
      </c>
      <c r="D17">
        <v>17</v>
      </c>
      <c r="E17">
        <v>24</v>
      </c>
      <c r="G17">
        <f>B17-B$17</f>
        <v>0</v>
      </c>
      <c r="H17">
        <f t="shared" ref="H17:J17" si="9">C17-C$17</f>
        <v>0</v>
      </c>
      <c r="I17">
        <f t="shared" si="9"/>
        <v>0</v>
      </c>
      <c r="J17">
        <f t="shared" si="9"/>
        <v>0</v>
      </c>
    </row>
    <row r="18" spans="1:16" x14ac:dyDescent="0.3">
      <c r="A18">
        <v>2</v>
      </c>
      <c r="B18">
        <v>41</v>
      </c>
      <c r="C18">
        <v>56</v>
      </c>
      <c r="D18">
        <v>46</v>
      </c>
      <c r="E18">
        <v>62</v>
      </c>
      <c r="G18">
        <f t="shared" ref="G18:G21" si="10">B18-B$17</f>
        <v>31</v>
      </c>
      <c r="H18">
        <f t="shared" ref="H18:H21" si="11">C18-C$17</f>
        <v>34</v>
      </c>
      <c r="I18">
        <f t="shared" ref="I18:I22" si="12">D18-D$17</f>
        <v>29</v>
      </c>
      <c r="J18">
        <f t="shared" ref="J18:J21" si="13">E18-E$17</f>
        <v>38</v>
      </c>
    </row>
    <row r="19" spans="1:16" x14ac:dyDescent="0.3">
      <c r="A19">
        <v>3</v>
      </c>
      <c r="B19">
        <v>70</v>
      </c>
      <c r="C19">
        <v>90</v>
      </c>
      <c r="D19">
        <v>80</v>
      </c>
      <c r="E19">
        <v>105</v>
      </c>
      <c r="G19">
        <f t="shared" si="10"/>
        <v>60</v>
      </c>
      <c r="H19">
        <f t="shared" si="11"/>
        <v>68</v>
      </c>
      <c r="I19">
        <f t="shared" si="12"/>
        <v>63</v>
      </c>
      <c r="J19">
        <f t="shared" si="13"/>
        <v>81</v>
      </c>
    </row>
    <row r="20" spans="1:16" x14ac:dyDescent="0.3">
      <c r="A20">
        <v>4</v>
      </c>
      <c r="B20">
        <v>97</v>
      </c>
      <c r="C20">
        <v>123</v>
      </c>
      <c r="D20">
        <v>124</v>
      </c>
      <c r="E20">
        <v>150</v>
      </c>
      <c r="G20">
        <f t="shared" si="10"/>
        <v>87</v>
      </c>
      <c r="H20">
        <f t="shared" si="11"/>
        <v>101</v>
      </c>
      <c r="I20">
        <f t="shared" si="12"/>
        <v>107</v>
      </c>
      <c r="J20">
        <f t="shared" si="13"/>
        <v>126</v>
      </c>
    </row>
    <row r="21" spans="1:16" x14ac:dyDescent="0.3">
      <c r="A21">
        <v>5</v>
      </c>
      <c r="B21">
        <v>126</v>
      </c>
      <c r="C21">
        <v>162</v>
      </c>
      <c r="D21">
        <v>157</v>
      </c>
      <c r="E21">
        <v>195</v>
      </c>
      <c r="G21">
        <f t="shared" si="10"/>
        <v>116</v>
      </c>
      <c r="H21">
        <f t="shared" si="11"/>
        <v>140</v>
      </c>
      <c r="I21">
        <f t="shared" si="12"/>
        <v>140</v>
      </c>
      <c r="J21">
        <f t="shared" si="13"/>
        <v>171</v>
      </c>
    </row>
    <row r="22" spans="1:16" x14ac:dyDescent="0.3">
      <c r="A22">
        <v>6</v>
      </c>
      <c r="D22">
        <v>204</v>
      </c>
      <c r="I22">
        <f t="shared" si="12"/>
        <v>187</v>
      </c>
    </row>
    <row r="23" spans="1:16" x14ac:dyDescent="0.3">
      <c r="B23">
        <v>18</v>
      </c>
      <c r="C23">
        <v>32</v>
      </c>
      <c r="D23">
        <v>17</v>
      </c>
      <c r="E23">
        <v>28</v>
      </c>
      <c r="G23">
        <f>B23-B$23</f>
        <v>0</v>
      </c>
      <c r="H23">
        <f t="shared" ref="H23:J23" si="14">C23-C$23</f>
        <v>0</v>
      </c>
      <c r="I23">
        <f t="shared" si="14"/>
        <v>0</v>
      </c>
      <c r="J23">
        <f t="shared" si="14"/>
        <v>0</v>
      </c>
      <c r="M23">
        <f>B23*B23</f>
        <v>324</v>
      </c>
      <c r="N23">
        <f t="shared" ref="N23:P23" si="15">C23*C23</f>
        <v>1024</v>
      </c>
      <c r="O23">
        <f t="shared" si="15"/>
        <v>289</v>
      </c>
      <c r="P23">
        <f t="shared" si="15"/>
        <v>784</v>
      </c>
    </row>
    <row r="24" spans="1:16" x14ac:dyDescent="0.3">
      <c r="B24">
        <v>46</v>
      </c>
      <c r="C24">
        <v>63</v>
      </c>
      <c r="D24">
        <v>52</v>
      </c>
      <c r="E24">
        <v>72</v>
      </c>
      <c r="G24">
        <f t="shared" ref="G24:G28" si="16">B24-B$23</f>
        <v>28</v>
      </c>
      <c r="H24">
        <f t="shared" ref="H24:H28" si="17">C24-C$23</f>
        <v>31</v>
      </c>
      <c r="I24">
        <f t="shared" ref="I24:I28" si="18">D24-D$23</f>
        <v>35</v>
      </c>
      <c r="J24">
        <f t="shared" ref="J24:J28" si="19">E24-E$23</f>
        <v>44</v>
      </c>
      <c r="M24">
        <f t="shared" ref="M24:M28" si="20">B24*B24</f>
        <v>2116</v>
      </c>
      <c r="N24">
        <f t="shared" ref="N24:N28" si="21">C24*C24</f>
        <v>3969</v>
      </c>
      <c r="O24">
        <f t="shared" ref="O24:O28" si="22">D24*D24</f>
        <v>2704</v>
      </c>
      <c r="P24">
        <f t="shared" ref="P24:P28" si="23">E24*E24</f>
        <v>5184</v>
      </c>
    </row>
    <row r="25" spans="1:16" x14ac:dyDescent="0.3">
      <c r="B25">
        <v>74</v>
      </c>
      <c r="C25">
        <v>95</v>
      </c>
      <c r="D25">
        <v>90</v>
      </c>
      <c r="E25">
        <v>113</v>
      </c>
      <c r="G25">
        <f t="shared" si="16"/>
        <v>56</v>
      </c>
      <c r="H25">
        <f t="shared" si="17"/>
        <v>63</v>
      </c>
      <c r="I25">
        <f t="shared" si="18"/>
        <v>73</v>
      </c>
      <c r="J25">
        <f t="shared" si="19"/>
        <v>85</v>
      </c>
      <c r="M25">
        <f t="shared" si="20"/>
        <v>5476</v>
      </c>
      <c r="N25">
        <f t="shared" si="21"/>
        <v>9025</v>
      </c>
      <c r="O25">
        <f t="shared" si="22"/>
        <v>8100</v>
      </c>
      <c r="P25">
        <f t="shared" si="23"/>
        <v>12769</v>
      </c>
    </row>
    <row r="26" spans="1:16" x14ac:dyDescent="0.3">
      <c r="B26">
        <v>102</v>
      </c>
      <c r="C26">
        <v>126</v>
      </c>
      <c r="D26">
        <v>126</v>
      </c>
      <c r="E26">
        <v>154</v>
      </c>
      <c r="G26">
        <f t="shared" si="16"/>
        <v>84</v>
      </c>
      <c r="H26">
        <f t="shared" si="17"/>
        <v>94</v>
      </c>
      <c r="I26">
        <f t="shared" si="18"/>
        <v>109</v>
      </c>
      <c r="J26">
        <f t="shared" si="19"/>
        <v>126</v>
      </c>
      <c r="M26">
        <f t="shared" si="20"/>
        <v>10404</v>
      </c>
      <c r="N26">
        <f t="shared" si="21"/>
        <v>15876</v>
      </c>
      <c r="O26">
        <f t="shared" si="22"/>
        <v>15876</v>
      </c>
      <c r="P26">
        <f t="shared" si="23"/>
        <v>23716</v>
      </c>
    </row>
    <row r="27" spans="1:16" x14ac:dyDescent="0.3">
      <c r="B27">
        <v>126</v>
      </c>
      <c r="C27">
        <v>162</v>
      </c>
      <c r="D27">
        <v>161</v>
      </c>
      <c r="E27">
        <v>195</v>
      </c>
      <c r="G27">
        <f t="shared" si="16"/>
        <v>108</v>
      </c>
      <c r="H27">
        <f t="shared" si="17"/>
        <v>130</v>
      </c>
      <c r="I27">
        <f t="shared" si="18"/>
        <v>144</v>
      </c>
      <c r="J27">
        <f t="shared" si="19"/>
        <v>167</v>
      </c>
      <c r="M27">
        <f t="shared" si="20"/>
        <v>15876</v>
      </c>
      <c r="N27">
        <f t="shared" si="21"/>
        <v>26244</v>
      </c>
      <c r="O27">
        <f t="shared" si="22"/>
        <v>25921</v>
      </c>
      <c r="P27">
        <f t="shared" si="23"/>
        <v>38025</v>
      </c>
    </row>
    <row r="28" spans="1:16" x14ac:dyDescent="0.3">
      <c r="D28">
        <v>204</v>
      </c>
      <c r="I28">
        <f t="shared" si="18"/>
        <v>187</v>
      </c>
      <c r="O28">
        <f t="shared" si="22"/>
        <v>41616</v>
      </c>
    </row>
    <row r="30" spans="1:16" x14ac:dyDescent="0.3">
      <c r="M30" s="1">
        <f>LINEST(B23:B27,A17:A21)</f>
        <v>27.199999999999996</v>
      </c>
      <c r="N30" s="1">
        <f>LINEST(C23:C27,A17:A21)</f>
        <v>32.299999999999997</v>
      </c>
      <c r="O30" s="1">
        <f>LINEST(D23:D28,A17:A22)</f>
        <v>37.085714285714289</v>
      </c>
      <c r="P30" s="1">
        <f>LINEST(E23:E27,A17:A21)</f>
        <v>41.599999999999987</v>
      </c>
    </row>
    <row r="31" spans="1:16" x14ac:dyDescent="0.3">
      <c r="M31">
        <f>SQRT(((AVERAGE(M23:M27)-AVERAGE(B23:B27)*AVERAGE(B23:B27))/(11-9)-M30*M30)/3)</f>
        <v>0.46188021535161367</v>
      </c>
      <c r="N31">
        <f>SQRT(((AVERAGE(N23:N27)-AVERAGE(C23:C27)*AVERAGE(C23:C27))/(11-9)-N30*N30)/3)</f>
        <v>0.52599112793565383</v>
      </c>
      <c r="O31">
        <f>SQRT(((AVERAGE(O23:O28)-AVERAGE(D23:D28)*AVERAGE(D23:D28))/(91/6-49/4)-O30*O30)/4)</f>
        <v>0.54385872515325673</v>
      </c>
      <c r="P31">
        <f>SQRT(((AVERAGE(P23:P27)-AVERAGE(E23:E27)*AVERAGE(E23:E27))/(11-9)-P30*P30)/3)</f>
        <v>0.34641016151383675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3059-87EA-4168-9ED5-80F7E9BABF3A}">
  <dimension ref="A1:P9"/>
  <sheetViews>
    <sheetView tabSelected="1" zoomScaleNormal="100" workbookViewId="0">
      <selection activeCell="A9" sqref="A9:G9"/>
    </sheetView>
  </sheetViews>
  <sheetFormatPr defaultRowHeight="14.4" x14ac:dyDescent="0.3"/>
  <sheetData>
    <row r="1" spans="1:16" x14ac:dyDescent="0.3">
      <c r="A1">
        <v>1</v>
      </c>
      <c r="B1">
        <v>200</v>
      </c>
      <c r="C1">
        <v>200</v>
      </c>
      <c r="D1">
        <v>203</v>
      </c>
      <c r="E1">
        <v>204</v>
      </c>
      <c r="F1">
        <v>203</v>
      </c>
      <c r="G1">
        <v>207</v>
      </c>
      <c r="H1">
        <v>210</v>
      </c>
      <c r="J1">
        <f>B1*B1</f>
        <v>40000</v>
      </c>
      <c r="K1">
        <f t="shared" ref="K1:O1" si="0">C1*C1</f>
        <v>40000</v>
      </c>
      <c r="L1">
        <f t="shared" si="0"/>
        <v>41209</v>
      </c>
      <c r="M1">
        <f t="shared" si="0"/>
        <v>41616</v>
      </c>
      <c r="N1">
        <f t="shared" si="0"/>
        <v>41209</v>
      </c>
      <c r="O1">
        <f t="shared" si="0"/>
        <v>42849</v>
      </c>
      <c r="P1">
        <f>H1*H1</f>
        <v>44100</v>
      </c>
    </row>
    <row r="2" spans="1:16" x14ac:dyDescent="0.3">
      <c r="A2">
        <v>2</v>
      </c>
      <c r="B2">
        <v>450</v>
      </c>
      <c r="C2">
        <v>451</v>
      </c>
      <c r="D2">
        <v>454</v>
      </c>
      <c r="E2">
        <v>457</v>
      </c>
      <c r="F2">
        <v>459</v>
      </c>
      <c r="G2">
        <v>463</v>
      </c>
      <c r="H2">
        <v>465</v>
      </c>
      <c r="J2">
        <f t="shared" ref="J2:J5" si="1">B2*B2</f>
        <v>202500</v>
      </c>
      <c r="K2">
        <f t="shared" ref="K2:K5" si="2">C2*C2</f>
        <v>203401</v>
      </c>
      <c r="L2">
        <f t="shared" ref="L2:L5" si="3">D2*D2</f>
        <v>206116</v>
      </c>
      <c r="M2">
        <f t="shared" ref="M2:M5" si="4">E2*E2</f>
        <v>208849</v>
      </c>
      <c r="N2">
        <f t="shared" ref="N2:N5" si="5">F2*F2</f>
        <v>210681</v>
      </c>
      <c r="O2">
        <f t="shared" ref="O2:O5" si="6">G2*G2</f>
        <v>214369</v>
      </c>
      <c r="P2">
        <f t="shared" ref="P2:P5" si="7">H2*H2</f>
        <v>216225</v>
      </c>
    </row>
    <row r="3" spans="1:16" x14ac:dyDescent="0.3">
      <c r="A3">
        <v>3</v>
      </c>
      <c r="B3">
        <v>660</v>
      </c>
      <c r="C3">
        <v>662</v>
      </c>
      <c r="D3">
        <v>667</v>
      </c>
      <c r="E3">
        <v>671</v>
      </c>
      <c r="F3">
        <v>675</v>
      </c>
      <c r="G3">
        <v>680</v>
      </c>
      <c r="H3">
        <v>684</v>
      </c>
      <c r="J3">
        <f t="shared" si="1"/>
        <v>435600</v>
      </c>
      <c r="K3">
        <f t="shared" si="2"/>
        <v>438244</v>
      </c>
      <c r="L3">
        <f t="shared" si="3"/>
        <v>444889</v>
      </c>
      <c r="M3">
        <f t="shared" si="4"/>
        <v>450241</v>
      </c>
      <c r="N3">
        <f t="shared" si="5"/>
        <v>455625</v>
      </c>
      <c r="O3">
        <f t="shared" si="6"/>
        <v>462400</v>
      </c>
      <c r="P3">
        <f t="shared" si="7"/>
        <v>467856</v>
      </c>
    </row>
    <row r="4" spans="1:16" x14ac:dyDescent="0.3">
      <c r="A4">
        <v>4</v>
      </c>
      <c r="B4">
        <v>872</v>
      </c>
      <c r="C4">
        <v>878</v>
      </c>
      <c r="D4">
        <v>883</v>
      </c>
      <c r="E4">
        <v>889</v>
      </c>
      <c r="F4">
        <v>894</v>
      </c>
      <c r="G4">
        <v>900</v>
      </c>
      <c r="H4">
        <v>905</v>
      </c>
      <c r="J4">
        <f t="shared" si="1"/>
        <v>760384</v>
      </c>
      <c r="K4">
        <f t="shared" si="2"/>
        <v>770884</v>
      </c>
      <c r="L4">
        <f t="shared" si="3"/>
        <v>779689</v>
      </c>
      <c r="M4">
        <f t="shared" si="4"/>
        <v>790321</v>
      </c>
      <c r="N4">
        <f t="shared" si="5"/>
        <v>799236</v>
      </c>
      <c r="O4">
        <f t="shared" si="6"/>
        <v>810000</v>
      </c>
      <c r="P4">
        <f t="shared" si="7"/>
        <v>819025</v>
      </c>
    </row>
    <row r="5" spans="1:16" x14ac:dyDescent="0.3">
      <c r="A5">
        <v>5</v>
      </c>
      <c r="B5">
        <v>1086</v>
      </c>
      <c r="C5">
        <v>1099</v>
      </c>
      <c r="D5">
        <v>1100</v>
      </c>
      <c r="E5">
        <v>1107</v>
      </c>
      <c r="F5">
        <v>1114</v>
      </c>
      <c r="G5">
        <v>1121</v>
      </c>
      <c r="H5">
        <v>1128</v>
      </c>
      <c r="J5">
        <f t="shared" si="1"/>
        <v>1179396</v>
      </c>
      <c r="K5">
        <f t="shared" si="2"/>
        <v>1207801</v>
      </c>
      <c r="L5">
        <f t="shared" si="3"/>
        <v>1210000</v>
      </c>
      <c r="M5">
        <f t="shared" si="4"/>
        <v>1225449</v>
      </c>
      <c r="N5">
        <f t="shared" si="5"/>
        <v>1240996</v>
      </c>
      <c r="O5">
        <f t="shared" si="6"/>
        <v>1256641</v>
      </c>
      <c r="P5">
        <f t="shared" si="7"/>
        <v>1272384</v>
      </c>
    </row>
    <row r="8" spans="1:16" x14ac:dyDescent="0.3">
      <c r="A8">
        <f>LINEST(B1:B5,$A1:$A5)</f>
        <v>219.39999999999995</v>
      </c>
      <c r="B8">
        <f t="shared" ref="B8:G8" si="8">LINEST(C1:C5,$A1:$A5)</f>
        <v>222.49999999999997</v>
      </c>
      <c r="C8">
        <f t="shared" si="8"/>
        <v>222.29999999999995</v>
      </c>
      <c r="D8">
        <f t="shared" si="8"/>
        <v>223.79999999999995</v>
      </c>
      <c r="E8">
        <f t="shared" si="8"/>
        <v>225.70000000000002</v>
      </c>
      <c r="F8">
        <f t="shared" si="8"/>
        <v>226.49999999999997</v>
      </c>
      <c r="G8">
        <f t="shared" si="8"/>
        <v>227.6</v>
      </c>
    </row>
    <row r="9" spans="1:16" x14ac:dyDescent="0.3">
      <c r="A9">
        <f>SQRT(((AVERAGE(J1:J5)-AVERAGE(B1:B5)*AVERAGE(B1:B5))/(11-9)-A8*A8)/3)</f>
        <v>4.2879676615700184</v>
      </c>
      <c r="B9">
        <f t="shared" ref="B9:G9" si="9">SQRT(((AVERAGE(K1:K5)-AVERAGE(C1:C5)*AVERAGE(C1:C5))/(11-9)-B8*B8)/3)</f>
        <v>3.8622100754194504</v>
      </c>
      <c r="C9">
        <f t="shared" si="9"/>
        <v>4.0012498047496754</v>
      </c>
      <c r="D9">
        <f t="shared" si="9"/>
        <v>4.0611985094704126</v>
      </c>
      <c r="E9">
        <f t="shared" si="9"/>
        <v>4.231233074806382</v>
      </c>
      <c r="F9">
        <f t="shared" si="9"/>
        <v>4.1162280468086205</v>
      </c>
      <c r="G9">
        <f t="shared" si="9"/>
        <v>3.8279672586551032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Глотов</dc:creator>
  <cp:lastModifiedBy>Пользователь Windows</cp:lastModifiedBy>
  <dcterms:created xsi:type="dcterms:W3CDTF">2015-06-05T18:17:20Z</dcterms:created>
  <dcterms:modified xsi:type="dcterms:W3CDTF">2022-03-23T20:06:23Z</dcterms:modified>
</cp:coreProperties>
</file>