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Лабы\"/>
    </mc:Choice>
  </mc:AlternateContent>
  <xr:revisionPtr revIDLastSave="0" documentId="13_ncr:1_{91188384-396F-4B30-A1E0-B891D1137666}" xr6:coauthVersionLast="47" xr6:coauthVersionMax="47" xr10:uidLastSave="{00000000-0000-0000-0000-000000000000}"/>
  <bookViews>
    <workbookView xWindow="-108" yWindow="-108" windowWidth="23256" windowHeight="12456" xr2:uid="{054547E8-B584-484D-8120-B9A9754CBF5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3" i="1" l="1"/>
  <c r="K36" i="1" s="1"/>
  <c r="M33" i="1"/>
  <c r="M36" i="1" s="1"/>
  <c r="L33" i="1"/>
  <c r="L36" i="1" s="1"/>
  <c r="N33" i="1"/>
  <c r="N36" i="1" s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21" i="1"/>
  <c r="M37" i="1" l="1"/>
  <c r="N37" i="1"/>
  <c r="L37" i="1"/>
</calcChain>
</file>

<file path=xl/sharedStrings.xml><?xml version="1.0" encoding="utf-8"?>
<sst xmlns="http://schemas.openxmlformats.org/spreadsheetml/2006/main" count="16" uniqueCount="7">
  <si>
    <t>-</t>
  </si>
  <si>
    <t>R, Ом</t>
  </si>
  <si>
    <t>t, Fe</t>
  </si>
  <si>
    <t>t, L</t>
  </si>
  <si>
    <t>t, Al</t>
  </si>
  <si>
    <t>dR/dt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</si>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</sst>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000000"/>
  </numFmts>
  <fonts count="3" x14ac:knownFonts="1">
    <font>
      <sz val="11"/>
      <color theme="1"/>
      <name val="Calibri"/>
      <family val="2"/>
      <charset val="204"/>
      <scheme val="minor"/>
    </font>
    <font>
      <sz val="9"/>
      <color rgb="FF595959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center" vertical="center" readingOrder="1"/>
    </xf>
    <xf numFmtId="164" fontId="0" fillId="0" borderId="0" xfId="0" applyNumberFormat="1"/>
    <xf numFmtId="165" fontId="0" fillId="0" borderId="0" xfId="0" applyNumberFormat="1"/>
    <xf numFmtId="165" fontId="2" fillId="0" borderId="0" xfId="0" applyNumberFormat="1" applyFont="1" applyAlignment="1">
      <alignment horizontal="center" vertical="center" readingOrder="1"/>
    </xf>
    <xf numFmtId="0" fontId="2" fillId="0" borderId="0" xfId="0" applyFont="1" applyAlignment="1">
      <alignment horizontal="center" vertical="center" readingOrder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empty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Лист1!$B$2:$B$16</c:f>
              <c:numCache>
                <c:formatCode>General</c:formatCode>
                <c:ptCount val="15"/>
                <c:pt idx="0">
                  <c:v>0</c:v>
                </c:pt>
                <c:pt idx="1">
                  <c:v>34</c:v>
                </c:pt>
                <c:pt idx="2">
                  <c:v>79</c:v>
                </c:pt>
                <c:pt idx="3">
                  <c:v>124</c:v>
                </c:pt>
                <c:pt idx="4">
                  <c:v>170</c:v>
                </c:pt>
                <c:pt idx="5">
                  <c:v>220</c:v>
                </c:pt>
                <c:pt idx="6">
                  <c:v>270</c:v>
                </c:pt>
                <c:pt idx="7">
                  <c:v>321</c:v>
                </c:pt>
                <c:pt idx="8">
                  <c:v>374</c:v>
                </c:pt>
                <c:pt idx="9">
                  <c:v>429</c:v>
                </c:pt>
                <c:pt idx="10">
                  <c:v>486</c:v>
                </c:pt>
                <c:pt idx="11">
                  <c:v>545</c:v>
                </c:pt>
                <c:pt idx="12">
                  <c:v>605</c:v>
                </c:pt>
                <c:pt idx="13">
                  <c:v>665</c:v>
                </c:pt>
                <c:pt idx="14">
                  <c:v>729</c:v>
                </c:pt>
              </c:numCache>
            </c:numRef>
          </c:xVal>
          <c:yVal>
            <c:numRef>
              <c:f>Лист1!$A$2:$A$16</c:f>
              <c:numCache>
                <c:formatCode>0.00</c:formatCode>
                <c:ptCount val="15"/>
                <c:pt idx="0">
                  <c:v>17.73</c:v>
                </c:pt>
                <c:pt idx="1">
                  <c:v>17.78</c:v>
                </c:pt>
                <c:pt idx="2">
                  <c:v>17.829999999999998</c:v>
                </c:pt>
                <c:pt idx="3">
                  <c:v>17.88</c:v>
                </c:pt>
                <c:pt idx="4">
                  <c:v>17.93</c:v>
                </c:pt>
                <c:pt idx="5">
                  <c:v>17.98</c:v>
                </c:pt>
                <c:pt idx="6">
                  <c:v>18.03</c:v>
                </c:pt>
                <c:pt idx="7">
                  <c:v>18.079999999999998</c:v>
                </c:pt>
                <c:pt idx="8">
                  <c:v>18.13</c:v>
                </c:pt>
                <c:pt idx="9">
                  <c:v>18.18</c:v>
                </c:pt>
                <c:pt idx="10">
                  <c:v>18.23</c:v>
                </c:pt>
                <c:pt idx="11">
                  <c:v>18.28</c:v>
                </c:pt>
                <c:pt idx="12">
                  <c:v>18.329999999999998</c:v>
                </c:pt>
                <c:pt idx="13">
                  <c:v>18.38</c:v>
                </c:pt>
                <c:pt idx="14">
                  <c:v>18.43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3F-40FF-9887-DA0B457B74C7}"/>
            </c:ext>
          </c:extLst>
        </c:ser>
        <c:ser>
          <c:idx val="1"/>
          <c:order val="1"/>
          <c:tx>
            <c:v>Fe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Лист1!$D$2:$D$16</c:f>
              <c:numCache>
                <c:formatCode>General</c:formatCode>
                <c:ptCount val="15"/>
                <c:pt idx="0">
                  <c:v>0</c:v>
                </c:pt>
                <c:pt idx="1">
                  <c:v>39</c:v>
                </c:pt>
                <c:pt idx="2">
                  <c:v>104</c:v>
                </c:pt>
                <c:pt idx="3">
                  <c:v>172</c:v>
                </c:pt>
                <c:pt idx="4">
                  <c:v>242</c:v>
                </c:pt>
                <c:pt idx="5">
                  <c:v>315</c:v>
                </c:pt>
                <c:pt idx="6">
                  <c:v>391</c:v>
                </c:pt>
                <c:pt idx="7">
                  <c:v>470</c:v>
                </c:pt>
                <c:pt idx="8">
                  <c:v>546</c:v>
                </c:pt>
                <c:pt idx="9">
                  <c:v>628</c:v>
                </c:pt>
                <c:pt idx="10">
                  <c:v>710</c:v>
                </c:pt>
                <c:pt idx="11">
                  <c:v>796</c:v>
                </c:pt>
                <c:pt idx="12">
                  <c:v>884</c:v>
                </c:pt>
                <c:pt idx="13">
                  <c:v>973</c:v>
                </c:pt>
                <c:pt idx="14">
                  <c:v>1065</c:v>
                </c:pt>
              </c:numCache>
            </c:numRef>
          </c:xVal>
          <c:yVal>
            <c:numRef>
              <c:f>Лист1!$C$2:$C$16</c:f>
              <c:numCache>
                <c:formatCode>General</c:formatCode>
                <c:ptCount val="15"/>
                <c:pt idx="0">
                  <c:v>17.696999999999999</c:v>
                </c:pt>
                <c:pt idx="1">
                  <c:v>17.747</c:v>
                </c:pt>
                <c:pt idx="2">
                  <c:v>17.797000000000001</c:v>
                </c:pt>
                <c:pt idx="3">
                  <c:v>17.847000000000001</c:v>
                </c:pt>
                <c:pt idx="4">
                  <c:v>17.896999999999998</c:v>
                </c:pt>
                <c:pt idx="5">
                  <c:v>17.946999999999999</c:v>
                </c:pt>
                <c:pt idx="6">
                  <c:v>17.997</c:v>
                </c:pt>
                <c:pt idx="7">
                  <c:v>18.047000000000001</c:v>
                </c:pt>
                <c:pt idx="8">
                  <c:v>18.097000000000001</c:v>
                </c:pt>
                <c:pt idx="9">
                  <c:v>18.146999999999998</c:v>
                </c:pt>
                <c:pt idx="10">
                  <c:v>18.196999999999999</c:v>
                </c:pt>
                <c:pt idx="11">
                  <c:v>18.247</c:v>
                </c:pt>
                <c:pt idx="12">
                  <c:v>18.297000000000001</c:v>
                </c:pt>
                <c:pt idx="13">
                  <c:v>18.347000000000001</c:v>
                </c:pt>
                <c:pt idx="14">
                  <c:v>18.396999999999998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3F-40FF-9887-DA0B457B74C7}"/>
            </c:ext>
          </c:extLst>
        </c:ser>
        <c:ser>
          <c:idx val="2"/>
          <c:order val="2"/>
          <c:tx>
            <c:v>Л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Лист1!$F$2:$F$16</c:f>
              <c:numCache>
                <c:formatCode>General</c:formatCode>
                <c:ptCount val="15"/>
                <c:pt idx="0">
                  <c:v>0</c:v>
                </c:pt>
                <c:pt idx="1">
                  <c:v>40</c:v>
                </c:pt>
                <c:pt idx="2">
                  <c:v>94</c:v>
                </c:pt>
                <c:pt idx="3">
                  <c:v>160</c:v>
                </c:pt>
                <c:pt idx="4">
                  <c:v>223</c:v>
                </c:pt>
                <c:pt idx="5">
                  <c:v>294</c:v>
                </c:pt>
                <c:pt idx="6">
                  <c:v>365</c:v>
                </c:pt>
                <c:pt idx="7">
                  <c:v>439</c:v>
                </c:pt>
                <c:pt idx="8">
                  <c:v>511</c:v>
                </c:pt>
                <c:pt idx="9">
                  <c:v>590</c:v>
                </c:pt>
                <c:pt idx="10">
                  <c:v>667</c:v>
                </c:pt>
                <c:pt idx="11">
                  <c:v>749</c:v>
                </c:pt>
                <c:pt idx="12">
                  <c:v>831</c:v>
                </c:pt>
                <c:pt idx="13">
                  <c:v>918</c:v>
                </c:pt>
                <c:pt idx="14">
                  <c:v>1008</c:v>
                </c:pt>
              </c:numCache>
            </c:numRef>
          </c:xVal>
          <c:yVal>
            <c:numRef>
              <c:f>Лист1!$E$2:$E$16</c:f>
              <c:numCache>
                <c:formatCode>General</c:formatCode>
                <c:ptCount val="15"/>
                <c:pt idx="0">
                  <c:v>17.722000000000001</c:v>
                </c:pt>
                <c:pt idx="1">
                  <c:v>17.771999999999998</c:v>
                </c:pt>
                <c:pt idx="2">
                  <c:v>17.821999999999999</c:v>
                </c:pt>
                <c:pt idx="3">
                  <c:v>17.872</c:v>
                </c:pt>
                <c:pt idx="4">
                  <c:v>17.922000000000001</c:v>
                </c:pt>
                <c:pt idx="5">
                  <c:v>17.972000000000001</c:v>
                </c:pt>
                <c:pt idx="6">
                  <c:v>18.021999999999998</c:v>
                </c:pt>
                <c:pt idx="7">
                  <c:v>18.071999999999999</c:v>
                </c:pt>
                <c:pt idx="8">
                  <c:v>18.122</c:v>
                </c:pt>
                <c:pt idx="9">
                  <c:v>18.172000000000001</c:v>
                </c:pt>
                <c:pt idx="10">
                  <c:v>18.222000000000001</c:v>
                </c:pt>
                <c:pt idx="11">
                  <c:v>18.271999999999998</c:v>
                </c:pt>
                <c:pt idx="12">
                  <c:v>18.321999999999999</c:v>
                </c:pt>
                <c:pt idx="13">
                  <c:v>18.372</c:v>
                </c:pt>
                <c:pt idx="14">
                  <c:v>18.422000000000001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23F-40FF-9887-DA0B457B74C7}"/>
            </c:ext>
          </c:extLst>
        </c:ser>
        <c:ser>
          <c:idx val="3"/>
          <c:order val="3"/>
          <c:tx>
            <c:v>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177409553209258"/>
                  <c:y val="-4.4766340667325814E-2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Лист1!$H$2:$H$16</c:f>
              <c:numCache>
                <c:formatCode>General</c:formatCode>
                <c:ptCount val="15"/>
                <c:pt idx="0">
                  <c:v>0</c:v>
                </c:pt>
                <c:pt idx="1">
                  <c:v>44</c:v>
                </c:pt>
                <c:pt idx="2">
                  <c:v>101</c:v>
                </c:pt>
                <c:pt idx="3">
                  <c:v>161</c:v>
                </c:pt>
                <c:pt idx="4">
                  <c:v>227</c:v>
                </c:pt>
                <c:pt idx="5">
                  <c:v>293</c:v>
                </c:pt>
                <c:pt idx="6">
                  <c:v>361</c:v>
                </c:pt>
                <c:pt idx="7">
                  <c:v>427</c:v>
                </c:pt>
                <c:pt idx="8">
                  <c:v>498</c:v>
                </c:pt>
                <c:pt idx="9">
                  <c:v>570</c:v>
                </c:pt>
                <c:pt idx="10">
                  <c:v>645</c:v>
                </c:pt>
                <c:pt idx="11">
                  <c:v>719</c:v>
                </c:pt>
                <c:pt idx="12">
                  <c:v>797</c:v>
                </c:pt>
                <c:pt idx="13">
                  <c:v>875</c:v>
                </c:pt>
                <c:pt idx="14">
                  <c:v>956</c:v>
                </c:pt>
              </c:numCache>
            </c:numRef>
          </c:xVal>
          <c:yVal>
            <c:numRef>
              <c:f>Лист1!$G$2:$G$16</c:f>
              <c:numCache>
                <c:formatCode>General</c:formatCode>
                <c:ptCount val="15"/>
                <c:pt idx="0">
                  <c:v>17.805</c:v>
                </c:pt>
                <c:pt idx="1">
                  <c:v>17.855</c:v>
                </c:pt>
                <c:pt idx="2">
                  <c:v>17.905000000000001</c:v>
                </c:pt>
                <c:pt idx="3">
                  <c:v>17.954999999999998</c:v>
                </c:pt>
                <c:pt idx="4">
                  <c:v>18.004999999999999</c:v>
                </c:pt>
                <c:pt idx="5">
                  <c:v>18.055</c:v>
                </c:pt>
                <c:pt idx="6">
                  <c:v>18.105</c:v>
                </c:pt>
                <c:pt idx="7">
                  <c:v>18.155000000000001</c:v>
                </c:pt>
                <c:pt idx="8">
                  <c:v>18.204999999999998</c:v>
                </c:pt>
                <c:pt idx="9">
                  <c:v>18.254999999999999</c:v>
                </c:pt>
                <c:pt idx="10">
                  <c:v>18.305</c:v>
                </c:pt>
                <c:pt idx="11">
                  <c:v>18.355</c:v>
                </c:pt>
                <c:pt idx="12">
                  <c:v>18.405000000000001</c:v>
                </c:pt>
                <c:pt idx="13">
                  <c:v>18.454999999999998</c:v>
                </c:pt>
                <c:pt idx="14">
                  <c:v>18.504999999999999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23F-40FF-9887-DA0B457B7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466175"/>
        <c:axId val="1595779199"/>
      </c:scatterChart>
      <c:valAx>
        <c:axId val="1592466175"/>
        <c:scaling>
          <c:orientation val="minMax"/>
          <c:max val="1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 c</a:t>
                </a:r>
              </a:p>
            </c:rich>
          </c:tx>
          <c:layout>
            <c:manualLayout>
              <c:xMode val="edge"/>
              <c:yMode val="edge"/>
              <c:x val="0.90208294670236933"/>
              <c:y val="0.797160288738742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5779199"/>
        <c:crosses val="autoZero"/>
        <c:crossBetween val="midCat"/>
      </c:valAx>
      <c:valAx>
        <c:axId val="159577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R,</a:t>
                </a:r>
                <a:r>
                  <a:rPr lang="ru-RU"/>
                  <a:t>Ом</a:t>
                </a:r>
              </a:p>
            </c:rich>
          </c:tx>
          <c:layout>
            <c:manualLayout>
              <c:xMode val="edge"/>
              <c:yMode val="edge"/>
              <c:x val="8.6868686868686873E-2"/>
              <c:y val="0.10544153835075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2466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enemy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Лист1!$A$2:$A$16</c:f>
              <c:numCache>
                <c:formatCode>0.00</c:formatCode>
                <c:ptCount val="15"/>
                <c:pt idx="0">
                  <c:v>17.73</c:v>
                </c:pt>
                <c:pt idx="1">
                  <c:v>17.78</c:v>
                </c:pt>
                <c:pt idx="2">
                  <c:v>17.829999999999998</c:v>
                </c:pt>
                <c:pt idx="3">
                  <c:v>17.88</c:v>
                </c:pt>
                <c:pt idx="4">
                  <c:v>17.93</c:v>
                </c:pt>
                <c:pt idx="5">
                  <c:v>17.98</c:v>
                </c:pt>
                <c:pt idx="6">
                  <c:v>18.03</c:v>
                </c:pt>
                <c:pt idx="7">
                  <c:v>18.079999999999998</c:v>
                </c:pt>
                <c:pt idx="8">
                  <c:v>18.13</c:v>
                </c:pt>
                <c:pt idx="9">
                  <c:v>18.18</c:v>
                </c:pt>
                <c:pt idx="10">
                  <c:v>18.23</c:v>
                </c:pt>
                <c:pt idx="11">
                  <c:v>18.28</c:v>
                </c:pt>
                <c:pt idx="12">
                  <c:v>18.329999999999998</c:v>
                </c:pt>
                <c:pt idx="13">
                  <c:v>18.38</c:v>
                </c:pt>
                <c:pt idx="14">
                  <c:v>18.43</c:v>
                </c:pt>
              </c:numCache>
            </c:numRef>
          </c:xVal>
          <c:yVal>
            <c:numRef>
              <c:f>Лист1!$A$21:$A$35</c:f>
              <c:numCache>
                <c:formatCode>0.000000000</c:formatCode>
                <c:ptCount val="15"/>
                <c:pt idx="0">
                  <c:v>1.2369771218629999E-3</c:v>
                </c:pt>
                <c:pt idx="1">
                  <c:v>1.198793278519E-3</c:v>
                </c:pt>
                <c:pt idx="2">
                  <c:v>1.1510193962589999E-3</c:v>
                </c:pt>
                <c:pt idx="3">
                  <c:v>1.106393870599E-3</c:v>
                </c:pt>
                <c:pt idx="4">
                  <c:v>1.0640307457829999E-3</c:v>
                </c:pt>
                <c:pt idx="5">
                  <c:v>1.0217152565829999E-3</c:v>
                </c:pt>
                <c:pt idx="6">
                  <c:v>9.8328662738300003E-4</c:v>
                </c:pt>
                <c:pt idx="7">
                  <c:v>9.4809366877099995E-4</c:v>
                </c:pt>
                <c:pt idx="8">
                  <c:v>9.1580546859899999E-4</c:v>
                </c:pt>
                <c:pt idx="9">
                  <c:v>8.8691643545899999E-4</c:v>
                </c:pt>
                <c:pt idx="10">
                  <c:v>8.61939634871E-4</c:v>
                </c:pt>
                <c:pt idx="11">
                  <c:v>8.4140678928299991E-4</c:v>
                </c:pt>
                <c:pt idx="12">
                  <c:v>8.2607636544299989E-4</c:v>
                </c:pt>
                <c:pt idx="13">
                  <c:v>8.163430200030001E-4</c:v>
                </c:pt>
                <c:pt idx="14">
                  <c:v>8.1213000905899996E-4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3D-4F60-858F-D469C1B9B36D}"/>
            </c:ext>
          </c:extLst>
        </c:ser>
        <c:ser>
          <c:idx val="1"/>
          <c:order val="1"/>
          <c:tx>
            <c:v>Fe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Лист1!$C$2:$C$16</c:f>
              <c:numCache>
                <c:formatCode>General</c:formatCode>
                <c:ptCount val="15"/>
                <c:pt idx="0">
                  <c:v>17.696999999999999</c:v>
                </c:pt>
                <c:pt idx="1">
                  <c:v>17.747</c:v>
                </c:pt>
                <c:pt idx="2">
                  <c:v>17.797000000000001</c:v>
                </c:pt>
                <c:pt idx="3">
                  <c:v>17.847000000000001</c:v>
                </c:pt>
                <c:pt idx="4">
                  <c:v>17.896999999999998</c:v>
                </c:pt>
                <c:pt idx="5">
                  <c:v>17.946999999999999</c:v>
                </c:pt>
                <c:pt idx="6">
                  <c:v>17.997</c:v>
                </c:pt>
                <c:pt idx="7">
                  <c:v>18.047000000000001</c:v>
                </c:pt>
                <c:pt idx="8">
                  <c:v>18.097000000000001</c:v>
                </c:pt>
                <c:pt idx="9">
                  <c:v>18.146999999999998</c:v>
                </c:pt>
                <c:pt idx="10">
                  <c:v>18.196999999999999</c:v>
                </c:pt>
                <c:pt idx="11">
                  <c:v>18.247</c:v>
                </c:pt>
                <c:pt idx="12">
                  <c:v>18.297000000000001</c:v>
                </c:pt>
                <c:pt idx="13">
                  <c:v>18.347000000000001</c:v>
                </c:pt>
                <c:pt idx="14">
                  <c:v>18.396999999999998</c:v>
                </c:pt>
              </c:numCache>
            </c:numRef>
          </c:xVal>
          <c:yVal>
            <c:numRef>
              <c:f>Лист1!$C$21:$C$35</c:f>
              <c:numCache>
                <c:formatCode>0.000000000</c:formatCode>
                <c:ptCount val="15"/>
                <c:pt idx="0">
                  <c:v>8.5464166648699998E-4</c:v>
                </c:pt>
                <c:pt idx="1">
                  <c:v>8.3038661102599999E-4</c:v>
                </c:pt>
                <c:pt idx="2">
                  <c:v>7.9235648519099993E-4</c:v>
                </c:pt>
                <c:pt idx="3">
                  <c:v>7.55775276319E-4</c:v>
                </c:pt>
                <c:pt idx="4">
                  <c:v>7.2154054263900004E-4</c:v>
                </c:pt>
                <c:pt idx="5">
                  <c:v>6.8953698720199998E-4</c:v>
                </c:pt>
                <c:pt idx="6">
                  <c:v>6.6023014049799999E-4</c:v>
                </c:pt>
                <c:pt idx="7">
                  <c:v>6.3410466440700004E-4</c:v>
                </c:pt>
                <c:pt idx="8">
                  <c:v>6.1314477230299991E-4</c:v>
                </c:pt>
                <c:pt idx="9">
                  <c:v>5.9512026833500003E-4</c:v>
                </c:pt>
                <c:pt idx="10">
                  <c:v>5.8186018904699997E-4</c:v>
                </c:pt>
                <c:pt idx="11">
                  <c:v>5.7307198630299997E-4</c:v>
                </c:pt>
                <c:pt idx="12">
                  <c:v>5.695042186709999E-4</c:v>
                </c:pt>
                <c:pt idx="13">
                  <c:v>5.7147695983E-4</c:v>
                </c:pt>
                <c:pt idx="14">
                  <c:v>5.7941575170200002E-4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3D-4F60-858F-D469C1B9B36D}"/>
            </c:ext>
          </c:extLst>
        </c:ser>
        <c:ser>
          <c:idx val="2"/>
          <c:order val="2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Лист1!$E$2:$E$16</c:f>
              <c:numCache>
                <c:formatCode>General</c:formatCode>
                <c:ptCount val="15"/>
                <c:pt idx="0">
                  <c:v>17.722000000000001</c:v>
                </c:pt>
                <c:pt idx="1">
                  <c:v>17.771999999999998</c:v>
                </c:pt>
                <c:pt idx="2">
                  <c:v>17.821999999999999</c:v>
                </c:pt>
                <c:pt idx="3">
                  <c:v>17.872</c:v>
                </c:pt>
                <c:pt idx="4">
                  <c:v>17.922000000000001</c:v>
                </c:pt>
                <c:pt idx="5">
                  <c:v>17.972000000000001</c:v>
                </c:pt>
                <c:pt idx="6">
                  <c:v>18.021999999999998</c:v>
                </c:pt>
                <c:pt idx="7">
                  <c:v>18.071999999999999</c:v>
                </c:pt>
                <c:pt idx="8">
                  <c:v>18.122</c:v>
                </c:pt>
                <c:pt idx="9">
                  <c:v>18.172000000000001</c:v>
                </c:pt>
                <c:pt idx="10">
                  <c:v>18.222000000000001</c:v>
                </c:pt>
                <c:pt idx="11">
                  <c:v>18.271999999999998</c:v>
                </c:pt>
                <c:pt idx="12">
                  <c:v>18.321999999999999</c:v>
                </c:pt>
                <c:pt idx="13">
                  <c:v>18.372</c:v>
                </c:pt>
                <c:pt idx="14">
                  <c:v>18.422000000000001</c:v>
                </c:pt>
              </c:numCache>
            </c:numRef>
          </c:xVal>
          <c:yVal>
            <c:numRef>
              <c:f>Лист1!$E$21:$E$35</c:f>
              <c:numCache>
                <c:formatCode>0.000000000</c:formatCode>
                <c:ptCount val="15"/>
                <c:pt idx="0">
                  <c:v>9.2754391550299998E-4</c:v>
                </c:pt>
                <c:pt idx="1">
                  <c:v>8.9686717014299993E-4</c:v>
                </c:pt>
                <c:pt idx="2">
                  <c:v>8.5779901092299994E-4</c:v>
                </c:pt>
                <c:pt idx="3">
                  <c:v>8.1370860126300001E-4</c:v>
                </c:pt>
                <c:pt idx="4">
                  <c:v>7.7537751151500001E-4</c:v>
                </c:pt>
                <c:pt idx="5">
                  <c:v>7.3657507772299997E-4</c:v>
                </c:pt>
                <c:pt idx="6">
                  <c:v>7.0243119334299992E-4</c:v>
                </c:pt>
                <c:pt idx="7">
                  <c:v>6.7180257780299999E-4</c:v>
                </c:pt>
                <c:pt idx="8">
                  <c:v>6.4685900047499998E-4</c:v>
                </c:pt>
                <c:pt idx="9">
                  <c:v>6.2500233844299991E-4</c:v>
                </c:pt>
                <c:pt idx="10">
                  <c:v>6.0924934641900001E-4</c:v>
                </c:pt>
                <c:pt idx="11">
                  <c:v>5.9849784934299993E-4</c:v>
                </c:pt>
                <c:pt idx="12">
                  <c:v>5.9396021583499998E-4</c:v>
                </c:pt>
                <c:pt idx="13">
                  <c:v>5.9593965375499998E-4</c:v>
                </c:pt>
                <c:pt idx="14">
                  <c:v>6.0534805953499989E-4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3D-4F60-858F-D469C1B9B36D}"/>
            </c:ext>
          </c:extLst>
        </c:ser>
        <c:ser>
          <c:idx val="3"/>
          <c:order val="3"/>
          <c:tx>
            <c:v>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9.4413993303840548E-3"/>
                  <c:y val="-0.37311122574449518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Лист1!$G$2:$G$16</c:f>
              <c:numCache>
                <c:formatCode>General</c:formatCode>
                <c:ptCount val="15"/>
                <c:pt idx="0">
                  <c:v>17.805</c:v>
                </c:pt>
                <c:pt idx="1">
                  <c:v>17.855</c:v>
                </c:pt>
                <c:pt idx="2">
                  <c:v>17.905000000000001</c:v>
                </c:pt>
                <c:pt idx="3">
                  <c:v>17.954999999999998</c:v>
                </c:pt>
                <c:pt idx="4">
                  <c:v>18.004999999999999</c:v>
                </c:pt>
                <c:pt idx="5">
                  <c:v>18.055</c:v>
                </c:pt>
                <c:pt idx="6">
                  <c:v>18.105</c:v>
                </c:pt>
                <c:pt idx="7">
                  <c:v>18.155000000000001</c:v>
                </c:pt>
                <c:pt idx="8">
                  <c:v>18.204999999999998</c:v>
                </c:pt>
                <c:pt idx="9">
                  <c:v>18.254999999999999</c:v>
                </c:pt>
                <c:pt idx="10">
                  <c:v>18.305</c:v>
                </c:pt>
                <c:pt idx="11">
                  <c:v>18.355</c:v>
                </c:pt>
                <c:pt idx="12">
                  <c:v>18.405000000000001</c:v>
                </c:pt>
                <c:pt idx="13">
                  <c:v>18.454999999999998</c:v>
                </c:pt>
                <c:pt idx="14">
                  <c:v>18.504999999999999</c:v>
                </c:pt>
              </c:numCache>
            </c:numRef>
          </c:xVal>
          <c:yVal>
            <c:numRef>
              <c:f>Лист1!$G$21:$G$35</c:f>
              <c:numCache>
                <c:formatCode>0.000000000</c:formatCode>
                <c:ptCount val="15"/>
                <c:pt idx="0">
                  <c:v>9.2522264648200005E-4</c:v>
                </c:pt>
                <c:pt idx="1">
                  <c:v>8.9675313341000009E-4</c:v>
                </c:pt>
                <c:pt idx="2">
                  <c:v>8.6213895750200003E-4</c:v>
                </c:pt>
                <c:pt idx="3">
                  <c:v>8.28467065742E-4</c:v>
                </c:pt>
                <c:pt idx="4">
                  <c:v>7.9470235991000002E-4</c:v>
                </c:pt>
                <c:pt idx="5">
                  <c:v>7.6436795180600007E-4</c:v>
                </c:pt>
                <c:pt idx="6">
                  <c:v>7.3670211454200001E-4</c:v>
                </c:pt>
                <c:pt idx="7">
                  <c:v>7.1333225031000006E-4</c:v>
                </c:pt>
                <c:pt idx="8">
                  <c:v>6.9202188970599997E-4</c:v>
                </c:pt>
                <c:pt idx="9">
                  <c:v>6.7446537140200004E-4</c:v>
                </c:pt>
                <c:pt idx="10">
                  <c:v>6.60518359102E-4</c:v>
                </c:pt>
                <c:pt idx="11">
                  <c:v>6.5109872831E-4</c:v>
                </c:pt>
                <c:pt idx="12">
                  <c:v>6.4583815714999997E-4</c:v>
                </c:pt>
                <c:pt idx="13">
                  <c:v>6.4536866298199993E-4</c:v>
                </c:pt>
                <c:pt idx="14">
                  <c:v>6.4995214032200009E-4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3D-4F60-858F-D469C1B9B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0847"/>
        <c:axId val="505997775"/>
      </c:scatterChart>
      <c:valAx>
        <c:axId val="389230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5997775"/>
        <c:crosses val="autoZero"/>
        <c:crossBetween val="midCat"/>
      </c:valAx>
      <c:valAx>
        <c:axId val="50599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9230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236220</xdr:colOff>
      <xdr:row>0</xdr:row>
      <xdr:rowOff>87630</xdr:rowOff>
    </xdr:from>
    <xdr:to>
      <xdr:col>19</xdr:col>
      <xdr:colOff>114300</xdr:colOff>
      <xdr:row>14</xdr:row>
      <xdr:rowOff>45720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626A8D7-DB8F-4F6C-84C1-F2277ED21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106680</xdr:colOff>
      <xdr:row>14</xdr:row>
      <xdr:rowOff>87630</xdr:rowOff>
    </xdr:from>
    <xdr:to>
      <xdr:col>20</xdr:col>
      <xdr:colOff>365760</xdr:colOff>
      <xdr:row>31</xdr:row>
      <xdr:rowOff>60960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71A05EB5-1117-4091-8A5B-BE6FE990F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62212-739B-4632-A957-6CF137EDEA0A}">
  <dimension ref="A1:N51"/>
  <sheetViews>
    <sheetView tabSelected="1" topLeftCell="A16" zoomScaleNormal="100" workbookViewId="0">
      <selection activeCell="K33" sqref="K33"/>
    </sheetView>
  </sheetViews>
  <sheetFormatPr defaultRowHeight="14.4" x14ac:dyDescent="0.3"/>
  <cols>
    <col min="1" max="1" width="11.44140625" bestFit="1" customWidth="1"/>
    <col min="3" max="3" width="11.44140625" bestFit="1" customWidth="1"/>
    <col min="5" max="5" width="13.21875" bestFit="1" customWidth="1"/>
    <col min="7" max="7" width="11.44140625" bestFit="1" customWidth="1"/>
    <col min="8" max="8" width="10.33203125" customWidth="1"/>
    <col min="11" max="13" width="9.44140625" bestFit="1" customWidth="1"/>
  </cols>
  <sheetData>
    <row r="1" spans="1:10" x14ac:dyDescent="0.3">
      <c r="A1" t="s">
        <v>1</v>
      </c>
      <c r="B1" t="s">
        <v>0</v>
      </c>
      <c r="C1" t="s">
        <v>1</v>
      </c>
      <c r="D1" t="s">
        <v>2</v>
      </c>
      <c r="E1" t="s">
        <v>1</v>
      </c>
      <c r="F1" t="s">
        <v>3</v>
      </c>
      <c r="G1" t="s">
        <v>1</v>
      </c>
      <c r="H1" t="s">
        <v>4</v>
      </c>
      <c r="J1">
        <v>0</v>
      </c>
    </row>
    <row r="2" spans="1:10" x14ac:dyDescent="0.3">
      <c r="A2" s="1">
        <v>17.73</v>
      </c>
      <c r="B2">
        <v>0</v>
      </c>
      <c r="C2">
        <v>17.696999999999999</v>
      </c>
      <c r="D2">
        <v>0</v>
      </c>
      <c r="E2">
        <v>17.722000000000001</v>
      </c>
      <c r="F2">
        <v>0</v>
      </c>
      <c r="G2">
        <v>17.805</v>
      </c>
      <c r="H2">
        <v>0</v>
      </c>
      <c r="J2">
        <v>0.05</v>
      </c>
    </row>
    <row r="3" spans="1:10" x14ac:dyDescent="0.3">
      <c r="A3" s="1">
        <v>17.78</v>
      </c>
      <c r="B3">
        <v>34</v>
      </c>
      <c r="C3">
        <v>17.747</v>
      </c>
      <c r="D3">
        <v>39</v>
      </c>
      <c r="E3">
        <v>17.771999999999998</v>
      </c>
      <c r="F3">
        <v>40</v>
      </c>
      <c r="G3">
        <v>17.855</v>
      </c>
      <c r="H3">
        <v>44</v>
      </c>
      <c r="J3">
        <v>0.1</v>
      </c>
    </row>
    <row r="4" spans="1:10" x14ac:dyDescent="0.3">
      <c r="A4" s="1">
        <v>17.829999999999998</v>
      </c>
      <c r="B4">
        <v>79</v>
      </c>
      <c r="C4">
        <v>17.797000000000001</v>
      </c>
      <c r="D4">
        <v>104</v>
      </c>
      <c r="E4">
        <v>17.821999999999999</v>
      </c>
      <c r="F4">
        <v>94</v>
      </c>
      <c r="G4">
        <v>17.905000000000001</v>
      </c>
      <c r="H4">
        <v>101</v>
      </c>
      <c r="J4">
        <v>0.15</v>
      </c>
    </row>
    <row r="5" spans="1:10" x14ac:dyDescent="0.3">
      <c r="A5" s="1">
        <v>17.88</v>
      </c>
      <c r="B5">
        <v>124</v>
      </c>
      <c r="C5">
        <v>17.847000000000001</v>
      </c>
      <c r="D5">
        <v>172</v>
      </c>
      <c r="E5">
        <v>17.872</v>
      </c>
      <c r="F5">
        <v>160</v>
      </c>
      <c r="G5">
        <v>17.954999999999998</v>
      </c>
      <c r="H5">
        <v>161</v>
      </c>
      <c r="J5">
        <v>0.2</v>
      </c>
    </row>
    <row r="6" spans="1:10" x14ac:dyDescent="0.3">
      <c r="A6" s="1">
        <v>17.93</v>
      </c>
      <c r="B6">
        <v>170</v>
      </c>
      <c r="C6">
        <v>17.896999999999998</v>
      </c>
      <c r="D6">
        <v>242</v>
      </c>
      <c r="E6">
        <v>17.922000000000001</v>
      </c>
      <c r="F6">
        <v>223</v>
      </c>
      <c r="G6">
        <v>18.004999999999999</v>
      </c>
      <c r="H6">
        <v>227</v>
      </c>
      <c r="J6">
        <v>0.25</v>
      </c>
    </row>
    <row r="7" spans="1:10" x14ac:dyDescent="0.3">
      <c r="A7" s="1">
        <v>17.98</v>
      </c>
      <c r="B7">
        <v>220</v>
      </c>
      <c r="C7">
        <v>17.946999999999999</v>
      </c>
      <c r="D7">
        <v>315</v>
      </c>
      <c r="E7">
        <v>17.972000000000001</v>
      </c>
      <c r="F7">
        <v>294</v>
      </c>
      <c r="G7">
        <v>18.055</v>
      </c>
      <c r="H7">
        <v>293</v>
      </c>
      <c r="J7">
        <v>0.3</v>
      </c>
    </row>
    <row r="8" spans="1:10" x14ac:dyDescent="0.3">
      <c r="A8" s="1">
        <v>18.03</v>
      </c>
      <c r="B8">
        <v>270</v>
      </c>
      <c r="C8">
        <v>17.997</v>
      </c>
      <c r="D8">
        <v>391</v>
      </c>
      <c r="E8">
        <v>18.021999999999998</v>
      </c>
      <c r="F8">
        <v>365</v>
      </c>
      <c r="G8">
        <v>18.105</v>
      </c>
      <c r="H8">
        <v>361</v>
      </c>
      <c r="J8">
        <v>0.35</v>
      </c>
    </row>
    <row r="9" spans="1:10" x14ac:dyDescent="0.3">
      <c r="A9" s="1">
        <v>18.079999999999998</v>
      </c>
      <c r="B9">
        <v>321</v>
      </c>
      <c r="C9">
        <v>18.047000000000001</v>
      </c>
      <c r="D9">
        <v>470</v>
      </c>
      <c r="E9">
        <v>18.071999999999999</v>
      </c>
      <c r="F9">
        <v>439</v>
      </c>
      <c r="G9">
        <v>18.155000000000001</v>
      </c>
      <c r="H9">
        <v>427</v>
      </c>
      <c r="J9">
        <v>0.4</v>
      </c>
    </row>
    <row r="10" spans="1:10" x14ac:dyDescent="0.3">
      <c r="A10" s="1">
        <v>18.13</v>
      </c>
      <c r="B10">
        <v>374</v>
      </c>
      <c r="C10">
        <v>18.097000000000001</v>
      </c>
      <c r="D10">
        <v>546</v>
      </c>
      <c r="E10">
        <v>18.122</v>
      </c>
      <c r="F10">
        <v>511</v>
      </c>
      <c r="G10">
        <v>18.204999999999998</v>
      </c>
      <c r="H10">
        <v>498</v>
      </c>
      <c r="J10">
        <v>0.45</v>
      </c>
    </row>
    <row r="11" spans="1:10" x14ac:dyDescent="0.3">
      <c r="A11" s="1">
        <v>18.18</v>
      </c>
      <c r="B11">
        <v>429</v>
      </c>
      <c r="C11">
        <v>18.146999999999998</v>
      </c>
      <c r="D11">
        <v>628</v>
      </c>
      <c r="E11">
        <v>18.172000000000001</v>
      </c>
      <c r="F11">
        <v>590</v>
      </c>
      <c r="G11">
        <v>18.254999999999999</v>
      </c>
      <c r="H11">
        <v>570</v>
      </c>
      <c r="J11">
        <v>0.5</v>
      </c>
    </row>
    <row r="12" spans="1:10" x14ac:dyDescent="0.3">
      <c r="A12" s="1">
        <v>18.23</v>
      </c>
      <c r="B12">
        <v>486</v>
      </c>
      <c r="C12">
        <v>18.196999999999999</v>
      </c>
      <c r="D12">
        <v>710</v>
      </c>
      <c r="E12">
        <v>18.222000000000001</v>
      </c>
      <c r="F12">
        <v>667</v>
      </c>
      <c r="G12">
        <v>18.305</v>
      </c>
      <c r="H12">
        <v>645</v>
      </c>
      <c r="J12">
        <v>0.55000000000000004</v>
      </c>
    </row>
    <row r="13" spans="1:10" x14ac:dyDescent="0.3">
      <c r="A13" s="1">
        <v>18.28</v>
      </c>
      <c r="B13">
        <v>545</v>
      </c>
      <c r="C13">
        <v>18.247</v>
      </c>
      <c r="D13">
        <v>796</v>
      </c>
      <c r="E13">
        <v>18.271999999999998</v>
      </c>
      <c r="F13">
        <v>749</v>
      </c>
      <c r="G13">
        <v>18.355</v>
      </c>
      <c r="H13">
        <v>719</v>
      </c>
      <c r="J13">
        <v>0.6</v>
      </c>
    </row>
    <row r="14" spans="1:10" x14ac:dyDescent="0.3">
      <c r="A14" s="1">
        <v>18.329999999999998</v>
      </c>
      <c r="B14">
        <v>605</v>
      </c>
      <c r="C14">
        <v>18.297000000000001</v>
      </c>
      <c r="D14">
        <v>884</v>
      </c>
      <c r="E14">
        <v>18.321999999999999</v>
      </c>
      <c r="F14">
        <v>831</v>
      </c>
      <c r="G14">
        <v>18.405000000000001</v>
      </c>
      <c r="H14">
        <v>797</v>
      </c>
      <c r="J14">
        <v>0.65</v>
      </c>
    </row>
    <row r="15" spans="1:10" x14ac:dyDescent="0.3">
      <c r="A15" s="1">
        <v>18.38</v>
      </c>
      <c r="B15">
        <v>665</v>
      </c>
      <c r="C15">
        <v>18.347000000000001</v>
      </c>
      <c r="D15">
        <v>973</v>
      </c>
      <c r="E15">
        <v>18.372</v>
      </c>
      <c r="F15">
        <v>918</v>
      </c>
      <c r="G15">
        <v>18.454999999999998</v>
      </c>
      <c r="H15">
        <v>875</v>
      </c>
      <c r="J15">
        <v>0.7</v>
      </c>
    </row>
    <row r="16" spans="1:10" x14ac:dyDescent="0.3">
      <c r="A16" s="1">
        <v>18.43</v>
      </c>
      <c r="B16">
        <v>729</v>
      </c>
      <c r="C16">
        <v>18.396999999999998</v>
      </c>
      <c r="D16">
        <v>1065</v>
      </c>
      <c r="E16">
        <v>18.422000000000001</v>
      </c>
      <c r="F16">
        <v>1008</v>
      </c>
      <c r="G16">
        <v>18.504999999999999</v>
      </c>
      <c r="H16">
        <v>956</v>
      </c>
      <c r="J16">
        <v>0.75</v>
      </c>
    </row>
    <row r="18" spans="1:8" x14ac:dyDescent="0.3">
      <c r="A18" s="2"/>
      <c r="C18" s="2"/>
      <c r="E18" s="2"/>
      <c r="G18" s="2"/>
    </row>
    <row r="20" spans="1:8" x14ac:dyDescent="0.3">
      <c r="A20" t="s">
        <v>5</v>
      </c>
      <c r="B20" t="s">
        <v>6</v>
      </c>
      <c r="C20" t="s">
        <v>5</v>
      </c>
      <c r="D20" t="s">
        <v>6</v>
      </c>
      <c r="E20" t="s">
        <v>5</v>
      </c>
      <c r="F20" t="s">
        <v>6</v>
      </c>
      <c r="G20" t="s">
        <v>5</v>
      </c>
      <c r="H20" t="s">
        <v>6</v>
      </c>
    </row>
    <row r="21" spans="1:8" x14ac:dyDescent="0.3">
      <c r="A21" s="4">
        <f xml:space="preserve"> 0.000000000259124*3*B21^2 - 0.000000574742432*2*B21 + 0.001236977121863</f>
        <v>1.2369771218629999E-3</v>
      </c>
      <c r="B21">
        <v>0</v>
      </c>
      <c r="C21" s="4">
        <f xml:space="preserve"> 0.000000000118095*3*D21^2 - 0.000000317870807*2*D21 + 0.000854641666487</f>
        <v>8.5464166648699998E-4</v>
      </c>
      <c r="D21">
        <v>0</v>
      </c>
      <c r="E21" s="5">
        <f xml:space="preserve"> 0.000000000154022*3*F21^2 - 0.000000392700637*2*F21 + 0.000927543915503</f>
        <v>9.2754391550299998E-4</v>
      </c>
      <c r="F21">
        <v>0</v>
      </c>
      <c r="G21" s="4">
        <f xml:space="preserve"> 0.000000000131248*3*H21^2 - 0.000000332179562*2*H21 + 0.000925222646482</f>
        <v>9.2522264648200005E-4</v>
      </c>
      <c r="H21">
        <v>0</v>
      </c>
    </row>
    <row r="22" spans="1:8" x14ac:dyDescent="0.3">
      <c r="A22" s="4">
        <f t="shared" ref="A22:A35" si="0" xml:space="preserve"> 0.000000000259124*3*B22^2 - 0.000000574742432*2*B22 + 0.001236977121863</f>
        <v>1.198793278519E-3</v>
      </c>
      <c r="B22">
        <v>34</v>
      </c>
      <c r="C22" s="4">
        <f t="shared" ref="C22:C35" si="1" xml:space="preserve"> 0.000000000118095*3*D22^2 - 0.000000317870807*2*D22 + 0.000854641666487</f>
        <v>8.3038661102599999E-4</v>
      </c>
      <c r="D22">
        <v>39</v>
      </c>
      <c r="E22" s="5">
        <f t="shared" ref="E22:E35" si="2" xml:space="preserve"> 0.000000000154022*3*F22^2 - 0.000000392700637*2*F22 + 0.000927543915503</f>
        <v>8.9686717014299993E-4</v>
      </c>
      <c r="F22">
        <v>40</v>
      </c>
      <c r="G22" s="4">
        <f t="shared" ref="G22:G35" si="3" xml:space="preserve"> 0.000000000131248*3*H22^2 - 0.000000332179562*2*H22 + 0.000925222646482</f>
        <v>8.9675313341000009E-4</v>
      </c>
      <c r="H22">
        <v>44</v>
      </c>
    </row>
    <row r="23" spans="1:8" x14ac:dyDescent="0.3">
      <c r="A23" s="4">
        <f t="shared" si="0"/>
        <v>1.1510193962589999E-3</v>
      </c>
      <c r="B23">
        <v>79</v>
      </c>
      <c r="C23" s="4">
        <f t="shared" si="1"/>
        <v>7.9235648519099993E-4</v>
      </c>
      <c r="D23">
        <v>104</v>
      </c>
      <c r="E23" s="5">
        <f t="shared" si="2"/>
        <v>8.5779901092299994E-4</v>
      </c>
      <c r="F23">
        <v>94</v>
      </c>
      <c r="G23" s="4">
        <f t="shared" si="3"/>
        <v>8.6213895750200003E-4</v>
      </c>
      <c r="H23">
        <v>101</v>
      </c>
    </row>
    <row r="24" spans="1:8" x14ac:dyDescent="0.3">
      <c r="A24" s="4">
        <f t="shared" si="0"/>
        <v>1.106393870599E-3</v>
      </c>
      <c r="B24">
        <v>124</v>
      </c>
      <c r="C24" s="4">
        <f t="shared" si="1"/>
        <v>7.55775276319E-4</v>
      </c>
      <c r="D24">
        <v>172</v>
      </c>
      <c r="E24" s="5">
        <f t="shared" si="2"/>
        <v>8.1370860126300001E-4</v>
      </c>
      <c r="F24">
        <v>160</v>
      </c>
      <c r="G24" s="4">
        <f t="shared" si="3"/>
        <v>8.28467065742E-4</v>
      </c>
      <c r="H24">
        <v>161</v>
      </c>
    </row>
    <row r="25" spans="1:8" x14ac:dyDescent="0.3">
      <c r="A25" s="4">
        <f t="shared" si="0"/>
        <v>1.0640307457829999E-3</v>
      </c>
      <c r="B25">
        <v>170</v>
      </c>
      <c r="C25" s="4">
        <f t="shared" si="1"/>
        <v>7.2154054263900004E-4</v>
      </c>
      <c r="D25">
        <v>242</v>
      </c>
      <c r="E25" s="5">
        <f t="shared" si="2"/>
        <v>7.7537751151500001E-4</v>
      </c>
      <c r="F25">
        <v>223</v>
      </c>
      <c r="G25" s="4">
        <f t="shared" si="3"/>
        <v>7.9470235991000002E-4</v>
      </c>
      <c r="H25">
        <v>227</v>
      </c>
    </row>
    <row r="26" spans="1:8" x14ac:dyDescent="0.3">
      <c r="A26" s="4">
        <f t="shared" si="0"/>
        <v>1.0217152565829999E-3</v>
      </c>
      <c r="B26">
        <v>220</v>
      </c>
      <c r="C26" s="4">
        <f t="shared" si="1"/>
        <v>6.8953698720199998E-4</v>
      </c>
      <c r="D26">
        <v>315</v>
      </c>
      <c r="E26" s="5">
        <f t="shared" si="2"/>
        <v>7.3657507772299997E-4</v>
      </c>
      <c r="F26">
        <v>294</v>
      </c>
      <c r="G26" s="4">
        <f t="shared" si="3"/>
        <v>7.6436795180600007E-4</v>
      </c>
      <c r="H26">
        <v>293</v>
      </c>
    </row>
    <row r="27" spans="1:8" x14ac:dyDescent="0.3">
      <c r="A27" s="4">
        <f t="shared" si="0"/>
        <v>9.8328662738300003E-4</v>
      </c>
      <c r="B27">
        <v>270</v>
      </c>
      <c r="C27" s="4">
        <f t="shared" si="1"/>
        <v>6.6023014049799999E-4</v>
      </c>
      <c r="D27">
        <v>391</v>
      </c>
      <c r="E27" s="5">
        <f t="shared" si="2"/>
        <v>7.0243119334299992E-4</v>
      </c>
      <c r="F27">
        <v>365</v>
      </c>
      <c r="G27" s="4">
        <f t="shared" si="3"/>
        <v>7.3670211454200001E-4</v>
      </c>
      <c r="H27">
        <v>361</v>
      </c>
    </row>
    <row r="28" spans="1:8" x14ac:dyDescent="0.3">
      <c r="A28" s="4">
        <f t="shared" si="0"/>
        <v>9.4809366877099995E-4</v>
      </c>
      <c r="B28">
        <v>321</v>
      </c>
      <c r="C28" s="4">
        <f t="shared" si="1"/>
        <v>6.3410466440700004E-4</v>
      </c>
      <c r="D28">
        <v>470</v>
      </c>
      <c r="E28" s="5">
        <f t="shared" si="2"/>
        <v>6.7180257780299999E-4</v>
      </c>
      <c r="F28">
        <v>439</v>
      </c>
      <c r="G28" s="4">
        <f t="shared" si="3"/>
        <v>7.1333225031000006E-4</v>
      </c>
      <c r="H28">
        <v>427</v>
      </c>
    </row>
    <row r="29" spans="1:8" x14ac:dyDescent="0.3">
      <c r="A29" s="4">
        <f t="shared" si="0"/>
        <v>9.1580546859899999E-4</v>
      </c>
      <c r="B29">
        <v>374</v>
      </c>
      <c r="C29" s="4">
        <f t="shared" si="1"/>
        <v>6.1314477230299991E-4</v>
      </c>
      <c r="D29">
        <v>546</v>
      </c>
      <c r="E29" s="5">
        <f t="shared" si="2"/>
        <v>6.4685900047499998E-4</v>
      </c>
      <c r="F29">
        <v>511</v>
      </c>
      <c r="G29" s="4">
        <f t="shared" si="3"/>
        <v>6.9202188970599997E-4</v>
      </c>
      <c r="H29">
        <v>498</v>
      </c>
    </row>
    <row r="30" spans="1:8" x14ac:dyDescent="0.3">
      <c r="A30" s="4">
        <f t="shared" si="0"/>
        <v>8.8691643545899999E-4</v>
      </c>
      <c r="B30">
        <v>429</v>
      </c>
      <c r="C30" s="4">
        <f t="shared" si="1"/>
        <v>5.9512026833500003E-4</v>
      </c>
      <c r="D30">
        <v>628</v>
      </c>
      <c r="E30" s="5">
        <f t="shared" si="2"/>
        <v>6.2500233844299991E-4</v>
      </c>
      <c r="F30">
        <v>590</v>
      </c>
      <c r="G30" s="4">
        <f t="shared" si="3"/>
        <v>6.7446537140200004E-4</v>
      </c>
      <c r="H30">
        <v>570</v>
      </c>
    </row>
    <row r="31" spans="1:8" x14ac:dyDescent="0.3">
      <c r="A31" s="4">
        <f t="shared" si="0"/>
        <v>8.61939634871E-4</v>
      </c>
      <c r="B31">
        <v>486</v>
      </c>
      <c r="C31" s="4">
        <f t="shared" si="1"/>
        <v>5.8186018904699997E-4</v>
      </c>
      <c r="D31">
        <v>710</v>
      </c>
      <c r="E31" s="5">
        <f t="shared" si="2"/>
        <v>6.0924934641900001E-4</v>
      </c>
      <c r="F31">
        <v>667</v>
      </c>
      <c r="G31" s="4">
        <f t="shared" si="3"/>
        <v>6.60518359102E-4</v>
      </c>
      <c r="H31">
        <v>645</v>
      </c>
    </row>
    <row r="32" spans="1:8" x14ac:dyDescent="0.3">
      <c r="A32" s="4">
        <f t="shared" si="0"/>
        <v>8.4140678928299991E-4</v>
      </c>
      <c r="B32">
        <v>545</v>
      </c>
      <c r="C32" s="4">
        <f t="shared" si="1"/>
        <v>5.7307198630299997E-4</v>
      </c>
      <c r="D32">
        <v>796</v>
      </c>
      <c r="E32" s="5">
        <f t="shared" si="2"/>
        <v>5.9849784934299993E-4</v>
      </c>
      <c r="F32">
        <v>749</v>
      </c>
      <c r="G32" s="4">
        <f t="shared" si="3"/>
        <v>6.5109872831E-4</v>
      </c>
      <c r="H32">
        <v>719</v>
      </c>
    </row>
    <row r="33" spans="1:14" x14ac:dyDescent="0.3">
      <c r="A33" s="4">
        <f t="shared" si="0"/>
        <v>8.2607636544299989E-4</v>
      </c>
      <c r="B33">
        <v>605</v>
      </c>
      <c r="C33" s="4">
        <f t="shared" si="1"/>
        <v>5.695042186709999E-4</v>
      </c>
      <c r="D33">
        <v>884</v>
      </c>
      <c r="E33" s="5">
        <f t="shared" si="2"/>
        <v>5.9396021583499998E-4</v>
      </c>
      <c r="F33">
        <v>831</v>
      </c>
      <c r="G33" s="4">
        <f t="shared" si="3"/>
        <v>6.4583815714999997E-4</v>
      </c>
      <c r="H33">
        <v>797</v>
      </c>
      <c r="K33" s="3">
        <f xml:space="preserve"> 0.00064756*A2^3 - 0.03448838*A2^2 + 0.61137178*A2 - 3.60603642</f>
        <v>1.2236824705209592E-3</v>
      </c>
      <c r="L33" s="3">
        <f xml:space="preserve"> 0.00073797*G2^3 - 0.03926537*G2^2 + 0.69569844*G2 - 4.10376957</f>
        <v>7.871508499475155E-4</v>
      </c>
      <c r="M33" s="3">
        <f xml:space="preserve"> 0.00093615*G2^3 - 0.04997212*G2^2 + 0.88837687*G2 - 5.25874854</f>
        <v>8.4307405426908844E-4</v>
      </c>
      <c r="N33" s="6">
        <f xml:space="preserve"> 0.0005592582*G2^3 - 0.0298405036*G2^2 + 0.5300425934*G2 - 3.1332389431</f>
        <v>9.2814527693585447E-4</v>
      </c>
    </row>
    <row r="34" spans="1:14" x14ac:dyDescent="0.3">
      <c r="A34" s="4">
        <f t="shared" si="0"/>
        <v>8.163430200030001E-4</v>
      </c>
      <c r="B34">
        <v>665</v>
      </c>
      <c r="C34" s="4">
        <f t="shared" si="1"/>
        <v>5.7147695983E-4</v>
      </c>
      <c r="D34">
        <v>973</v>
      </c>
      <c r="E34" s="5">
        <f t="shared" si="2"/>
        <v>5.9593965375499998E-4</v>
      </c>
      <c r="F34">
        <v>918</v>
      </c>
      <c r="G34" s="4">
        <f t="shared" si="3"/>
        <v>6.4536866298199993E-4</v>
      </c>
      <c r="H34">
        <v>875</v>
      </c>
    </row>
    <row r="35" spans="1:14" x14ac:dyDescent="0.3">
      <c r="A35" s="4">
        <f t="shared" si="0"/>
        <v>8.1213000905899996E-4</v>
      </c>
      <c r="B35">
        <v>729</v>
      </c>
      <c r="C35" s="4">
        <f t="shared" si="1"/>
        <v>5.7941575170200002E-4</v>
      </c>
      <c r="D35">
        <v>1065</v>
      </c>
      <c r="E35" s="5">
        <f t="shared" si="2"/>
        <v>6.0534805953499989E-4</v>
      </c>
      <c r="F35">
        <v>1008</v>
      </c>
      <c r="G35" s="4">
        <f t="shared" si="3"/>
        <v>6.4995214032200009E-4</v>
      </c>
      <c r="H35">
        <v>956</v>
      </c>
    </row>
    <row r="36" spans="1:14" x14ac:dyDescent="0.3">
      <c r="K36">
        <f>10.8*0.00428*A2/K33</f>
        <v>669.74197942959154</v>
      </c>
      <c r="L36">
        <f>10.8*0.00428*C2/L33</f>
        <v>1039.2240928845381</v>
      </c>
      <c r="M36">
        <f>10.8*0.00428*E2/M33</f>
        <v>971.66046547381654</v>
      </c>
      <c r="N36">
        <f>10.8*0.00428*G2/N33</f>
        <v>886.7343727881514</v>
      </c>
    </row>
    <row r="37" spans="1:14" x14ac:dyDescent="0.3">
      <c r="A37" s="1"/>
      <c r="L37">
        <f>L36-$K36</f>
        <v>369.48211345494656</v>
      </c>
      <c r="M37">
        <f t="shared" ref="M37:N37" si="4">M36-$K36</f>
        <v>301.91848604422501</v>
      </c>
      <c r="N37">
        <f t="shared" si="4"/>
        <v>216.99239335855987</v>
      </c>
    </row>
    <row r="38" spans="1:14" x14ac:dyDescent="0.3">
      <c r="A38" s="1"/>
    </row>
    <row r="39" spans="1:14" x14ac:dyDescent="0.3">
      <c r="A39" s="1"/>
      <c r="L39">
        <v>374</v>
      </c>
      <c r="M39">
        <v>347</v>
      </c>
      <c r="N39">
        <v>271</v>
      </c>
    </row>
    <row r="40" spans="1:14" x14ac:dyDescent="0.3">
      <c r="A40" s="1"/>
    </row>
    <row r="41" spans="1:14" x14ac:dyDescent="0.3">
      <c r="A41" s="1"/>
    </row>
    <row r="42" spans="1:14" x14ac:dyDescent="0.3">
      <c r="A42" s="1"/>
    </row>
    <row r="43" spans="1:14" x14ac:dyDescent="0.3">
      <c r="A43" s="1"/>
    </row>
    <row r="44" spans="1:14" x14ac:dyDescent="0.3">
      <c r="A44" s="1"/>
    </row>
    <row r="45" spans="1:14" x14ac:dyDescent="0.3">
      <c r="A45" s="1"/>
    </row>
    <row r="46" spans="1:14" x14ac:dyDescent="0.3">
      <c r="A46" s="1"/>
    </row>
    <row r="47" spans="1:14" x14ac:dyDescent="0.3">
      <c r="A47" s="1"/>
    </row>
    <row r="48" spans="1:14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2022-03-18T06:27:04Z</dcterms:created>
  <dcterms:modified xsi:type="dcterms:W3CDTF">2022-03-24T19:40:22Z</dcterms:modified>
</cp:coreProperties>
</file>