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Лаб3" sheetId="1" r:id="rId1"/>
    <sheet name="Лаб4" sheetId="2" r:id="rId2"/>
    <sheet name="Лаб5" sheetId="3" r:id="rId3"/>
  </sheets>
  <calcPr calcId="144525"/>
</workbook>
</file>

<file path=xl/calcChain.xml><?xml version="1.0" encoding="utf-8"?>
<calcChain xmlns="http://schemas.openxmlformats.org/spreadsheetml/2006/main">
  <c r="A22" i="2" l="1"/>
  <c r="E22" i="2"/>
  <c r="D22" i="2"/>
  <c r="C22" i="2"/>
  <c r="B22" i="2"/>
  <c r="A77" i="2"/>
  <c r="A76" i="2"/>
  <c r="D76" i="2"/>
  <c r="C76" i="2"/>
  <c r="A64" i="2"/>
  <c r="A43" i="2"/>
  <c r="D43" i="2"/>
  <c r="B43" i="2"/>
  <c r="A51" i="2"/>
  <c r="A31" i="2"/>
  <c r="A10" i="2"/>
  <c r="A70" i="1" l="1"/>
  <c r="B14" i="1" l="1"/>
  <c r="B23" i="1"/>
  <c r="B34" i="1"/>
  <c r="C36" i="1"/>
  <c r="B54" i="1"/>
  <c r="C56" i="1"/>
</calcChain>
</file>

<file path=xl/sharedStrings.xml><?xml version="1.0" encoding="utf-8"?>
<sst xmlns="http://schemas.openxmlformats.org/spreadsheetml/2006/main" count="134" uniqueCount="122">
  <si>
    <t>ЛАБОРАТОРНАЯ РАБОТА № 3 ИССЛЕДОВАНИЕ ТЕХНИЧЕСКИХ АСПЕКТОВ ПРОЕКТИРОВАНИЯ В СИСТЕМНОЙ ИНЖЕНЕРИИ</t>
  </si>
  <si>
    <t>Интернет магазин</t>
  </si>
  <si>
    <t>Nобщ</t>
  </si>
  <si>
    <r>
      <rPr>
        <b/>
        <sz val="11"/>
        <color theme="1"/>
        <rFont val="Calibri"/>
        <family val="2"/>
        <charset val="204"/>
        <scheme val="minor"/>
      </rPr>
      <t xml:space="preserve">np </t>
    </r>
    <r>
      <rPr>
        <sz val="11"/>
        <color theme="1"/>
        <rFont val="Calibri"/>
        <family val="2"/>
        <scheme val="minor"/>
      </rPr>
      <t>- количество офисов компании</t>
    </r>
  </si>
  <si>
    <r>
      <rPr>
        <b/>
        <sz val="11"/>
        <color theme="1"/>
        <rFont val="Calibri"/>
        <family val="2"/>
        <charset val="204"/>
        <scheme val="minor"/>
      </rPr>
      <t>KH</t>
    </r>
    <r>
      <rPr>
        <sz val="11"/>
        <color theme="1"/>
        <rFont val="Calibri"/>
        <family val="2"/>
        <charset val="204"/>
        <scheme val="minor"/>
      </rPr>
      <t xml:space="preserve"> - коэффициент, который учитывает неравномерность поступления данных</t>
    </r>
  </si>
  <si>
    <t>KH = tсм / tсм - to</t>
  </si>
  <si>
    <r>
      <rPr>
        <b/>
        <sz val="11"/>
        <color theme="1"/>
        <rFont val="Calibri"/>
        <family val="2"/>
        <charset val="204"/>
        <scheme val="minor"/>
      </rPr>
      <t>tсм</t>
    </r>
    <r>
      <rPr>
        <sz val="11"/>
        <color theme="1"/>
        <rFont val="Calibri"/>
        <family val="2"/>
        <scheme val="minor"/>
      </rPr>
      <t xml:space="preserve"> - длительность включенного ПК</t>
    </r>
  </si>
  <si>
    <r>
      <rPr>
        <b/>
        <sz val="11"/>
        <color theme="1"/>
        <rFont val="Calibri"/>
        <family val="2"/>
        <charset val="204"/>
        <scheme val="minor"/>
      </rPr>
      <t>to</t>
    </r>
    <r>
      <rPr>
        <sz val="11"/>
        <color theme="1"/>
        <rFont val="Calibri"/>
        <family val="2"/>
        <scheme val="minor"/>
      </rPr>
      <t xml:space="preserve"> - среднее время отсутствия данных в течении времени tсм</t>
    </r>
  </si>
  <si>
    <t>Ni = e*Mpj*(1+Kkh)/Bi,j*tдопj</t>
  </si>
  <si>
    <t>Мы используем ручной способ формирования и внесения первичных данных</t>
  </si>
  <si>
    <r>
      <rPr>
        <b/>
        <sz val="11"/>
        <color theme="1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scheme val="minor"/>
      </rPr>
      <t xml:space="preserve"> - число видов регистрируемых данных</t>
    </r>
  </si>
  <si>
    <r>
      <rPr>
        <b/>
        <sz val="11"/>
        <color theme="1"/>
        <rFont val="Calibri"/>
        <family val="2"/>
        <charset val="204"/>
        <scheme val="minor"/>
      </rPr>
      <t xml:space="preserve">Mpj </t>
    </r>
    <r>
      <rPr>
        <sz val="11"/>
        <color theme="1"/>
        <rFont val="Calibri"/>
        <family val="2"/>
        <scheme val="minor"/>
      </rPr>
      <t>- объѐм массива регистрируемой информации</t>
    </r>
  </si>
  <si>
    <r>
      <rPr>
        <b/>
        <sz val="11"/>
        <color theme="1"/>
        <rFont val="Calibri"/>
        <family val="2"/>
        <charset val="204"/>
        <scheme val="minor"/>
      </rPr>
      <t xml:space="preserve">Kkh - Bi,j </t>
    </r>
    <r>
      <rPr>
        <sz val="11"/>
        <color theme="1"/>
        <rFont val="Calibri"/>
        <family val="2"/>
        <scheme val="minor"/>
      </rPr>
      <t>- нормативная характеристика производительности i-м устройством j-ых типов данных</t>
    </r>
  </si>
  <si>
    <r>
      <rPr>
        <b/>
        <sz val="11"/>
        <color theme="1"/>
        <rFont val="Calibri"/>
        <family val="2"/>
        <charset val="204"/>
        <scheme val="minor"/>
      </rPr>
      <t xml:space="preserve">tДОПj </t>
    </r>
    <r>
      <rPr>
        <sz val="11"/>
        <color theme="1"/>
        <rFont val="Calibri"/>
        <family val="2"/>
        <scheme val="minor"/>
      </rPr>
      <t>– допустимое время приѐма j-ого типа данных</t>
    </r>
  </si>
  <si>
    <r>
      <rPr>
        <b/>
        <sz val="11"/>
        <color theme="1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scheme val="minor"/>
      </rPr>
      <t xml:space="preserve"> – число видов регистрируемых данных</t>
    </r>
  </si>
  <si>
    <r>
      <rPr>
        <b/>
        <sz val="11"/>
        <color theme="1"/>
        <rFont val="Calibri"/>
        <family val="2"/>
        <charset val="204"/>
        <scheme val="minor"/>
      </rPr>
      <t xml:space="preserve">Fj </t>
    </r>
    <r>
      <rPr>
        <sz val="11"/>
        <color theme="1"/>
        <rFont val="Calibri"/>
        <family val="2"/>
        <scheme val="minor"/>
      </rPr>
      <t>– время работы алгоритма формирования (фиксации) данных</t>
    </r>
  </si>
  <si>
    <r>
      <rPr>
        <b/>
        <sz val="11"/>
        <color theme="1"/>
        <rFont val="Calibri"/>
        <family val="2"/>
        <charset val="204"/>
        <scheme val="minor"/>
      </rPr>
      <t>NF</t>
    </r>
    <r>
      <rPr>
        <sz val="11"/>
        <color theme="1"/>
        <rFont val="Calibri"/>
        <family val="2"/>
        <scheme val="minor"/>
      </rPr>
      <t xml:space="preserve"> – количество источников данных</t>
    </r>
  </si>
  <si>
    <r>
      <rPr>
        <b/>
        <sz val="11"/>
        <color theme="1"/>
        <rFont val="Calibri"/>
        <family val="2"/>
        <charset val="204"/>
        <scheme val="minor"/>
      </rPr>
      <t>Rj</t>
    </r>
    <r>
      <rPr>
        <sz val="11"/>
        <color theme="1"/>
        <rFont val="Calibri"/>
        <family val="2"/>
        <scheme val="minor"/>
      </rPr>
      <t xml:space="preserve"> – время работы алгоритма регистрации (внесения) данных</t>
    </r>
  </si>
  <si>
    <r>
      <rPr>
        <b/>
        <sz val="11"/>
        <color theme="1"/>
        <rFont val="Calibri"/>
        <family val="2"/>
        <charset val="204"/>
        <scheme val="minor"/>
      </rPr>
      <t>NR</t>
    </r>
    <r>
      <rPr>
        <sz val="11"/>
        <color theme="1"/>
        <rFont val="Calibri"/>
        <family val="2"/>
        <scheme val="minor"/>
      </rPr>
      <t xml:space="preserve"> – количество пунктов регистрации (удалѐнных терминалов)</t>
    </r>
  </si>
  <si>
    <r>
      <rPr>
        <b/>
        <sz val="11"/>
        <color theme="1"/>
        <rFont val="Calibri"/>
        <family val="2"/>
        <charset val="204"/>
        <scheme val="minor"/>
      </rPr>
      <t xml:space="preserve">Aj </t>
    </r>
    <r>
      <rPr>
        <sz val="11"/>
        <color theme="1"/>
        <rFont val="Calibri"/>
        <family val="2"/>
        <scheme val="minor"/>
      </rPr>
      <t>– время работы алгоритма накопления (аккумулирования) данных</t>
    </r>
  </si>
  <si>
    <r>
      <rPr>
        <b/>
        <sz val="11"/>
        <color theme="1"/>
        <rFont val="Calibri"/>
        <family val="2"/>
        <charset val="204"/>
        <scheme val="minor"/>
      </rPr>
      <t xml:space="preserve">NA </t>
    </r>
    <r>
      <rPr>
        <sz val="11"/>
        <color theme="1"/>
        <rFont val="Calibri"/>
        <family val="2"/>
        <scheme val="minor"/>
      </rPr>
      <t>– количество пунктов накопления информации (локальных станций)</t>
    </r>
  </si>
  <si>
    <r>
      <rPr>
        <b/>
        <sz val="11"/>
        <color theme="1"/>
        <rFont val="Calibri"/>
        <family val="2"/>
        <charset val="204"/>
        <scheme val="minor"/>
      </rPr>
      <t xml:space="preserve">Dj </t>
    </r>
    <r>
      <rPr>
        <sz val="11"/>
        <color theme="1"/>
        <rFont val="Calibri"/>
        <family val="2"/>
        <scheme val="minor"/>
      </rPr>
      <t>– время работы алгоритма задержки времени перед передачей на сервер</t>
    </r>
  </si>
  <si>
    <r>
      <rPr>
        <b/>
        <sz val="11"/>
        <color theme="1"/>
        <rFont val="Calibri"/>
        <family val="2"/>
        <charset val="204"/>
        <scheme val="minor"/>
      </rPr>
      <t xml:space="preserve">Цр </t>
    </r>
    <r>
      <rPr>
        <sz val="11"/>
        <color theme="1"/>
        <rFont val="Calibri"/>
        <family val="2"/>
        <scheme val="minor"/>
      </rPr>
      <t>- Цикл работ по регистрации данных</t>
    </r>
  </si>
  <si>
    <r>
      <rPr>
        <b/>
        <sz val="11"/>
        <color theme="1"/>
        <rFont val="Calibri"/>
        <family val="2"/>
        <charset val="204"/>
        <scheme val="minor"/>
      </rPr>
      <t>Nобщ</t>
    </r>
    <r>
      <rPr>
        <sz val="11"/>
        <color theme="1"/>
        <rFont val="Calibri"/>
        <family val="2"/>
        <scheme val="minor"/>
      </rPr>
      <t xml:space="preserve"> - Общее количество ПК для регистрации и ввода данных</t>
    </r>
  </si>
  <si>
    <t>Цр</t>
  </si>
  <si>
    <t>e</t>
  </si>
  <si>
    <t>Fj</t>
  </si>
  <si>
    <t>NF</t>
  </si>
  <si>
    <t>Rj</t>
  </si>
  <si>
    <t>Nr</t>
  </si>
  <si>
    <t>Aj</t>
  </si>
  <si>
    <t>NA</t>
  </si>
  <si>
    <t>Dj</t>
  </si>
  <si>
    <t>Цр = e (Fj/Nf+Rj/Nr+Aj/Na+D)</t>
  </si>
  <si>
    <t>Nj</t>
  </si>
  <si>
    <t>Mpj</t>
  </si>
  <si>
    <t>Kkh</t>
  </si>
  <si>
    <t>Bi,j</t>
  </si>
  <si>
    <t>tДОПj</t>
  </si>
  <si>
    <t>KH</t>
  </si>
  <si>
    <t>tсм</t>
  </si>
  <si>
    <t>to</t>
  </si>
  <si>
    <t>np</t>
  </si>
  <si>
    <r>
      <rPr>
        <b/>
        <sz val="11"/>
        <color theme="1"/>
        <rFont val="Calibri"/>
        <family val="2"/>
        <charset val="204"/>
        <scheme val="minor"/>
      </rPr>
      <t xml:space="preserve">Nj </t>
    </r>
    <r>
      <rPr>
        <sz val="11"/>
        <color theme="1"/>
        <rFont val="Calibri"/>
        <family val="2"/>
        <scheme val="minor"/>
      </rPr>
      <t>- кол-во ПК установленных в одном офисе</t>
    </r>
  </si>
  <si>
    <t>Nобщ = np*Nj*KH</t>
  </si>
  <si>
    <t>1 Расчѐтные выражения для выбора средств ввода и регистрации (кол-во ПК)</t>
  </si>
  <si>
    <t>2 Расчѐтные выражения для выбора средств передачи (интернет)</t>
  </si>
  <si>
    <t>Nкан = d*ni/ri+Nрез</t>
  </si>
  <si>
    <t>d - кол-во датчиков</t>
  </si>
  <si>
    <t>ni – количество датчиков i-го вида</t>
  </si>
  <si>
    <t>ri – количество датчиков i-го вида присоединяемых к одному каналу</t>
  </si>
  <si>
    <t>NРЕЗ – количество резервных каналов, на перспективу развития системы</t>
  </si>
  <si>
    <t>Nкан - необходимое кол-во каналов свящи</t>
  </si>
  <si>
    <t>Nкан</t>
  </si>
  <si>
    <t>d</t>
  </si>
  <si>
    <t>ni</t>
  </si>
  <si>
    <t>ri</t>
  </si>
  <si>
    <t>Nрез</t>
  </si>
  <si>
    <t>Wп - Суммарная разрядность</t>
  </si>
  <si>
    <t>Wп = Nкан*ri*Wi+Wрез</t>
  </si>
  <si>
    <t>ЛАБОРАТОРНАЯ РАБОТА № 4 ИССЛЕДОВАНИЕ АСПЕКТОВ КОЛИЧЕСТВЕННОГО АНАЛИЗА КОМПЛЕКСА ТЕХНИЧЕСКИХ СРЕДСТВ В СИСТЕМНОЙ ИНЖЕНЕРИИ</t>
  </si>
  <si>
    <t>Ц = ТГ – ТН</t>
  </si>
  <si>
    <t>промежуток времени от начала поступления данных на обработку ТН до срока готовности задачи ТГ</t>
  </si>
  <si>
    <t>tP – процессорное время(processing), затрачиваемое на счет непосредственно</t>
  </si>
  <si>
    <t>tE – время, затрачиваемое на обмен в процессе счета с внешними (external) устройствами</t>
  </si>
  <si>
    <t>tO –формирование и вывод (output) результатов работы</t>
  </si>
  <si>
    <t>t = tI + tP + tE + tO</t>
  </si>
  <si>
    <t>ТН - начало поступления данных на обработку</t>
  </si>
  <si>
    <t>ТГ - срока готовности задачи</t>
  </si>
  <si>
    <r>
      <rPr>
        <b/>
        <sz val="11"/>
        <color theme="1"/>
        <rFont val="Calibri"/>
        <family val="2"/>
        <charset val="204"/>
        <scheme val="minor"/>
      </rPr>
      <t>Ц</t>
    </r>
    <r>
      <rPr>
        <sz val="11"/>
        <color theme="1"/>
        <rFont val="Calibri"/>
        <family val="2"/>
        <scheme val="minor"/>
      </rPr>
      <t xml:space="preserve"> - цикл работ обработки информации</t>
    </r>
  </si>
  <si>
    <t>tl – ввод (загрузка, input) программы и данных</t>
  </si>
  <si>
    <t>MI – объѐм массива вводимых данных</t>
  </si>
  <si>
    <t>vI – быстродействие устройства</t>
  </si>
  <si>
    <t>tl = Ml/vl</t>
  </si>
  <si>
    <t>t - время решения задачи</t>
  </si>
  <si>
    <t>te = krw/vrw*fj*vj</t>
  </si>
  <si>
    <t>krw – коэффициент, учитывающий контрольные операции, при проведении операций считывания или записи (например, для контрольного суммирования krw = 2)</t>
  </si>
  <si>
    <t>vrw – скорость чтения или записи</t>
  </si>
  <si>
    <t>fj – количество обращений к внешним устройствам</t>
  </si>
  <si>
    <t>Vj – объѐм считываемой или записываемой порции данных</t>
  </si>
  <si>
    <t>to = Mo/vo = M1*k10/vo</t>
  </si>
  <si>
    <t>Время вывода результата определяться быстродействием конечного устройства как отношение</t>
  </si>
  <si>
    <t>MO – объѐм массива выводимых данных</t>
  </si>
  <si>
    <t>vO – быстродействие устройств</t>
  </si>
  <si>
    <t>kIO – коэффициент соотношения выводимой информации по отношению к объѐму входной</t>
  </si>
  <si>
    <t>Общее время решения последовательности задач составит</t>
  </si>
  <si>
    <t>ti определяется (2) для каждой задачи</t>
  </si>
  <si>
    <t>Отсюда потребность в вычислительных устройствах составляет</t>
  </si>
  <si>
    <t>N &gt;= Ц/tсум</t>
  </si>
  <si>
    <t>Ц</t>
  </si>
  <si>
    <t>ТГ</t>
  </si>
  <si>
    <t>ТН</t>
  </si>
  <si>
    <t>t</t>
  </si>
  <si>
    <t>tl</t>
  </si>
  <si>
    <t>tp</t>
  </si>
  <si>
    <t>te</t>
  </si>
  <si>
    <t>Ml</t>
  </si>
  <si>
    <t>vl</t>
  </si>
  <si>
    <t>Процессорное время может рассчитываться</t>
  </si>
  <si>
    <t>tp = top * kст *Ml</t>
  </si>
  <si>
    <t>top = tj * qj</t>
  </si>
  <si>
    <t>top</t>
  </si>
  <si>
    <t>tj</t>
  </si>
  <si>
    <t>qj</t>
  </si>
  <si>
    <t>kст</t>
  </si>
  <si>
    <t>top - среднее время выполнения операции</t>
  </si>
  <si>
    <t>kCT – коэффициент соотношения операций, показывающий, какое количество операций приходится на байт введѐнной информации</t>
  </si>
  <si>
    <t>tj – время выполнения j-й операции</t>
  </si>
  <si>
    <t>qj – удельный вес j-й операции</t>
  </si>
  <si>
    <r>
      <rPr>
        <b/>
        <sz val="11"/>
        <color theme="1"/>
        <rFont val="Calibri"/>
        <family val="2"/>
        <charset val="204"/>
        <scheme val="minor"/>
      </rPr>
      <t xml:space="preserve">te </t>
    </r>
    <r>
      <rPr>
        <sz val="11"/>
        <color theme="1"/>
        <rFont val="Calibri"/>
        <family val="2"/>
        <scheme val="minor"/>
      </rPr>
      <t>- Затраты времени на обмен с внешними устройствами</t>
    </r>
  </si>
  <si>
    <t>krw</t>
  </si>
  <si>
    <t>vrw</t>
  </si>
  <si>
    <t>fj</t>
  </si>
  <si>
    <t>vj</t>
  </si>
  <si>
    <t>Mo</t>
  </si>
  <si>
    <t>vo</t>
  </si>
  <si>
    <t>Klo</t>
  </si>
  <si>
    <t>tсум = сумti</t>
  </si>
  <si>
    <t>Контрольные вопросы</t>
  </si>
  <si>
    <t>1. Что такое цикл работ обработки информации?</t>
  </si>
  <si>
    <t>промежуток времени от начала поступления данных на обработку - до срока готовности задачи</t>
  </si>
  <si>
    <t>2. Для чего задачи, решаемые на ЭВМ, разбиваются на типовые группы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</si>
</sst>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Fill="1" applyAlignment="1">
      <alignment horizontal="center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4" workbookViewId="0">
      <selection activeCell="I13" sqref="I13"/>
    </sheetView>
  </sheetViews>
  <sheetFormatPr defaultRowHeight="15" x14ac:dyDescent="0.25"/>
  <cols>
    <col min="3" max="3" width="13.42578125" customWidth="1"/>
  </cols>
  <sheetData>
    <row r="1" spans="1:5" x14ac:dyDescent="0.25">
      <c r="A1" s="1" t="s">
        <v>0</v>
      </c>
    </row>
    <row r="2" spans="1:5" x14ac:dyDescent="0.25">
      <c r="A2" s="2" t="s">
        <v>1</v>
      </c>
    </row>
    <row r="4" spans="1:5" x14ac:dyDescent="0.25">
      <c r="A4" s="1" t="s">
        <v>45</v>
      </c>
    </row>
    <row r="5" spans="1:5" x14ac:dyDescent="0.25">
      <c r="A5" s="1"/>
    </row>
    <row r="6" spans="1:5" x14ac:dyDescent="0.25">
      <c r="A6" s="1" t="s">
        <v>44</v>
      </c>
    </row>
    <row r="8" spans="1:5" x14ac:dyDescent="0.25">
      <c r="A8" s="3" t="s">
        <v>23</v>
      </c>
    </row>
    <row r="9" spans="1:5" x14ac:dyDescent="0.25">
      <c r="A9" s="3" t="s">
        <v>3</v>
      </c>
    </row>
    <row r="10" spans="1:5" x14ac:dyDescent="0.25">
      <c r="A10" s="3" t="s">
        <v>43</v>
      </c>
    </row>
    <row r="11" spans="1:5" x14ac:dyDescent="0.25">
      <c r="A11" s="3" t="s">
        <v>4</v>
      </c>
    </row>
    <row r="13" spans="1:5" x14ac:dyDescent="0.25">
      <c r="A13" s="1"/>
      <c r="B13" s="4" t="s">
        <v>2</v>
      </c>
      <c r="C13" s="4" t="s">
        <v>42</v>
      </c>
      <c r="D13" s="4" t="s">
        <v>34</v>
      </c>
      <c r="E13" s="4"/>
    </row>
    <row r="14" spans="1:5" x14ac:dyDescent="0.25">
      <c r="B14">
        <f>C14*D14*B23</f>
        <v>1</v>
      </c>
      <c r="C14">
        <v>1</v>
      </c>
      <c r="D14">
        <v>2</v>
      </c>
    </row>
    <row r="17" spans="1:4" x14ac:dyDescent="0.25">
      <c r="A17" s="1" t="s">
        <v>5</v>
      </c>
    </row>
    <row r="19" spans="1:4" x14ac:dyDescent="0.25">
      <c r="A19" s="3" t="s">
        <v>6</v>
      </c>
    </row>
    <row r="20" spans="1:4" x14ac:dyDescent="0.25">
      <c r="A20" s="3" t="s">
        <v>7</v>
      </c>
    </row>
    <row r="22" spans="1:4" x14ac:dyDescent="0.25">
      <c r="B22" s="4" t="s">
        <v>39</v>
      </c>
      <c r="C22" s="4" t="s">
        <v>40</v>
      </c>
      <c r="D22" s="4" t="s">
        <v>41</v>
      </c>
    </row>
    <row r="23" spans="1:4" x14ac:dyDescent="0.25">
      <c r="B23" s="5">
        <f>C23/C23-D23</f>
        <v>0.5</v>
      </c>
      <c r="C23" s="5">
        <v>8</v>
      </c>
      <c r="D23" s="5">
        <v>0.5</v>
      </c>
    </row>
    <row r="26" spans="1:4" x14ac:dyDescent="0.25">
      <c r="A26" s="1" t="s">
        <v>8</v>
      </c>
    </row>
    <row r="28" spans="1:4" x14ac:dyDescent="0.25">
      <c r="A28" s="3" t="s">
        <v>10</v>
      </c>
    </row>
    <row r="29" spans="1:4" x14ac:dyDescent="0.25">
      <c r="A29" s="3" t="s">
        <v>11</v>
      </c>
    </row>
    <row r="30" spans="1:4" x14ac:dyDescent="0.25">
      <c r="A30" s="3" t="s">
        <v>12</v>
      </c>
    </row>
    <row r="31" spans="1:4" x14ac:dyDescent="0.25">
      <c r="A31" s="3" t="s">
        <v>13</v>
      </c>
    </row>
    <row r="32" spans="1:4" x14ac:dyDescent="0.25">
      <c r="A32" s="3"/>
    </row>
    <row r="33" spans="1:6" x14ac:dyDescent="0.25">
      <c r="A33" s="3"/>
      <c r="B33" s="4" t="s">
        <v>34</v>
      </c>
      <c r="C33" s="4" t="s">
        <v>35</v>
      </c>
      <c r="D33" s="4" t="s">
        <v>36</v>
      </c>
      <c r="E33" s="4" t="s">
        <v>37</v>
      </c>
      <c r="F33" s="4" t="s">
        <v>38</v>
      </c>
    </row>
    <row r="34" spans="1:6" x14ac:dyDescent="0.25">
      <c r="B34" s="5">
        <f>C54*C36</f>
        <v>120.00000000000003</v>
      </c>
      <c r="C34" s="5">
        <v>3</v>
      </c>
      <c r="D34" s="5">
        <v>0.6</v>
      </c>
      <c r="E34" s="5">
        <v>0.6</v>
      </c>
      <c r="F34" s="5">
        <v>5</v>
      </c>
    </row>
    <row r="35" spans="1:6" x14ac:dyDescent="0.25">
      <c r="B35" s="5"/>
      <c r="C35" s="5"/>
      <c r="D35" s="5"/>
      <c r="E35" s="5"/>
      <c r="F35" s="5"/>
    </row>
    <row r="36" spans="1:6" x14ac:dyDescent="0.25">
      <c r="B36" s="5"/>
      <c r="C36" s="5">
        <f>C34*(1+D34)/E34*F34</f>
        <v>40.000000000000007</v>
      </c>
      <c r="D36" s="5"/>
      <c r="E36" s="5"/>
      <c r="F36" s="5"/>
    </row>
    <row r="38" spans="1:6" x14ac:dyDescent="0.25">
      <c r="A38" t="s">
        <v>9</v>
      </c>
    </row>
    <row r="40" spans="1:6" x14ac:dyDescent="0.25">
      <c r="A40" s="1" t="s">
        <v>33</v>
      </c>
    </row>
    <row r="41" spans="1:6" x14ac:dyDescent="0.25">
      <c r="A41" s="1"/>
    </row>
    <row r="42" spans="1:6" x14ac:dyDescent="0.25">
      <c r="A42" s="3" t="s">
        <v>22</v>
      </c>
    </row>
    <row r="43" spans="1:6" x14ac:dyDescent="0.25">
      <c r="A43" s="3" t="s">
        <v>14</v>
      </c>
    </row>
    <row r="44" spans="1:6" x14ac:dyDescent="0.25">
      <c r="A44" s="3" t="s">
        <v>15</v>
      </c>
    </row>
    <row r="45" spans="1:6" x14ac:dyDescent="0.25">
      <c r="A45" s="3" t="s">
        <v>16</v>
      </c>
    </row>
    <row r="46" spans="1:6" x14ac:dyDescent="0.25">
      <c r="A46" s="3" t="s">
        <v>17</v>
      </c>
    </row>
    <row r="47" spans="1:6" x14ac:dyDescent="0.25">
      <c r="A47" s="3" t="s">
        <v>18</v>
      </c>
    </row>
    <row r="48" spans="1:6" x14ac:dyDescent="0.25">
      <c r="A48" s="3" t="s">
        <v>19</v>
      </c>
    </row>
    <row r="49" spans="1:10" x14ac:dyDescent="0.25">
      <c r="A49" s="3" t="s">
        <v>20</v>
      </c>
    </row>
    <row r="50" spans="1:10" x14ac:dyDescent="0.25">
      <c r="A50" s="3" t="s">
        <v>21</v>
      </c>
    </row>
    <row r="53" spans="1:10" x14ac:dyDescent="0.25">
      <c r="B53" s="4" t="s">
        <v>24</v>
      </c>
      <c r="C53" s="4" t="s">
        <v>25</v>
      </c>
      <c r="D53" s="4" t="s">
        <v>26</v>
      </c>
      <c r="E53" s="4" t="s">
        <v>27</v>
      </c>
      <c r="F53" s="4" t="s">
        <v>28</v>
      </c>
      <c r="G53" s="4" t="s">
        <v>29</v>
      </c>
      <c r="H53" s="4" t="s">
        <v>30</v>
      </c>
      <c r="I53" s="4" t="s">
        <v>31</v>
      </c>
      <c r="J53" s="4" t="s">
        <v>32</v>
      </c>
    </row>
    <row r="54" spans="1:10" x14ac:dyDescent="0.25">
      <c r="B54">
        <f>C54*C56</f>
        <v>8.3999999999999986</v>
      </c>
      <c r="C54" s="5">
        <v>3</v>
      </c>
      <c r="D54" s="5">
        <v>1</v>
      </c>
      <c r="E54" s="5">
        <v>2</v>
      </c>
      <c r="F54" s="5">
        <v>1</v>
      </c>
      <c r="G54" s="5">
        <v>1</v>
      </c>
      <c r="H54" s="5">
        <v>1</v>
      </c>
      <c r="I54" s="5">
        <v>1</v>
      </c>
      <c r="J54" s="5">
        <v>0.3</v>
      </c>
    </row>
    <row r="56" spans="1:10" x14ac:dyDescent="0.25">
      <c r="C56" s="5">
        <f>D54/E54+F54/G54+H54/I54+J54</f>
        <v>2.8</v>
      </c>
    </row>
    <row r="59" spans="1:10" x14ac:dyDescent="0.25">
      <c r="A59" s="1" t="s">
        <v>46</v>
      </c>
    </row>
    <row r="61" spans="1:10" x14ac:dyDescent="0.25">
      <c r="A61" s="1" t="s">
        <v>47</v>
      </c>
    </row>
    <row r="62" spans="1:10" x14ac:dyDescent="0.25">
      <c r="A62" s="1"/>
    </row>
    <row r="63" spans="1:10" x14ac:dyDescent="0.25">
      <c r="A63" t="s">
        <v>52</v>
      </c>
    </row>
    <row r="64" spans="1:10" x14ac:dyDescent="0.25">
      <c r="A64" t="s">
        <v>48</v>
      </c>
    </row>
    <row r="65" spans="1:5" x14ac:dyDescent="0.25">
      <c r="A65" t="s">
        <v>49</v>
      </c>
    </row>
    <row r="66" spans="1:5" x14ac:dyDescent="0.25">
      <c r="A66" t="s">
        <v>50</v>
      </c>
    </row>
    <row r="67" spans="1:5" x14ac:dyDescent="0.25">
      <c r="A67" t="s">
        <v>51</v>
      </c>
    </row>
    <row r="69" spans="1:5" x14ac:dyDescent="0.25">
      <c r="A69" s="4" t="s">
        <v>53</v>
      </c>
      <c r="B69" s="4" t="s">
        <v>54</v>
      </c>
      <c r="C69" s="4" t="s">
        <v>55</v>
      </c>
      <c r="D69" s="4" t="s">
        <v>56</v>
      </c>
      <c r="E69" s="4" t="s">
        <v>57</v>
      </c>
    </row>
    <row r="70" spans="1:5" x14ac:dyDescent="0.25">
      <c r="A70" s="5">
        <f>B70*C70/D70+E70</f>
        <v>2</v>
      </c>
      <c r="B70" s="5">
        <v>1</v>
      </c>
      <c r="C70" s="5">
        <v>1</v>
      </c>
      <c r="D70" s="5">
        <v>1</v>
      </c>
      <c r="E70" s="5">
        <v>1</v>
      </c>
    </row>
    <row r="73" spans="1:5" x14ac:dyDescent="0.25">
      <c r="A73" s="1" t="s">
        <v>59</v>
      </c>
    </row>
    <row r="75" spans="1:5" x14ac:dyDescent="0.25">
      <c r="A75" t="s">
        <v>58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abSelected="1" topLeftCell="A85" workbookViewId="0">
      <selection activeCell="D96" sqref="D96"/>
    </sheetView>
  </sheetViews>
  <sheetFormatPr defaultRowHeight="15" x14ac:dyDescent="0.25"/>
  <sheetData>
    <row r="1" spans="1:9" x14ac:dyDescent="0.25">
      <c r="A1" s="1" t="s">
        <v>60</v>
      </c>
    </row>
    <row r="3" spans="1:9" x14ac:dyDescent="0.25">
      <c r="A3" s="6" t="s">
        <v>69</v>
      </c>
    </row>
    <row r="4" spans="1:9" x14ac:dyDescent="0.25">
      <c r="A4" t="s">
        <v>62</v>
      </c>
    </row>
    <row r="6" spans="1:9" x14ac:dyDescent="0.25">
      <c r="A6" s="1" t="s">
        <v>61</v>
      </c>
    </row>
    <row r="7" spans="1:9" x14ac:dyDescent="0.25">
      <c r="A7" t="s">
        <v>67</v>
      </c>
    </row>
    <row r="8" spans="1:9" x14ac:dyDescent="0.25">
      <c r="A8" t="s">
        <v>68</v>
      </c>
    </row>
    <row r="9" spans="1:9" x14ac:dyDescent="0.25">
      <c r="A9" s="9" t="s">
        <v>89</v>
      </c>
      <c r="B9" s="4" t="s">
        <v>90</v>
      </c>
      <c r="C9" s="4" t="s">
        <v>91</v>
      </c>
    </row>
    <row r="10" spans="1:9" x14ac:dyDescent="0.25">
      <c r="A10" s="5">
        <f>B10-C10</f>
        <v>2</v>
      </c>
      <c r="B10" s="5">
        <v>3</v>
      </c>
      <c r="C10" s="5">
        <v>1</v>
      </c>
    </row>
    <row r="11" spans="1:9" x14ac:dyDescent="0.25">
      <c r="A11" s="7"/>
      <c r="B11" s="7"/>
      <c r="C11" s="7"/>
      <c r="D11" s="7"/>
      <c r="E11" s="7"/>
      <c r="F11" s="7"/>
      <c r="G11" s="7"/>
      <c r="H11" s="7"/>
      <c r="I11" s="7"/>
    </row>
    <row r="13" spans="1:9" x14ac:dyDescent="0.25">
      <c r="A13" s="1" t="s">
        <v>66</v>
      </c>
    </row>
    <row r="14" spans="1:9" x14ac:dyDescent="0.25">
      <c r="A14" s="1"/>
    </row>
    <row r="15" spans="1:9" x14ac:dyDescent="0.25">
      <c r="A15" t="s">
        <v>74</v>
      </c>
    </row>
    <row r="16" spans="1:9" x14ac:dyDescent="0.25">
      <c r="A16" t="s">
        <v>70</v>
      </c>
    </row>
    <row r="17" spans="1:10" x14ac:dyDescent="0.25">
      <c r="A17" t="s">
        <v>63</v>
      </c>
    </row>
    <row r="18" spans="1:10" x14ac:dyDescent="0.25">
      <c r="A18" t="s">
        <v>64</v>
      </c>
    </row>
    <row r="19" spans="1:10" x14ac:dyDescent="0.25">
      <c r="A19" t="s">
        <v>65</v>
      </c>
    </row>
    <row r="21" spans="1:10" x14ac:dyDescent="0.25">
      <c r="A21" s="9" t="s">
        <v>92</v>
      </c>
      <c r="B21" s="4" t="s">
        <v>93</v>
      </c>
      <c r="C21" s="4" t="s">
        <v>94</v>
      </c>
      <c r="D21" s="4" t="s">
        <v>95</v>
      </c>
      <c r="E21" s="4" t="s">
        <v>41</v>
      </c>
    </row>
    <row r="22" spans="1:10" x14ac:dyDescent="0.25">
      <c r="A22" s="5">
        <f>B22+C22+D22+E22</f>
        <v>3070</v>
      </c>
      <c r="B22" s="5">
        <f>A31</f>
        <v>2.4</v>
      </c>
      <c r="C22" s="5">
        <f>A43</f>
        <v>3024</v>
      </c>
      <c r="D22" s="5">
        <f>A64</f>
        <v>40</v>
      </c>
      <c r="E22" s="5">
        <f>A77</f>
        <v>3.6</v>
      </c>
    </row>
    <row r="24" spans="1:10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spans="1:10" x14ac:dyDescent="0.25">
      <c r="A25" s="1" t="s">
        <v>73</v>
      </c>
    </row>
    <row r="27" spans="1:10" x14ac:dyDescent="0.25">
      <c r="A27" t="s">
        <v>71</v>
      </c>
    </row>
    <row r="28" spans="1:10" x14ac:dyDescent="0.25">
      <c r="A28" t="s">
        <v>72</v>
      </c>
    </row>
    <row r="30" spans="1:10" x14ac:dyDescent="0.25">
      <c r="A30" s="9" t="s">
        <v>93</v>
      </c>
      <c r="B30" s="4" t="s">
        <v>96</v>
      </c>
      <c r="C30" s="4" t="s">
        <v>97</v>
      </c>
    </row>
    <row r="31" spans="1:10" x14ac:dyDescent="0.25">
      <c r="A31" s="5">
        <f>B31/C31</f>
        <v>2.4</v>
      </c>
      <c r="B31" s="5">
        <v>120</v>
      </c>
      <c r="C31" s="5">
        <v>50</v>
      </c>
    </row>
    <row r="32" spans="1:10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spans="1:7" x14ac:dyDescent="0.25">
      <c r="A33" t="s">
        <v>98</v>
      </c>
    </row>
    <row r="34" spans="1:7" x14ac:dyDescent="0.25">
      <c r="A34" s="1" t="s">
        <v>99</v>
      </c>
    </row>
    <row r="35" spans="1:7" x14ac:dyDescent="0.25">
      <c r="A35" s="1"/>
    </row>
    <row r="36" spans="1:7" x14ac:dyDescent="0.25">
      <c r="A36" s="1" t="s">
        <v>105</v>
      </c>
    </row>
    <row r="37" spans="1:7" x14ac:dyDescent="0.25">
      <c r="A37" t="s">
        <v>106</v>
      </c>
    </row>
    <row r="38" spans="1:7" x14ac:dyDescent="0.25">
      <c r="A38" t="s">
        <v>107</v>
      </c>
    </row>
    <row r="39" spans="1:7" x14ac:dyDescent="0.25">
      <c r="A39" t="s">
        <v>108</v>
      </c>
    </row>
    <row r="41" spans="1:7" x14ac:dyDescent="0.25">
      <c r="A41" s="1"/>
    </row>
    <row r="42" spans="1:7" x14ac:dyDescent="0.25">
      <c r="A42" s="9" t="s">
        <v>94</v>
      </c>
      <c r="B42" s="4" t="s">
        <v>101</v>
      </c>
      <c r="C42" s="4" t="s">
        <v>104</v>
      </c>
      <c r="D42" s="4" t="s">
        <v>96</v>
      </c>
    </row>
    <row r="43" spans="1:7" x14ac:dyDescent="0.25">
      <c r="A43" s="4">
        <f>B43*C43*D43</f>
        <v>3024</v>
      </c>
      <c r="B43" s="5">
        <f>A51</f>
        <v>0.36</v>
      </c>
      <c r="C43" s="5">
        <v>70</v>
      </c>
      <c r="D43" s="5">
        <f>B31</f>
        <v>120</v>
      </c>
    </row>
    <row r="44" spans="1:7" x14ac:dyDescent="0.25">
      <c r="A44" s="7"/>
      <c r="B44" s="7"/>
      <c r="C44" s="7"/>
      <c r="D44" s="7"/>
      <c r="E44" s="7"/>
      <c r="F44" s="7"/>
      <c r="G44" s="7"/>
    </row>
    <row r="45" spans="1:7" x14ac:dyDescent="0.25">
      <c r="A45" s="1" t="s">
        <v>100</v>
      </c>
    </row>
    <row r="47" spans="1:7" x14ac:dyDescent="0.25">
      <c r="A47" t="s">
        <v>107</v>
      </c>
    </row>
    <row r="48" spans="1:7" x14ac:dyDescent="0.25">
      <c r="A48" t="s">
        <v>108</v>
      </c>
    </row>
    <row r="49" spans="1:11" x14ac:dyDescent="0.25">
      <c r="A49" s="1"/>
    </row>
    <row r="50" spans="1:11" x14ac:dyDescent="0.25">
      <c r="A50" s="9" t="s">
        <v>101</v>
      </c>
      <c r="B50" s="4" t="s">
        <v>102</v>
      </c>
      <c r="C50" s="4" t="s">
        <v>103</v>
      </c>
    </row>
    <row r="51" spans="1:11" x14ac:dyDescent="0.25">
      <c r="A51" s="11">
        <f>B51*C51</f>
        <v>0.36</v>
      </c>
      <c r="B51" s="8">
        <v>0.3</v>
      </c>
      <c r="C51" s="8">
        <v>1.2</v>
      </c>
    </row>
    <row r="54" spans="1:1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25">
      <c r="A55" s="10" t="s">
        <v>109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</row>
    <row r="56" spans="1:11" x14ac:dyDescent="0.25">
      <c r="A56" s="1" t="s">
        <v>75</v>
      </c>
    </row>
    <row r="58" spans="1:11" x14ac:dyDescent="0.25">
      <c r="A58" t="s">
        <v>76</v>
      </c>
    </row>
    <row r="59" spans="1:11" x14ac:dyDescent="0.25">
      <c r="A59" t="s">
        <v>77</v>
      </c>
    </row>
    <row r="60" spans="1:11" x14ac:dyDescent="0.25">
      <c r="A60" t="s">
        <v>78</v>
      </c>
    </row>
    <row r="61" spans="1:11" x14ac:dyDescent="0.25">
      <c r="A61" t="s">
        <v>79</v>
      </c>
    </row>
    <row r="63" spans="1:11" x14ac:dyDescent="0.25">
      <c r="A63" s="9" t="s">
        <v>95</v>
      </c>
      <c r="B63" s="4" t="s">
        <v>110</v>
      </c>
      <c r="C63" s="4" t="s">
        <v>111</v>
      </c>
      <c r="D63" s="4" t="s">
        <v>112</v>
      </c>
      <c r="E63" s="4" t="s">
        <v>113</v>
      </c>
    </row>
    <row r="64" spans="1:11" x14ac:dyDescent="0.25">
      <c r="A64" s="4">
        <f>B64/C64*D64*E64</f>
        <v>40</v>
      </c>
      <c r="B64" s="8">
        <v>2</v>
      </c>
      <c r="C64" s="8">
        <v>5</v>
      </c>
      <c r="D64" s="8">
        <v>2</v>
      </c>
      <c r="E64" s="8">
        <v>50</v>
      </c>
    </row>
    <row r="65" spans="1:10" ht="15.75" customHeight="1" x14ac:dyDescent="0.25"/>
    <row r="66" spans="1:10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spans="1:10" x14ac:dyDescent="0.25">
      <c r="A67" t="s">
        <v>81</v>
      </c>
    </row>
    <row r="68" spans="1:10" x14ac:dyDescent="0.25">
      <c r="A68" s="1" t="s">
        <v>80</v>
      </c>
    </row>
    <row r="70" spans="1:10" x14ac:dyDescent="0.25">
      <c r="A70" t="s">
        <v>82</v>
      </c>
    </row>
    <row r="71" spans="1:10" x14ac:dyDescent="0.25">
      <c r="A71" t="s">
        <v>83</v>
      </c>
    </row>
    <row r="72" spans="1:10" x14ac:dyDescent="0.25">
      <c r="A72" t="s">
        <v>71</v>
      </c>
    </row>
    <row r="73" spans="1:10" x14ac:dyDescent="0.25">
      <c r="A73" t="s">
        <v>84</v>
      </c>
    </row>
    <row r="75" spans="1:10" x14ac:dyDescent="0.25">
      <c r="A75" s="9" t="s">
        <v>41</v>
      </c>
      <c r="B75" s="4" t="s">
        <v>114</v>
      </c>
      <c r="C75" s="4" t="s">
        <v>115</v>
      </c>
      <c r="D75" s="4" t="s">
        <v>96</v>
      </c>
      <c r="E75" s="4" t="s">
        <v>116</v>
      </c>
    </row>
    <row r="76" spans="1:10" x14ac:dyDescent="0.25">
      <c r="A76" s="8">
        <f>D76*E76/C76</f>
        <v>1.2</v>
      </c>
      <c r="B76" s="8">
        <v>180</v>
      </c>
      <c r="C76" s="8">
        <f>C31</f>
        <v>50</v>
      </c>
      <c r="D76" s="8">
        <f>D43</f>
        <v>120</v>
      </c>
      <c r="E76" s="8">
        <v>0.5</v>
      </c>
    </row>
    <row r="77" spans="1:10" x14ac:dyDescent="0.25">
      <c r="A77" s="8">
        <f>B76/C76</f>
        <v>3.6</v>
      </c>
      <c r="B77" s="8"/>
      <c r="C77" s="8"/>
      <c r="D77" s="8"/>
      <c r="E77" s="8"/>
    </row>
    <row r="79" spans="1:10" x14ac:dyDescent="0.25">
      <c r="A79" s="7"/>
      <c r="B79" s="7"/>
      <c r="C79" s="7"/>
      <c r="D79" s="7"/>
      <c r="E79" s="7"/>
      <c r="F79" s="7"/>
      <c r="G79" s="7"/>
      <c r="H79" s="7"/>
      <c r="I79" s="7"/>
    </row>
    <row r="80" spans="1:10" x14ac:dyDescent="0.25">
      <c r="A80" t="s">
        <v>85</v>
      </c>
    </row>
    <row r="82" spans="1:9" x14ac:dyDescent="0.25">
      <c r="A82" t="s">
        <v>117</v>
      </c>
    </row>
    <row r="83" spans="1:9" x14ac:dyDescent="0.25">
      <c r="A83" t="s">
        <v>86</v>
      </c>
    </row>
    <row r="86" spans="1:9" x14ac:dyDescent="0.25">
      <c r="A86" s="7"/>
      <c r="B86" s="7"/>
      <c r="C86" s="7"/>
      <c r="D86" s="7"/>
      <c r="E86" s="7"/>
      <c r="F86" s="7"/>
      <c r="G86" s="7"/>
      <c r="H86" s="7"/>
      <c r="I86" s="7"/>
    </row>
    <row r="87" spans="1:9" x14ac:dyDescent="0.25">
      <c r="A87" t="s">
        <v>87</v>
      </c>
    </row>
    <row r="88" spans="1:9" x14ac:dyDescent="0.25">
      <c r="A88" t="s">
        <v>88</v>
      </c>
    </row>
    <row r="90" spans="1:9" x14ac:dyDescent="0.25">
      <c r="A90" s="1" t="s">
        <v>118</v>
      </c>
    </row>
    <row r="91" spans="1:9" x14ac:dyDescent="0.25">
      <c r="A91" t="s">
        <v>119</v>
      </c>
    </row>
    <row r="92" spans="1:9" x14ac:dyDescent="0.25">
      <c r="A92" t="s">
        <v>120</v>
      </c>
    </row>
    <row r="94" spans="1:9" x14ac:dyDescent="0.25">
      <c r="A94" t="s">
        <v>121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Лаб3</vt:lpstr>
      <vt:lpstr>Лаб4</vt:lpstr>
      <vt:lpstr>Лаб5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2020-11-12T09:54:49Z</dcterms:modified>
</cp:coreProperties>
</file>