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ical-Marginal-Conditional" sheetId="1" state="visible" r:id="rId2"/>
    <sheet name="Binomial Distribution" sheetId="2" state="visible" r:id="rId3"/>
    <sheet name="Normal Distribu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<sst xmlns="http://schemas.openxmlformats.org/spreadsheetml/2006/main" count="66" uniqueCount="58">
  <si>
    <r>
      <rPr>
        <b val="true"/>
        <u val="single"/>
        <sz val="11"/>
        <color rgb="FF000000"/>
        <rFont val="Calibri"/>
        <family val="2"/>
        <charset val="1"/>
      </rPr>
      <t xml:space="preserve">PROBLEM STATEMENT - CLASSICAL PROBABILITY , MARGINAL PROBABILITY, JOINT PROBABILITY AND CONDITIONAL PROBABILITY
</t>
    </r>
    <r>
      <rPr>
        <sz val="11"/>
        <color rgb="FF000000"/>
        <rFont val="Calibri"/>
        <family val="2"/>
        <charset val="1"/>
      </rPr>
      <t xml:space="preserve">
 A multinational firm conducted a job satisfaction survey on a sample of its employees. The table below summarizes the result of the survey. Assuming that the sample drawn is a random sample from its entire employee population, the HR would like to know the probability of the following events.</t>
    </r>
  </si>
  <si>
    <t xml:space="preserve">Job Satisfaction</t>
  </si>
  <si>
    <t xml:space="preserve">Education Level</t>
  </si>
  <si>
    <t xml:space="preserve">Satisfied</t>
  </si>
  <si>
    <t xml:space="preserve">Neutral</t>
  </si>
  <si>
    <t xml:space="preserve">Dissatisfied</t>
  </si>
  <si>
    <t xml:space="preserve">Highly Dissatisfied</t>
  </si>
  <si>
    <t xml:space="preserve">Total</t>
  </si>
  <si>
    <t xml:space="preserve">Did not complete high school</t>
  </si>
  <si>
    <t xml:space="preserve">High school graduate</t>
  </si>
  <si>
    <t xml:space="preserve">Some college</t>
  </si>
  <si>
    <t xml:space="preserve">College Graduate</t>
  </si>
  <si>
    <t xml:space="preserve">Post-graduate</t>
  </si>
  <si>
    <t xml:space="preserve">SOLUTION</t>
  </si>
  <si>
    <t xml:space="preserve">Total Count of Employees</t>
  </si>
  <si>
    <t xml:space="preserve">Marginal prob</t>
  </si>
  <si>
    <t xml:space="preserve">(i) What percentage of Employees who are not Highly Dissatisfied?</t>
  </si>
  <si>
    <t xml:space="preserve">Total Count of Employees Not Highly Dissatisfied</t>
  </si>
  <si>
    <t xml:space="preserve">Classical Probability of Employees who are not Highly Dissatisfied</t>
  </si>
  <si>
    <t xml:space="preserve">Joint prob</t>
  </si>
  <si>
    <t xml:space="preserve"> (ii) What percentage of Employees are Satisfied College Graduate?</t>
  </si>
  <si>
    <t xml:space="preserve">Total count of employees who are Satisfied and are College Graduate </t>
  </si>
  <si>
    <t xml:space="preserve">Joint Probability of Employees who are satisfied College Graduate (Joint probability is looking at the intersection cell and divide it with the total outcomes)</t>
  </si>
  <si>
    <t xml:space="preserve"> (ii) What percentage of Employees have a post graduate degree?</t>
  </si>
  <si>
    <t xml:space="preserve">Total Count of Employees with Post Graduate Degree </t>
  </si>
  <si>
    <t xml:space="preserve">Marginal Probability of an employee with post graduate degree (Marginal Probability is a probability which appears at a Margin , easy to understand it)</t>
  </si>
  <si>
    <t xml:space="preserve">Marginal Probability of an employee being Satisfied</t>
  </si>
  <si>
    <t xml:space="preserve">Conditional prob</t>
  </si>
  <si>
    <t xml:space="preserve">(iv) What is a probability that an employee is a College Graduate given that employee is satisfied.</t>
  </si>
  <si>
    <t xml:space="preserve">Joint probability of an employee being satisfied and being a college graduate</t>
  </si>
  <si>
    <t xml:space="preserve">P(College Graduate | Satisfied) (Conditional Probability)</t>
  </si>
  <si>
    <t xml:space="preserve">Table with all Possible Outcomes</t>
  </si>
  <si>
    <r>
      <rPr>
        <b val="true"/>
        <u val="single"/>
        <sz val="11"/>
        <color rgb="FF000000"/>
        <rFont val="Calibri"/>
        <family val="2"/>
        <charset val="1"/>
      </rPr>
      <t xml:space="preserve">PROBLEM STATEMENT -BINOMIAL PROBABILITY
</t>
    </r>
    <r>
      <rPr>
        <sz val="11"/>
        <color rgb="FF000000"/>
        <rFont val="Calibri"/>
        <family val="2"/>
        <charset val="1"/>
      </rPr>
      <t xml:space="preserve">
Investment Advisors agree that near retirees, defined as people aged 55 to 65, should have balanced portfolios. Most advisors suggest that the near –retirees have no more than 50% of their investments in stocks. However, during the huge decline in the stock market in 2008, 22% of near retirees had 90% or more of their investments in stocks.
Suppose you have a random sample of 10 people who have labelled as near retirees in 2008.</t>
    </r>
  </si>
  <si>
    <t xml:space="preserve">Trials</t>
  </si>
  <si>
    <t xml:space="preserve">SuccessProb</t>
  </si>
  <si>
    <t xml:space="preserve">Sample</t>
  </si>
  <si>
    <t xml:space="preserve">P(X)</t>
  </si>
  <si>
    <t xml:space="preserve">CP(X)</t>
  </si>
  <si>
    <t xml:space="preserve">1-CP(x)</t>
  </si>
  <si>
    <t xml:space="preserve">Quantile function</t>
  </si>
  <si>
    <t xml:space="preserve">What is the probability that during 2008,</t>
  </si>
  <si>
    <t xml:space="preserve">Solution</t>
  </si>
  <si>
    <t xml:space="preserve">P(X) - Probability Mass Function</t>
  </si>
  <si>
    <t xml:space="preserve">(i) Zero had 90% or more of their investments in stocks?</t>
  </si>
  <si>
    <t xml:space="preserve">CP(X) - Cumulative Probability Function</t>
  </si>
  <si>
    <t xml:space="preserve">(ii)  Exactly one had 90% or more of his investments in stocks?</t>
  </si>
  <si>
    <t xml:space="preserve">(iii) Two or fewer had 90% or more of their investment in stocks?</t>
  </si>
  <si>
    <t xml:space="preserve">(iv) Three or more had 90% or more of their investments in stocks</t>
  </si>
  <si>
    <r>
      <rPr>
        <b val="true"/>
        <u val="single"/>
        <sz val="11"/>
        <color rgb="FF000000"/>
        <rFont val="Calibri"/>
        <family val="2"/>
        <charset val="1"/>
      </rPr>
      <t xml:space="preserve">PROBLEM STATEMENT - NORMAL DISTRIBUTION
</t>
    </r>
    <r>
      <rPr>
        <sz val="11"/>
        <color rgb="FF000000"/>
        <rFont val="Calibri"/>
        <family val="2"/>
        <charset val="1"/>
      </rPr>
      <t xml:space="preserve">
In a recent year, about two thirds of US households purchased ground coffee. Consider the annual ground coffee expenditures for households  purchasing ground coffee assuming that these expenditures are approximately distributed as a normal random variable with a mean of $65.16 and a Standard Deviation of $10.00</t>
    </r>
  </si>
  <si>
    <t xml:space="preserve">Mean</t>
  </si>
  <si>
    <t xml:space="preserve">SD</t>
  </si>
  <si>
    <t xml:space="preserve">Spent</t>
  </si>
  <si>
    <t xml:space="preserve">1-CP(X)</t>
  </si>
  <si>
    <t xml:space="preserve">P(X) - Probability Density Function</t>
  </si>
  <si>
    <t xml:space="preserve">(i) Find the probability that a household spent less than $35.00</t>
  </si>
  <si>
    <t xml:space="preserve">(ii) Find the probability that a household spent more than $60.00</t>
  </si>
  <si>
    <t xml:space="preserve">(iii) What proportion of the households spent between $40.00 and $50.00?</t>
  </si>
  <si>
    <t xml:space="preserve">(iv)  99% of households spent less than what amount?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</si>
</sst>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00"/>
    <numFmt numFmtId="167" formatCode="0.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4"/>
      <color rgb="FF000000"/>
      <name val="Arial  "/>
      <family val="0"/>
      <charset val="1"/>
    </font>
    <font>
      <b val="true"/>
      <u val="single"/>
      <sz val="14"/>
      <color rgb="FF000000"/>
      <name val="Calibri"/>
      <family val="2"/>
      <charset val="1"/>
    </font>
    <font>
      <sz val="12"/>
      <color rgb="FF000000"/>
      <name val="Arial 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BE5D6"/>
        <bgColor rgb="FFDEEBF7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4" displayName="Table4" ref="C3:H9" headerRowCount="1" totalsRowCount="0" totalsRowShown="0">
  <autoFilter ref="C3:H9"/>
  <tableColumns count="6">
    <tableColumn id="1" name="Education Level"/>
    <tableColumn id="2" name="Satisfied"/>
    <tableColumn id="3" name="Neutral"/>
    <tableColumn id="4" name="Dissatisfied"/>
    <tableColumn id="5" name="Highly Dissatisfied"/>
    <tableColumn id="6" name="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66.43"/>
    <col collapsed="false" customWidth="true" hidden="false" outlineLevel="0" max="3" min="3" style="0" width="53.57"/>
    <col collapsed="false" customWidth="true" hidden="false" outlineLevel="0" max="5" min="4" style="0" width="11"/>
    <col collapsed="false" customWidth="true" hidden="false" outlineLevel="0" max="6" min="6" style="0" width="13.57"/>
    <col collapsed="false" customWidth="true" hidden="false" outlineLevel="0" max="7" min="7" style="0" width="19.85"/>
    <col collapsed="false" customWidth="true" hidden="false" outlineLevel="0" max="8" min="8" style="0" width="11"/>
  </cols>
  <sheetData>
    <row r="1" customFormat="false" ht="15" hidden="false" customHeight="true" outlineLevel="0" collapsed="false">
      <c r="B1" s="1" t="s">
        <v>0</v>
      </c>
    </row>
    <row r="2" customFormat="false" ht="15" hidden="false" customHeight="false" outlineLevel="0" collapsed="false">
      <c r="B2" s="1"/>
      <c r="C2" s="2" t="s">
        <v>1</v>
      </c>
      <c r="D2" s="2"/>
      <c r="E2" s="2"/>
      <c r="F2" s="2"/>
      <c r="G2" s="2"/>
      <c r="H2" s="2"/>
    </row>
    <row r="3" customFormat="false" ht="15" hidden="false" customHeight="false" outlineLevel="0" collapsed="false">
      <c r="B3" s="1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customFormat="false" ht="15" hidden="false" customHeight="false" outlineLevel="0" collapsed="false">
      <c r="B4" s="1"/>
      <c r="C4" s="0" t="s">
        <v>8</v>
      </c>
      <c r="D4" s="0" t="n">
        <v>10</v>
      </c>
      <c r="E4" s="0" t="n">
        <v>20</v>
      </c>
      <c r="F4" s="0" t="n">
        <v>30</v>
      </c>
      <c r="G4" s="0" t="n">
        <v>40</v>
      </c>
      <c r="H4" s="0" t="n">
        <v>100</v>
      </c>
    </row>
    <row r="5" customFormat="false" ht="15" hidden="false" customHeight="false" outlineLevel="0" collapsed="false">
      <c r="B5" s="1"/>
      <c r="C5" s="0" t="s">
        <v>9</v>
      </c>
      <c r="D5" s="0" t="n">
        <v>20</v>
      </c>
      <c r="E5" s="0" t="n">
        <v>30</v>
      </c>
      <c r="F5" s="0" t="n">
        <v>25</v>
      </c>
      <c r="G5" s="0" t="n">
        <v>50</v>
      </c>
      <c r="H5" s="0" t="n">
        <v>125</v>
      </c>
    </row>
    <row r="6" customFormat="false" ht="15" hidden="false" customHeight="false" outlineLevel="0" collapsed="false">
      <c r="B6" s="1"/>
      <c r="C6" s="0" t="s">
        <v>10</v>
      </c>
      <c r="D6" s="0" t="n">
        <v>30</v>
      </c>
      <c r="E6" s="0" t="n">
        <v>60</v>
      </c>
      <c r="F6" s="0" t="n">
        <v>35</v>
      </c>
      <c r="G6" s="0" t="n">
        <v>25</v>
      </c>
      <c r="H6" s="0" t="n">
        <v>150</v>
      </c>
    </row>
    <row r="7" customFormat="false" ht="15" hidden="false" customHeight="false" outlineLevel="0" collapsed="false">
      <c r="B7" s="1"/>
      <c r="C7" s="0" t="s">
        <v>11</v>
      </c>
      <c r="D7" s="0" t="n">
        <v>120</v>
      </c>
      <c r="E7" s="0" t="n">
        <v>40</v>
      </c>
      <c r="F7" s="0" t="n">
        <v>30</v>
      </c>
      <c r="G7" s="0" t="n">
        <v>10</v>
      </c>
      <c r="H7" s="0" t="n">
        <v>200</v>
      </c>
    </row>
    <row r="8" customFormat="false" ht="21" hidden="false" customHeight="true" outlineLevel="0" collapsed="false">
      <c r="B8" s="1"/>
      <c r="C8" s="0" t="s">
        <v>12</v>
      </c>
      <c r="D8" s="0" t="n">
        <v>60</v>
      </c>
      <c r="E8" s="0" t="n">
        <v>15</v>
      </c>
      <c r="F8" s="0" t="n">
        <v>0</v>
      </c>
      <c r="G8" s="0" t="n">
        <v>0</v>
      </c>
      <c r="H8" s="0" t="n">
        <v>75</v>
      </c>
    </row>
    <row r="9" customFormat="false" ht="15" hidden="false" customHeight="false" outlineLevel="0" collapsed="false">
      <c r="B9" s="1"/>
      <c r="C9" s="0" t="s">
        <v>7</v>
      </c>
      <c r="D9" s="0" t="n">
        <v>240</v>
      </c>
      <c r="E9" s="0" t="n">
        <v>165</v>
      </c>
      <c r="F9" s="0" t="n">
        <v>120</v>
      </c>
      <c r="G9" s="0" t="n">
        <v>125</v>
      </c>
      <c r="H9" s="0" t="n">
        <v>650</v>
      </c>
    </row>
    <row r="13" customFormat="false" ht="15.75" hidden="false" customHeight="false" outlineLevel="0" collapsed="false"/>
    <row r="14" customFormat="false" ht="15.75" hidden="false" customHeight="false" outlineLevel="0" collapsed="false">
      <c r="C14" s="4" t="s">
        <v>13</v>
      </c>
      <c r="D14" s="3"/>
    </row>
    <row r="15" customFormat="false" ht="15" hidden="false" customHeight="false" outlineLevel="0" collapsed="false">
      <c r="B15" s="3"/>
      <c r="C15" s="5" t="s">
        <v>14</v>
      </c>
      <c r="D15" s="3" t="n">
        <v>650</v>
      </c>
    </row>
    <row r="16" customFormat="false" ht="15" hidden="false" customHeight="false" outlineLevel="0" collapsed="false">
      <c r="A16" s="0" t="s">
        <v>15</v>
      </c>
      <c r="B16" s="5" t="s">
        <v>16</v>
      </c>
      <c r="C16" s="3" t="s">
        <v>17</v>
      </c>
      <c r="D16" s="3" t="n">
        <f aca="false">240+165+120</f>
        <v>525</v>
      </c>
    </row>
    <row r="17" customFormat="false" ht="30" hidden="false" customHeight="false" outlineLevel="0" collapsed="false">
      <c r="B17" s="3"/>
      <c r="C17" s="5" t="s">
        <v>18</v>
      </c>
      <c r="D17" s="6" t="n">
        <f aca="false">D16/D15</f>
        <v>0.807692307692308</v>
      </c>
    </row>
    <row r="18" customFormat="false" ht="15" hidden="false" customHeight="false" outlineLevel="0" collapsed="false">
      <c r="B18" s="3"/>
      <c r="C18" s="3"/>
      <c r="D18" s="3"/>
    </row>
    <row r="19" customFormat="false" ht="15" hidden="false" customHeight="false" outlineLevel="0" collapsed="false">
      <c r="B19" s="3"/>
      <c r="C19" s="5" t="s">
        <v>14</v>
      </c>
      <c r="D19" s="5" t="n">
        <v>650</v>
      </c>
    </row>
    <row r="20" customFormat="false" ht="30" hidden="false" customHeight="false" outlineLevel="0" collapsed="false">
      <c r="A20" s="0" t="s">
        <v>19</v>
      </c>
      <c r="B20" s="5" t="s">
        <v>20</v>
      </c>
      <c r="C20" s="5" t="s">
        <v>21</v>
      </c>
      <c r="D20" s="5" t="n">
        <v>120</v>
      </c>
    </row>
    <row r="21" customFormat="false" ht="45" hidden="false" customHeight="false" outlineLevel="0" collapsed="false">
      <c r="B21" s="3"/>
      <c r="C21" s="5" t="s">
        <v>22</v>
      </c>
      <c r="D21" s="6" t="n">
        <f aca="false">D20/D19</f>
        <v>0.184615384615385</v>
      </c>
    </row>
    <row r="22" customFormat="false" ht="15" hidden="false" customHeight="false" outlineLevel="0" collapsed="false">
      <c r="B22" s="3"/>
      <c r="C22" s="3"/>
      <c r="D22" s="3"/>
    </row>
    <row r="23" customFormat="false" ht="15" hidden="false" customHeight="false" outlineLevel="0" collapsed="false">
      <c r="B23" s="3"/>
      <c r="C23" s="5" t="s">
        <v>14</v>
      </c>
      <c r="D23" s="5" t="n">
        <v>650</v>
      </c>
    </row>
    <row r="24" customFormat="false" ht="15" hidden="false" customHeight="false" outlineLevel="0" collapsed="false">
      <c r="A24" s="0" t="s">
        <v>15</v>
      </c>
      <c r="B24" s="5" t="s">
        <v>23</v>
      </c>
      <c r="C24" s="5" t="s">
        <v>24</v>
      </c>
      <c r="D24" s="5" t="n">
        <v>75</v>
      </c>
    </row>
    <row r="25" customFormat="false" ht="45" hidden="false" customHeight="false" outlineLevel="0" collapsed="false">
      <c r="B25" s="3"/>
      <c r="C25" s="5" t="s">
        <v>25</v>
      </c>
      <c r="D25" s="6" t="n">
        <f aca="false">D24/D23</f>
        <v>0.115384615384615</v>
      </c>
    </row>
    <row r="26" customFormat="false" ht="15" hidden="false" customHeight="false" outlineLevel="0" collapsed="false">
      <c r="B26" s="3"/>
      <c r="C26" s="3"/>
      <c r="D26" s="3"/>
    </row>
    <row r="27" customFormat="false" ht="15" hidden="false" customHeight="false" outlineLevel="0" collapsed="false">
      <c r="B27" s="3"/>
      <c r="C27" s="5" t="s">
        <v>26</v>
      </c>
      <c r="D27" s="3" t="n">
        <f aca="false">240/650</f>
        <v>0.369230769230769</v>
      </c>
    </row>
    <row r="28" customFormat="false" ht="30" hidden="false" customHeight="false" outlineLevel="0" collapsed="false">
      <c r="A28" s="0" t="s">
        <v>27</v>
      </c>
      <c r="B28" s="5" t="s">
        <v>28</v>
      </c>
      <c r="C28" s="5" t="s">
        <v>29</v>
      </c>
      <c r="D28" s="3" t="n">
        <f aca="false">120/650</f>
        <v>0.184615384615385</v>
      </c>
    </row>
    <row r="29" customFormat="false" ht="15" hidden="false" customHeight="false" outlineLevel="0" collapsed="false">
      <c r="B29" s="3"/>
      <c r="C29" s="5" t="s">
        <v>30</v>
      </c>
      <c r="D29" s="6" t="n">
        <f aca="false">D28/D27</f>
        <v>0.5</v>
      </c>
    </row>
    <row r="30" customFormat="false" ht="15" hidden="false" customHeight="false" outlineLevel="0" collapsed="false">
      <c r="B30" s="3"/>
    </row>
  </sheetData>
  <mergeCells count="2">
    <mergeCell ref="B1:B9"/>
    <mergeCell ref="C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2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6" activeCellId="0" sqref="L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5.14"/>
    <col collapsed="false" customWidth="true" hidden="false" outlineLevel="0" max="5" min="5" style="0" width="25"/>
    <col collapsed="false" customWidth="true" hidden="false" outlineLevel="0" max="9" min="9" style="0" width="12.28"/>
    <col collapsed="false" customWidth="true" hidden="false" outlineLevel="0" max="10" min="10" style="0" width="14.28"/>
    <col collapsed="false" customWidth="true" hidden="false" outlineLevel="0" max="11" min="11" style="0" width="14.71"/>
  </cols>
  <sheetData>
    <row r="1" customFormat="false" ht="15.75" hidden="false" customHeight="false" outlineLevel="0" collapsed="false"/>
    <row r="2" customFormat="false" ht="18.75" hidden="false" customHeight="true" outlineLevel="0" collapsed="false">
      <c r="H2" s="7" t="s">
        <v>31</v>
      </c>
      <c r="I2" s="7"/>
      <c r="J2" s="7"/>
      <c r="K2" s="7"/>
    </row>
    <row r="3" customFormat="false" ht="15" hidden="false" customHeight="true" outlineLevel="0" collapsed="false">
      <c r="B3" s="8" t="s">
        <v>32</v>
      </c>
      <c r="C3" s="8"/>
      <c r="D3" s="8"/>
      <c r="E3" s="8"/>
      <c r="H3" s="9" t="s">
        <v>33</v>
      </c>
      <c r="I3" s="9" t="n">
        <v>10</v>
      </c>
      <c r="J3" s="10" t="s">
        <v>34</v>
      </c>
      <c r="K3" s="10"/>
    </row>
    <row r="4" customFormat="false" ht="15" hidden="false" customHeight="false" outlineLevel="0" collapsed="false">
      <c r="B4" s="8"/>
      <c r="C4" s="8"/>
      <c r="D4" s="8"/>
      <c r="E4" s="8"/>
      <c r="H4" s="9"/>
      <c r="I4" s="9"/>
      <c r="J4" s="10" t="n">
        <v>0.22</v>
      </c>
      <c r="K4" s="10"/>
    </row>
    <row r="5" customFormat="false" ht="15" hidden="false" customHeight="false" outlineLevel="0" collapsed="false">
      <c r="B5" s="8"/>
      <c r="C5" s="8"/>
      <c r="D5" s="8"/>
      <c r="E5" s="8"/>
      <c r="H5" s="9" t="s">
        <v>35</v>
      </c>
      <c r="I5" s="9" t="s">
        <v>36</v>
      </c>
      <c r="J5" s="9" t="s">
        <v>37</v>
      </c>
      <c r="K5" s="9" t="s">
        <v>38</v>
      </c>
      <c r="L5" s="0" t="s">
        <v>39</v>
      </c>
    </row>
    <row r="6" customFormat="false" ht="15" hidden="false" customHeight="false" outlineLevel="0" collapsed="false">
      <c r="B6" s="8"/>
      <c r="C6" s="8"/>
      <c r="D6" s="8"/>
      <c r="E6" s="8"/>
      <c r="H6" s="9" t="n">
        <v>0</v>
      </c>
      <c r="I6" s="11" t="n">
        <f aca="false">_xlfn.BINOM.DIST(H6,$I$3,$J$4,0)</f>
        <v>0.083357758312362</v>
      </c>
      <c r="J6" s="11" t="n">
        <f aca="false">_xlfn.BINOM.DIST(H6,$I$3,$J$4,1)</f>
        <v>0.083357758312362</v>
      </c>
      <c r="K6" s="11" t="n">
        <f aca="false">1-J6</f>
        <v>0.916642241687638</v>
      </c>
    </row>
    <row r="7" customFormat="false" ht="15" hidden="false" customHeight="false" outlineLevel="0" collapsed="false">
      <c r="B7" s="8"/>
      <c r="C7" s="8"/>
      <c r="D7" s="8"/>
      <c r="E7" s="8"/>
      <c r="H7" s="9" t="n">
        <v>1</v>
      </c>
      <c r="I7" s="11" t="n">
        <f aca="false">_xlfn.BINOM.DIST(H7,$I$3,$J$4,0)</f>
        <v>0.235111626009226</v>
      </c>
      <c r="J7" s="11" t="n">
        <f aca="false">_xlfn.BINOM.DIST(H7,$I$3,$J$4,1)</f>
        <v>0.318469384321588</v>
      </c>
      <c r="K7" s="11" t="n">
        <f aca="false">1-J7</f>
        <v>0.681530615678412</v>
      </c>
    </row>
    <row r="8" customFormat="false" ht="15" hidden="false" customHeight="false" outlineLevel="0" collapsed="false">
      <c r="B8" s="8"/>
      <c r="C8" s="8"/>
      <c r="D8" s="8"/>
      <c r="E8" s="8"/>
      <c r="H8" s="9" t="n">
        <v>2</v>
      </c>
      <c r="I8" s="11" t="n">
        <f aca="false">_xlfn.BINOM.DIST(H8,$I$3,$J$4,0)</f>
        <v>0.298410909934787</v>
      </c>
      <c r="J8" s="11" t="n">
        <f aca="false">_xlfn.BINOM.DIST(H8,$I$3,$J$4,1)</f>
        <v>0.616880294256375</v>
      </c>
      <c r="K8" s="11" t="n">
        <f aca="false">1-J8</f>
        <v>0.383119705743625</v>
      </c>
      <c r="O8" s="12"/>
    </row>
    <row r="9" customFormat="false" ht="15" hidden="false" customHeight="false" outlineLevel="0" collapsed="false">
      <c r="B9" s="8"/>
      <c r="C9" s="8"/>
      <c r="D9" s="8"/>
      <c r="E9" s="8"/>
      <c r="H9" s="9" t="n">
        <v>3</v>
      </c>
      <c r="I9" s="11" t="n">
        <f aca="false">_xlfn.BINOM.DIST(H9,$I$3,$J$4,0)</f>
        <v>0.224445812600524</v>
      </c>
      <c r="J9" s="11" t="n">
        <f aca="false">_xlfn.BINOM.DIST(H9,$I$3,$J$4,1)</f>
        <v>0.841326106856899</v>
      </c>
      <c r="K9" s="11" t="n">
        <f aca="false">1-J9</f>
        <v>0.158673893143101</v>
      </c>
      <c r="O9" s="12"/>
    </row>
    <row r="10" customFormat="false" ht="15" hidden="false" customHeight="false" outlineLevel="0" collapsed="false">
      <c r="B10" s="8"/>
      <c r="C10" s="8"/>
      <c r="D10" s="8"/>
      <c r="E10" s="8"/>
      <c r="H10" s="9" t="n">
        <v>4</v>
      </c>
      <c r="I10" s="11" t="n">
        <f aca="false">_xlfn.BINOM.DIST(H10,$I$3,$J$4,0)</f>
        <v>0.110784151091284</v>
      </c>
      <c r="J10" s="11" t="n">
        <f aca="false">_xlfn.BINOM.DIST(H10,$I$3,$J$4,1)</f>
        <v>0.952110257948183</v>
      </c>
      <c r="K10" s="11" t="n">
        <f aca="false">1-J10</f>
        <v>0.0478897420518168</v>
      </c>
      <c r="O10" s="12"/>
    </row>
    <row r="11" customFormat="false" ht="74.25" hidden="false" customHeight="true" outlineLevel="0" collapsed="false">
      <c r="B11" s="8"/>
      <c r="C11" s="8"/>
      <c r="D11" s="8"/>
      <c r="E11" s="8"/>
      <c r="H11" s="9" t="n">
        <v>5</v>
      </c>
      <c r="I11" s="11" t="n">
        <f aca="false">_xlfn.BINOM.DIST(H11,$I$3,$J$4,0)</f>
        <v>0.0374961742155115</v>
      </c>
      <c r="J11" s="11" t="n">
        <f aca="false">_xlfn.BINOM.DIST(H11,$I$3,$J$4,1)</f>
        <v>0.989606432163695</v>
      </c>
      <c r="K11" s="11" t="n">
        <f aca="false">1-J11</f>
        <v>0.0103935678363053</v>
      </c>
      <c r="O11" s="12"/>
    </row>
    <row r="12" customFormat="false" ht="15" hidden="false" customHeight="false" outlineLevel="0" collapsed="false">
      <c r="H12" s="9" t="n">
        <v>6</v>
      </c>
      <c r="I12" s="11" t="n">
        <f aca="false">_xlfn.BINOM.DIST(H12,$I$3,$J$4,0)</f>
        <v>0.00881320334125271</v>
      </c>
      <c r="J12" s="11" t="n">
        <f aca="false">_xlfn.BINOM.DIST(H12,$I$3,$J$4,1)</f>
        <v>0.998419635504947</v>
      </c>
      <c r="K12" s="11" t="n">
        <f aca="false">1-J12</f>
        <v>0.00158036449505261</v>
      </c>
    </row>
    <row r="13" customFormat="false" ht="15" hidden="false" customHeight="false" outlineLevel="0" collapsed="false">
      <c r="H13" s="9" t="n">
        <v>7</v>
      </c>
      <c r="I13" s="11" t="n">
        <f aca="false">_xlfn.BINOM.DIST(H13,$I$3,$J$4,0)</f>
        <v>0.00142044302935941</v>
      </c>
      <c r="J13" s="11" t="n">
        <f aca="false">_xlfn.BINOM.DIST(H13,$I$3,$J$4,1)</f>
        <v>0.999840078534307</v>
      </c>
      <c r="K13" s="11" t="n">
        <f aca="false">1-J13</f>
        <v>0.000159921465693214</v>
      </c>
    </row>
    <row r="14" customFormat="false" ht="15" hidden="false" customHeight="false" outlineLevel="0" collapsed="false">
      <c r="H14" s="9" t="n">
        <v>8</v>
      </c>
      <c r="I14" s="11" t="n">
        <f aca="false">_xlfn.BINOM.DIST(H14,$I$3,$J$4,0)</f>
        <v>0.000150239166566861</v>
      </c>
      <c r="J14" s="11" t="n">
        <f aca="false">_xlfn.BINOM.DIST(H14,$I$3,$J$4,1)</f>
        <v>0.999990317700874</v>
      </c>
      <c r="K14" s="11" t="n">
        <f aca="false">1-J14</f>
        <v>9.68229912634566E-006</v>
      </c>
    </row>
    <row r="15" customFormat="false" ht="15" hidden="false" customHeight="false" outlineLevel="0" collapsed="false">
      <c r="H15" s="9" t="n">
        <v>9</v>
      </c>
      <c r="I15" s="11" t="n">
        <f aca="false">_xlfn.BINOM.DIST(H15,$I$3,$J$4,0)</f>
        <v>9.4166998987776E-006</v>
      </c>
      <c r="J15" s="11" t="n">
        <f aca="false">_xlfn.BINOM.DIST(H15,$I$3,$J$4,1)</f>
        <v>0.999999734400772</v>
      </c>
      <c r="K15" s="11" t="n">
        <f aca="false">1-J15</f>
        <v>2.65599227611268E-007</v>
      </c>
    </row>
    <row r="16" customFormat="false" ht="15" hidden="false" customHeight="false" outlineLevel="0" collapsed="false">
      <c r="H16" s="9" t="n">
        <v>10</v>
      </c>
      <c r="I16" s="11" t="n">
        <f aca="false">_xlfn.BINOM.DIST(H16,$I$3,$J$4,0)</f>
        <v>2.6559922791424E-007</v>
      </c>
      <c r="J16" s="11" t="n">
        <f aca="false">_xlfn.BINOM.DIST(H16,$I$3,$J$4,1)</f>
        <v>1</v>
      </c>
      <c r="K16" s="11" t="n">
        <f aca="false">1-J16</f>
        <v>0</v>
      </c>
    </row>
    <row r="17" customFormat="false" ht="15.75" hidden="false" customHeight="false" outlineLevel="0" collapsed="false"/>
    <row r="18" customFormat="false" ht="19.5" hidden="false" customHeight="false" outlineLevel="0" collapsed="false">
      <c r="B18" s="5" t="s">
        <v>40</v>
      </c>
      <c r="C18" s="3"/>
      <c r="D18" s="3"/>
      <c r="E18" s="13" t="s">
        <v>41</v>
      </c>
      <c r="I18" s="14" t="s">
        <v>42</v>
      </c>
      <c r="J18" s="14"/>
      <c r="K18" s="14"/>
    </row>
    <row r="19" customFormat="false" ht="30" hidden="false" customHeight="false" outlineLevel="0" collapsed="false">
      <c r="B19" s="15" t="s">
        <v>43</v>
      </c>
      <c r="C19" s="16"/>
      <c r="D19" s="16"/>
      <c r="E19" s="17" t="n">
        <f aca="false">I6</f>
        <v>0.083357758312362</v>
      </c>
      <c r="I19" s="14" t="s">
        <v>44</v>
      </c>
      <c r="J19" s="14"/>
      <c r="K19" s="14"/>
    </row>
    <row r="20" customFormat="false" ht="30" hidden="false" customHeight="false" outlineLevel="0" collapsed="false">
      <c r="B20" s="18" t="s">
        <v>45</v>
      </c>
      <c r="C20" s="9"/>
      <c r="D20" s="9"/>
      <c r="E20" s="19" t="n">
        <f aca="false">I7</f>
        <v>0.235111626009226</v>
      </c>
    </row>
    <row r="21" customFormat="false" ht="30" hidden="false" customHeight="false" outlineLevel="0" collapsed="false">
      <c r="B21" s="18" t="s">
        <v>46</v>
      </c>
      <c r="C21" s="9"/>
      <c r="D21" s="9"/>
      <c r="E21" s="19" t="n">
        <f aca="false">J8</f>
        <v>0.616880294256375</v>
      </c>
    </row>
    <row r="22" customFormat="false" ht="30.75" hidden="false" customHeight="false" outlineLevel="0" collapsed="false">
      <c r="B22" s="20" t="s">
        <v>47</v>
      </c>
      <c r="C22" s="21"/>
      <c r="D22" s="21"/>
      <c r="E22" s="22" t="n">
        <f aca="false">K8</f>
        <v>0.383119705743625</v>
      </c>
    </row>
  </sheetData>
  <mergeCells count="4">
    <mergeCell ref="H2:K2"/>
    <mergeCell ref="B3:E11"/>
    <mergeCell ref="J3:K3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36"/>
    <col collapsed="false" customWidth="true" hidden="false" outlineLevel="0" max="5" min="5" style="0" width="42.14"/>
    <col collapsed="false" customWidth="true" hidden="false" outlineLevel="0" max="10" min="9" style="0" width="12.14"/>
  </cols>
  <sheetData>
    <row r="2" customFormat="false" ht="15" hidden="false" customHeight="true" outlineLevel="0" collapsed="false">
      <c r="B2" s="8" t="s">
        <v>48</v>
      </c>
      <c r="C2" s="8"/>
      <c r="D2" s="8"/>
      <c r="E2" s="8"/>
      <c r="G2" s="9" t="s">
        <v>49</v>
      </c>
      <c r="H2" s="9" t="n">
        <v>65.16</v>
      </c>
      <c r="I2" s="9"/>
      <c r="J2" s="9"/>
    </row>
    <row r="3" customFormat="false" ht="15" hidden="false" customHeight="false" outlineLevel="0" collapsed="false">
      <c r="B3" s="8"/>
      <c r="C3" s="8"/>
      <c r="D3" s="8"/>
      <c r="E3" s="8"/>
      <c r="G3" s="9" t="s">
        <v>50</v>
      </c>
      <c r="H3" s="9" t="n">
        <v>10</v>
      </c>
      <c r="I3" s="9"/>
      <c r="J3" s="9"/>
    </row>
    <row r="4" customFormat="false" ht="15" hidden="false" customHeight="false" outlineLevel="0" collapsed="false">
      <c r="B4" s="8"/>
      <c r="C4" s="8"/>
      <c r="D4" s="8"/>
      <c r="E4" s="8"/>
      <c r="G4" s="9"/>
      <c r="H4" s="9"/>
      <c r="I4" s="9"/>
      <c r="J4" s="9"/>
    </row>
    <row r="5" customFormat="false" ht="15" hidden="false" customHeight="false" outlineLevel="0" collapsed="false">
      <c r="B5" s="8"/>
      <c r="C5" s="8"/>
      <c r="D5" s="8"/>
      <c r="E5" s="8"/>
      <c r="G5" s="9" t="s">
        <v>51</v>
      </c>
      <c r="H5" s="9" t="s">
        <v>36</v>
      </c>
      <c r="I5" s="9" t="s">
        <v>37</v>
      </c>
      <c r="J5" s="9" t="s">
        <v>52</v>
      </c>
    </row>
    <row r="6" customFormat="false" ht="15" hidden="false" customHeight="false" outlineLevel="0" collapsed="false">
      <c r="B6" s="8"/>
      <c r="C6" s="8"/>
      <c r="D6" s="8"/>
      <c r="E6" s="8"/>
      <c r="G6" s="9"/>
      <c r="H6" s="9"/>
      <c r="I6" s="9"/>
      <c r="J6" s="9"/>
    </row>
    <row r="7" customFormat="false" ht="15" hidden="false" customHeight="false" outlineLevel="0" collapsed="false">
      <c r="B7" s="8"/>
      <c r="C7" s="8"/>
      <c r="D7" s="8"/>
      <c r="E7" s="8"/>
      <c r="G7" s="9" t="n">
        <v>35</v>
      </c>
      <c r="H7" s="9"/>
      <c r="I7" s="23" t="n">
        <f aca="false">_xlfn.NORM.DIST(G7,$H$2,$H$3,1)</f>
        <v>0.00128066629970212</v>
      </c>
      <c r="J7" s="23" t="n">
        <f aca="false">1-I7</f>
        <v>0.998719333700298</v>
      </c>
    </row>
    <row r="8" customFormat="false" ht="15" hidden="false" customHeight="false" outlineLevel="0" collapsed="false">
      <c r="B8" s="8"/>
      <c r="C8" s="8"/>
      <c r="D8" s="8"/>
      <c r="E8" s="8"/>
      <c r="G8" s="9" t="n">
        <v>40</v>
      </c>
      <c r="H8" s="9"/>
      <c r="I8" s="23" t="n">
        <f aca="false">_xlfn.NORM.DIST(G8,$H$2,$H$3,1)</f>
        <v>0.00593475914079522</v>
      </c>
      <c r="J8" s="23" t="n">
        <f aca="false">1-I8</f>
        <v>0.994065240859205</v>
      </c>
    </row>
    <row r="9" customFormat="false" ht="15" hidden="false" customHeight="false" outlineLevel="0" collapsed="false">
      <c r="B9" s="8"/>
      <c r="C9" s="8"/>
      <c r="D9" s="8"/>
      <c r="E9" s="8"/>
      <c r="G9" s="9" t="n">
        <v>50</v>
      </c>
      <c r="H9" s="9"/>
      <c r="I9" s="23" t="n">
        <f aca="false">_xlfn.NORM.DIST(G9,$H$2,$H$3,1)</f>
        <v>0.0647596762031547</v>
      </c>
      <c r="J9" s="23" t="n">
        <f aca="false">1-I9</f>
        <v>0.935240323796845</v>
      </c>
    </row>
    <row r="10" customFormat="false" ht="15" hidden="false" customHeight="false" outlineLevel="0" collapsed="false">
      <c r="B10" s="8"/>
      <c r="C10" s="8"/>
      <c r="D10" s="8"/>
      <c r="E10" s="8"/>
      <c r="G10" s="9" t="n">
        <v>60</v>
      </c>
      <c r="H10" s="9"/>
      <c r="I10" s="23" t="n">
        <f aca="false">_xlfn.NORM.DIST(G10,$H$2,$H$3,1)</f>
        <v>0.302927204609475</v>
      </c>
      <c r="J10" s="23" t="n">
        <f aca="false">1-I10</f>
        <v>0.697072795390525</v>
      </c>
    </row>
    <row r="11" customFormat="false" ht="15" hidden="false" customHeight="false" outlineLevel="0" collapsed="false">
      <c r="G11" s="9" t="n">
        <v>88</v>
      </c>
      <c r="H11" s="9"/>
      <c r="I11" s="23" t="n">
        <f aca="false">_xlfn.NORM.DIST(G11,$H$2,$H$3,1)</f>
        <v>0.988814234527642</v>
      </c>
      <c r="J11" s="23" t="n">
        <f aca="false">1-I11</f>
        <v>0.0111857654723575</v>
      </c>
    </row>
    <row r="12" customFormat="false" ht="15" hidden="false" customHeight="false" outlineLevel="0" collapsed="false">
      <c r="G12" s="9" t="n">
        <v>99</v>
      </c>
      <c r="H12" s="9"/>
      <c r="I12" s="23" t="n">
        <f aca="false">_xlfn.NORM.DIST(G12,$H$2,$H$3,1)</f>
        <v>0.999642809984171</v>
      </c>
      <c r="J12" s="23" t="n">
        <f aca="false">1-I12</f>
        <v>0.000357190015829345</v>
      </c>
    </row>
    <row r="13" customFormat="false" ht="16.5" hidden="false" customHeight="false" outlineLevel="0" collapsed="false">
      <c r="G13" s="24"/>
      <c r="H13" s="24"/>
      <c r="I13" s="24"/>
      <c r="J13" s="24"/>
    </row>
    <row r="14" customFormat="false" ht="19.5" hidden="false" customHeight="false" outlineLevel="0" collapsed="false">
      <c r="E14" s="13" t="s">
        <v>41</v>
      </c>
      <c r="G14" s="14" t="s">
        <v>53</v>
      </c>
      <c r="H14" s="14"/>
      <c r="I14" s="14"/>
      <c r="J14" s="14"/>
    </row>
    <row r="15" customFormat="false" ht="30" hidden="false" customHeight="false" outlineLevel="0" collapsed="false">
      <c r="B15" s="25"/>
      <c r="C15" s="26" t="s">
        <v>54</v>
      </c>
      <c r="D15" s="16"/>
      <c r="E15" s="27" t="n">
        <f aca="false">I7</f>
        <v>0.00128066629970212</v>
      </c>
      <c r="G15" s="14" t="s">
        <v>44</v>
      </c>
      <c r="H15" s="14"/>
      <c r="I15" s="14"/>
      <c r="J15" s="14"/>
    </row>
    <row r="16" customFormat="false" ht="30" hidden="false" customHeight="false" outlineLevel="0" collapsed="false">
      <c r="C16" s="28" t="s">
        <v>55</v>
      </c>
      <c r="D16" s="29"/>
      <c r="E16" s="30" t="n">
        <f aca="false">J10</f>
        <v>0.697072795390525</v>
      </c>
    </row>
    <row r="17" customFormat="false" ht="45" hidden="false" customHeight="false" outlineLevel="0" collapsed="false">
      <c r="C17" s="31" t="s">
        <v>56</v>
      </c>
      <c r="D17" s="29"/>
      <c r="E17" s="30" t="n">
        <f aca="false">I9-I8</f>
        <v>0.0588249170623594</v>
      </c>
    </row>
    <row r="18" customFormat="false" ht="30.75" hidden="false" customHeight="false" outlineLevel="0" collapsed="false">
      <c r="C18" s="32" t="s">
        <v>57</v>
      </c>
      <c r="D18" s="21"/>
      <c r="E18" s="33" t="n">
        <f aca="false">_xlfn.NORM.INV(0.99,H2,H3)</f>
        <v>88.4234787404084</v>
      </c>
    </row>
  </sheetData>
  <mergeCells count="1">
    <mergeCell ref="B2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2017-09-14T14:10:21Z</dcterms:created>
  <dc:creator>Sachin Punyani</dc:creator>
  <dc:description/>
  <dc:language>en-US</dc:language>
  <cp:lastModifiedBy/>
  <dcterms:modified xsi:type="dcterms:W3CDTF">2022-01-31T11:53:32Z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