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6" i="1" l="1"/>
  <c r="D32" i="1"/>
  <c r="E29" i="1"/>
  <c r="Z27" i="1"/>
  <c r="Y27" i="1"/>
  <c r="Y28" i="1" s="1"/>
  <c r="X27" i="1"/>
  <c r="X28" i="1" s="1"/>
  <c r="W27" i="1"/>
  <c r="W28" i="1" s="1"/>
  <c r="V27" i="1"/>
  <c r="V29" i="1" s="1"/>
  <c r="G43" i="1" s="1"/>
  <c r="U27" i="1"/>
  <c r="U28" i="1" s="1"/>
  <c r="T27" i="1"/>
  <c r="T28" i="1" s="1"/>
  <c r="S27" i="1"/>
  <c r="S28" i="1" s="1"/>
  <c r="R27" i="1"/>
  <c r="R28" i="1" s="1"/>
  <c r="Q27" i="1"/>
  <c r="Q28" i="1" s="1"/>
  <c r="P27" i="1"/>
  <c r="P28" i="1" s="1"/>
  <c r="O27" i="1"/>
  <c r="O28" i="1" s="1"/>
  <c r="N27" i="1"/>
  <c r="N28" i="1" s="1"/>
  <c r="M27" i="1"/>
  <c r="M28" i="1" s="1"/>
  <c r="L27" i="1"/>
  <c r="L28" i="1" s="1"/>
  <c r="K27" i="1"/>
  <c r="K28" i="1" s="1"/>
  <c r="J27" i="1"/>
  <c r="J28" i="1" s="1"/>
  <c r="I27" i="1"/>
  <c r="I28" i="1" s="1"/>
  <c r="H27" i="1"/>
  <c r="H28" i="1" s="1"/>
  <c r="G27" i="1"/>
  <c r="G29" i="1" s="1"/>
  <c r="G40" i="1" s="1"/>
  <c r="F27" i="1"/>
  <c r="F28" i="1" s="1"/>
  <c r="E27" i="1"/>
  <c r="E28" i="1" s="1"/>
  <c r="D27" i="1"/>
  <c r="D28" i="1" s="1"/>
  <c r="AA26" i="1"/>
  <c r="AA25" i="1"/>
  <c r="AB25" i="1" s="1"/>
  <c r="AA24" i="1"/>
  <c r="AB24" i="1" s="1"/>
  <c r="AA23" i="1"/>
  <c r="AB23" i="1" s="1"/>
  <c r="AA22" i="1"/>
  <c r="AC22" i="1" s="1"/>
  <c r="C43" i="1" s="1"/>
  <c r="AA21" i="1"/>
  <c r="AB21" i="1" s="1"/>
  <c r="AC20" i="1"/>
  <c r="C42" i="1" s="1"/>
  <c r="AA20" i="1"/>
  <c r="AB20" i="1" s="1"/>
  <c r="AA19" i="1"/>
  <c r="AB19" i="1" s="1"/>
  <c r="AA18" i="1"/>
  <c r="AB18" i="1" s="1"/>
  <c r="AA17" i="1"/>
  <c r="AB17" i="1" s="1"/>
  <c r="AA16" i="1"/>
  <c r="AB16" i="1" s="1"/>
  <c r="AA15" i="1"/>
  <c r="AB15" i="1" s="1"/>
  <c r="AA14" i="1"/>
  <c r="AB14" i="1" s="1"/>
  <c r="AB13" i="1"/>
  <c r="AA13" i="1"/>
  <c r="AA12" i="1"/>
  <c r="AB12" i="1" s="1"/>
  <c r="AA11" i="1"/>
  <c r="AB11" i="1" s="1"/>
  <c r="AA10" i="1"/>
  <c r="AB10" i="1" s="1"/>
  <c r="AB9" i="1"/>
  <c r="AA9" i="1"/>
  <c r="AA8" i="1"/>
  <c r="AB8" i="1" s="1"/>
  <c r="AA7" i="1"/>
  <c r="AC7" i="1" s="1"/>
  <c r="C40" i="1" s="1"/>
  <c r="AA6" i="1"/>
  <c r="AB6" i="1" s="1"/>
  <c r="AA5" i="1"/>
  <c r="AB5" i="1" s="1"/>
  <c r="AA4" i="1"/>
  <c r="AC4" i="1" s="1"/>
  <c r="G28" i="1" l="1"/>
  <c r="AC14" i="1"/>
  <c r="C41" i="1" s="1"/>
  <c r="AB4" i="1"/>
  <c r="AB22" i="1"/>
  <c r="AA27" i="1"/>
  <c r="N29" i="1"/>
  <c r="G41" i="1" s="1"/>
  <c r="T29" i="1"/>
  <c r="G42" i="1" s="1"/>
  <c r="V28" i="1"/>
  <c r="AB7" i="1"/>
  <c r="D31" i="1" l="1"/>
  <c r="D33" i="1" s="1"/>
  <c r="E35" i="1"/>
  <c r="E37" i="1" s="1"/>
</calcChain>
</file>

<file path=xl/sharedStrings.xml><?xml version="1.0" encoding="utf-8"?>
<sst xmlns="http://schemas.openxmlformats.org/spreadsheetml/2006/main" count="66" uniqueCount="42">
  <si>
    <t>DLCD</t>
  </si>
  <si>
    <t>Users Accuracy</t>
  </si>
  <si>
    <t>Extraction Sites</t>
  </si>
  <si>
    <t>Inland Waterbodies</t>
  </si>
  <si>
    <t>Salt Lakes</t>
  </si>
  <si>
    <t>Irrigated Cropping</t>
  </si>
  <si>
    <t>Irrigated Pasture</t>
  </si>
  <si>
    <t>Irrigated Sugar</t>
  </si>
  <si>
    <t>Rainfed Cropping</t>
  </si>
  <si>
    <t>Rainfed Pasture</t>
  </si>
  <si>
    <t>Rainfed Sugar</t>
  </si>
  <si>
    <t>Wetlands</t>
  </si>
  <si>
    <t>Tussock Grasses - Closed</t>
  </si>
  <si>
    <t>Alpine Grasses - Open</t>
  </si>
  <si>
    <t>Hummock Grasses - Closed</t>
  </si>
  <si>
    <t>Tussock Grasses - Open</t>
  </si>
  <si>
    <t>Hummock Grasses - Open</t>
  </si>
  <si>
    <t>Shrubs - Closed</t>
  </si>
  <si>
    <t>Shrubs - Open</t>
  </si>
  <si>
    <t>Trees - Closed</t>
  </si>
  <si>
    <t>Trees - Open</t>
  </si>
  <si>
    <t>Trees - Scattered</t>
  </si>
  <si>
    <t>Trees - Sparse</t>
  </si>
  <si>
    <t>Built-up Surface</t>
  </si>
  <si>
    <t>SUM</t>
  </si>
  <si>
    <t>LABEL</t>
  </si>
  <si>
    <t>Validation Data</t>
  </si>
  <si>
    <t>Producer's Accuracy</t>
  </si>
  <si>
    <t xml:space="preserve">Total pixels = </t>
  </si>
  <si>
    <t xml:space="preserve">Matching pixels = </t>
  </si>
  <si>
    <t xml:space="preserve">Overall accuracy = </t>
  </si>
  <si>
    <t xml:space="preserve">Grouped Total pixels = </t>
  </si>
  <si>
    <t xml:space="preserve">Grouped Matching pixels = </t>
  </si>
  <si>
    <t xml:space="preserve">Grouped Overall accuracy = </t>
  </si>
  <si>
    <t>Users</t>
  </si>
  <si>
    <t>Producers</t>
  </si>
  <si>
    <t>Agriculture</t>
  </si>
  <si>
    <t>Grass</t>
  </si>
  <si>
    <t>Shrubs</t>
  </si>
  <si>
    <t>Trees</t>
  </si>
  <si>
    <t>Theme</t>
  </si>
  <si>
    <t>Shrubs and Grasses - Sparse-Scattered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</si>
</sst>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rgb="FF000000"/>
      <name val="Calibri"/>
      <family val="2"/>
    </font>
    <font>
      <b/>
      <sz val="26"/>
      <color rgb="FF000000"/>
      <name val="Calibri"/>
      <family val="2"/>
    </font>
    <font>
      <sz val="18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4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color rgb="FF000000"/>
      <name val="Calibri"/>
      <family val="2"/>
    </font>
    <font>
      <sz val="10"/>
      <color rgb="FF000000"/>
      <name val="Calibri"/>
      <family val="2"/>
    </font>
    <font>
      <b/>
      <sz val="26"/>
      <name val="Calibri"/>
      <family val="2"/>
    </font>
    <font>
      <sz val="26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0504D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A5A5A5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5B3D7"/>
        <bgColor rgb="FF000000"/>
      </patternFill>
    </fill>
  </fills>
  <borders count="4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86">
    <xf numFmtId="0" fontId="0" fillId="0" borderId="0" xfId="0"/>
    <xf numFmtId="0" fontId="3" fillId="3" borderId="2" xfId="0" applyFont="1" applyFill="1" applyBorder="1"/>
    <xf numFmtId="0" fontId="3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 textRotation="90" wrapText="1"/>
    </xf>
    <xf numFmtId="1" fontId="6" fillId="5" borderId="0" xfId="0" applyNumberFormat="1" applyFont="1" applyFill="1" applyBorder="1"/>
    <xf numFmtId="1" fontId="7" fillId="5" borderId="8" xfId="0" applyNumberFormat="1" applyFont="1" applyFill="1" applyBorder="1" applyAlignment="1">
      <alignment textRotation="90" wrapText="1"/>
    </xf>
    <xf numFmtId="1" fontId="7" fillId="5" borderId="9" xfId="0" applyNumberFormat="1" applyFont="1" applyFill="1" applyBorder="1" applyAlignment="1">
      <alignment textRotation="90" wrapText="1"/>
    </xf>
    <xf numFmtId="1" fontId="7" fillId="5" borderId="10" xfId="0" applyNumberFormat="1" applyFont="1" applyFill="1" applyBorder="1" applyAlignment="1">
      <alignment textRotation="90" wrapText="1"/>
    </xf>
    <xf numFmtId="1" fontId="7" fillId="5" borderId="11" xfId="0" applyNumberFormat="1" applyFont="1" applyFill="1" applyBorder="1" applyAlignment="1">
      <alignment textRotation="90" wrapText="1"/>
    </xf>
    <xf numFmtId="1" fontId="6" fillId="6" borderId="12" xfId="0" applyNumberFormat="1" applyFont="1" applyFill="1" applyBorder="1"/>
    <xf numFmtId="0" fontId="8" fillId="4" borderId="13" xfId="0" applyFont="1" applyFill="1" applyBorder="1" applyAlignment="1">
      <alignment vertical="top" wrapText="1"/>
    </xf>
    <xf numFmtId="0" fontId="8" fillId="4" borderId="14" xfId="0" applyFont="1" applyFill="1" applyBorder="1" applyAlignment="1">
      <alignment vertical="top" wrapText="1"/>
    </xf>
    <xf numFmtId="1" fontId="6" fillId="5" borderId="15" xfId="0" applyNumberFormat="1" applyFont="1" applyFill="1" applyBorder="1"/>
    <xf numFmtId="1" fontId="6" fillId="5" borderId="11" xfId="0" applyNumberFormat="1" applyFont="1" applyFill="1" applyBorder="1"/>
    <xf numFmtId="0" fontId="9" fillId="7" borderId="15" xfId="2" applyFont="1" applyFill="1" applyBorder="1"/>
    <xf numFmtId="0" fontId="6" fillId="6" borderId="9" xfId="0" applyFont="1" applyFill="1" applyBorder="1"/>
    <xf numFmtId="1" fontId="7" fillId="5" borderId="17" xfId="0" applyNumberFormat="1" applyFont="1" applyFill="1" applyBorder="1" applyAlignment="1">
      <alignment wrapText="1"/>
    </xf>
    <xf numFmtId="0" fontId="9" fillId="7" borderId="11" xfId="2" applyFont="1" applyFill="1" applyBorder="1"/>
    <xf numFmtId="0" fontId="10" fillId="8" borderId="18" xfId="0" applyFont="1" applyFill="1" applyBorder="1"/>
    <xf numFmtId="0" fontId="6" fillId="0" borderId="0" xfId="0" applyFont="1" applyFill="1" applyBorder="1"/>
    <xf numFmtId="0" fontId="6" fillId="0" borderId="19" xfId="0" applyFont="1" applyFill="1" applyBorder="1"/>
    <xf numFmtId="0" fontId="6" fillId="9" borderId="19" xfId="0" applyFont="1" applyFill="1" applyBorder="1"/>
    <xf numFmtId="0" fontId="6" fillId="6" borderId="20" xfId="0" applyFont="1" applyFill="1" applyBorder="1"/>
    <xf numFmtId="10" fontId="11" fillId="4" borderId="13" xfId="0" applyNumberFormat="1" applyFont="1" applyFill="1" applyBorder="1"/>
    <xf numFmtId="10" fontId="7" fillId="8" borderId="21" xfId="0" applyNumberFormat="1" applyFont="1" applyFill="1" applyBorder="1" applyAlignment="1">
      <alignment horizontal="center" vertical="center"/>
    </xf>
    <xf numFmtId="1" fontId="7" fillId="5" borderId="13" xfId="0" applyNumberFormat="1" applyFont="1" applyFill="1" applyBorder="1" applyAlignment="1">
      <alignment wrapText="1"/>
    </xf>
    <xf numFmtId="0" fontId="10" fillId="10" borderId="22" xfId="0" applyFont="1" applyFill="1" applyBorder="1"/>
    <xf numFmtId="0" fontId="6" fillId="10" borderId="12" xfId="0" applyFont="1" applyFill="1" applyBorder="1"/>
    <xf numFmtId="0" fontId="6" fillId="10" borderId="24" xfId="0" applyFont="1" applyFill="1" applyBorder="1"/>
    <xf numFmtId="0" fontId="10" fillId="10" borderId="18" xfId="0" applyFont="1" applyFill="1" applyBorder="1"/>
    <xf numFmtId="1" fontId="7" fillId="5" borderId="22" xfId="0" applyNumberFormat="1" applyFont="1" applyFill="1" applyBorder="1" applyAlignment="1">
      <alignment wrapText="1"/>
    </xf>
    <xf numFmtId="0" fontId="10" fillId="11" borderId="22" xfId="0" applyFont="1" applyFill="1" applyBorder="1"/>
    <xf numFmtId="0" fontId="6" fillId="11" borderId="26" xfId="0" applyFont="1" applyFill="1" applyBorder="1"/>
    <xf numFmtId="0" fontId="6" fillId="11" borderId="12" xfId="0" applyFont="1" applyFill="1" applyBorder="1"/>
    <xf numFmtId="0" fontId="6" fillId="11" borderId="13" xfId="0" applyFont="1" applyFill="1" applyBorder="1"/>
    <xf numFmtId="0" fontId="10" fillId="11" borderId="0" xfId="0" applyFont="1" applyFill="1" applyBorder="1"/>
    <xf numFmtId="0" fontId="6" fillId="11" borderId="0" xfId="0" applyFont="1" applyFill="1" applyBorder="1"/>
    <xf numFmtId="0" fontId="6" fillId="11" borderId="19" xfId="0" applyFont="1" applyFill="1" applyBorder="1"/>
    <xf numFmtId="1" fontId="7" fillId="5" borderId="24" xfId="0" applyNumberFormat="1" applyFont="1" applyFill="1" applyBorder="1" applyAlignment="1">
      <alignment wrapText="1"/>
    </xf>
    <xf numFmtId="0" fontId="6" fillId="11" borderId="24" xfId="0" applyFont="1" applyFill="1" applyBorder="1"/>
    <xf numFmtId="0" fontId="6" fillId="11" borderId="28" xfId="0" applyFont="1" applyFill="1" applyBorder="1"/>
    <xf numFmtId="0" fontId="10" fillId="11" borderId="18" xfId="0" applyFont="1" applyFill="1" applyBorder="1"/>
    <xf numFmtId="0" fontId="10" fillId="12" borderId="11" xfId="0" applyFont="1" applyFill="1" applyBorder="1"/>
    <xf numFmtId="10" fontId="7" fillId="12" borderId="29" xfId="0" applyNumberFormat="1" applyFont="1" applyFill="1" applyBorder="1" applyAlignment="1">
      <alignment horizontal="center" vertical="center"/>
    </xf>
    <xf numFmtId="0" fontId="10" fillId="13" borderId="22" xfId="0" applyFont="1" applyFill="1" applyBorder="1"/>
    <xf numFmtId="0" fontId="6" fillId="13" borderId="26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/>
    <xf numFmtId="0" fontId="10" fillId="13" borderId="0" xfId="0" applyFont="1" applyFill="1" applyBorder="1"/>
    <xf numFmtId="0" fontId="6" fillId="13" borderId="0" xfId="0" applyFont="1" applyFill="1" applyBorder="1"/>
    <xf numFmtId="0" fontId="6" fillId="13" borderId="19" xfId="0" applyFont="1" applyFill="1" applyBorder="1"/>
    <xf numFmtId="0" fontId="6" fillId="13" borderId="24" xfId="0" applyFont="1" applyFill="1" applyBorder="1"/>
    <xf numFmtId="0" fontId="6" fillId="13" borderId="28" xfId="0" applyFont="1" applyFill="1" applyBorder="1"/>
    <xf numFmtId="0" fontId="10" fillId="13" borderId="18" xfId="0" applyFont="1" applyFill="1" applyBorder="1"/>
    <xf numFmtId="0" fontId="10" fillId="14" borderId="22" xfId="0" applyFont="1" applyFill="1" applyBorder="1"/>
    <xf numFmtId="0" fontId="6" fillId="14" borderId="12" xfId="0" applyFont="1" applyFill="1" applyBorder="1"/>
    <xf numFmtId="0" fontId="12" fillId="0" borderId="0" xfId="0" applyFont="1" applyFill="1" applyBorder="1"/>
    <xf numFmtId="0" fontId="6" fillId="14" borderId="24" xfId="0" applyFont="1" applyFill="1" applyBorder="1"/>
    <xf numFmtId="0" fontId="10" fillId="14" borderId="18" xfId="0" applyFont="1" applyFill="1" applyBorder="1"/>
    <xf numFmtId="0" fontId="13" fillId="15" borderId="22" xfId="0" applyFont="1" applyFill="1" applyBorder="1"/>
    <xf numFmtId="0" fontId="12" fillId="15" borderId="26" xfId="0" applyFont="1" applyFill="1" applyBorder="1"/>
    <xf numFmtId="0" fontId="12" fillId="15" borderId="12" xfId="0" applyFont="1" applyFill="1" applyBorder="1"/>
    <xf numFmtId="0" fontId="6" fillId="9" borderId="12" xfId="0" applyFont="1" applyFill="1" applyBorder="1"/>
    <xf numFmtId="0" fontId="12" fillId="15" borderId="13" xfId="0" applyFont="1" applyFill="1" applyBorder="1"/>
    <xf numFmtId="0" fontId="13" fillId="15" borderId="0" xfId="0" applyFont="1" applyFill="1" applyBorder="1"/>
    <xf numFmtId="0" fontId="12" fillId="15" borderId="0" xfId="0" applyFont="1" applyFill="1" applyBorder="1"/>
    <xf numFmtId="0" fontId="12" fillId="15" borderId="19" xfId="0" applyFont="1" applyFill="1" applyBorder="1"/>
    <xf numFmtId="0" fontId="12" fillId="15" borderId="24" xfId="0" applyFont="1" applyFill="1" applyBorder="1"/>
    <xf numFmtId="0" fontId="12" fillId="15" borderId="28" xfId="0" applyFont="1" applyFill="1" applyBorder="1"/>
    <xf numFmtId="0" fontId="13" fillId="15" borderId="18" xfId="0" applyFont="1" applyFill="1" applyBorder="1"/>
    <xf numFmtId="0" fontId="6" fillId="9" borderId="18" xfId="0" applyFont="1" applyFill="1" applyBorder="1"/>
    <xf numFmtId="0" fontId="6" fillId="9" borderId="28" xfId="0" applyFont="1" applyFill="1" applyBorder="1"/>
    <xf numFmtId="0" fontId="10" fillId="9" borderId="15" xfId="0" applyFont="1" applyFill="1" applyBorder="1"/>
    <xf numFmtId="0" fontId="7" fillId="4" borderId="14" xfId="0" applyFont="1" applyFill="1" applyBorder="1"/>
    <xf numFmtId="0" fontId="12" fillId="0" borderId="7" xfId="0" applyFont="1" applyFill="1" applyBorder="1" applyAlignment="1"/>
    <xf numFmtId="1" fontId="6" fillId="6" borderId="26" xfId="0" applyNumberFormat="1" applyFont="1" applyFill="1" applyBorder="1"/>
    <xf numFmtId="0" fontId="6" fillId="6" borderId="26" xfId="0" applyFont="1" applyFill="1" applyBorder="1"/>
    <xf numFmtId="0" fontId="10" fillId="6" borderId="31" xfId="0" applyFont="1" applyFill="1" applyBorder="1"/>
    <xf numFmtId="10" fontId="11" fillId="4" borderId="0" xfId="0" applyNumberFormat="1" applyFont="1" applyFill="1" applyBorder="1"/>
    <xf numFmtId="0" fontId="15" fillId="0" borderId="26" xfId="0" applyFont="1" applyFill="1" applyBorder="1" applyAlignment="1">
      <alignment vertical="top"/>
    </xf>
    <xf numFmtId="10" fontId="16" fillId="4" borderId="26" xfId="0" applyNumberFormat="1" applyFont="1" applyFill="1" applyBorder="1"/>
    <xf numFmtId="9" fontId="16" fillId="4" borderId="0" xfId="1" applyFont="1" applyFill="1" applyBorder="1"/>
    <xf numFmtId="10" fontId="11" fillId="4" borderId="14" xfId="0" applyNumberFormat="1" applyFont="1" applyFill="1" applyBorder="1"/>
    <xf numFmtId="0" fontId="12" fillId="0" borderId="32" xfId="0" applyFont="1" applyFill="1" applyBorder="1" applyAlignment="1"/>
    <xf numFmtId="0" fontId="15" fillId="0" borderId="34" xfId="0" applyFont="1" applyFill="1" applyBorder="1" applyAlignment="1">
      <alignment vertical="top"/>
    </xf>
    <xf numFmtId="10" fontId="7" fillId="8" borderId="35" xfId="0" applyNumberFormat="1" applyFont="1" applyFill="1" applyBorder="1" applyAlignment="1">
      <alignment horizontal="center"/>
    </xf>
    <xf numFmtId="10" fontId="7" fillId="12" borderId="36" xfId="0" applyNumberFormat="1" applyFont="1" applyFill="1" applyBorder="1" applyAlignment="1">
      <alignment horizontal="center"/>
    </xf>
    <xf numFmtId="0" fontId="7" fillId="4" borderId="34" xfId="0" applyFont="1" applyFill="1" applyBorder="1"/>
    <xf numFmtId="0" fontId="11" fillId="4" borderId="34" xfId="0" applyFont="1" applyFill="1" applyBorder="1"/>
    <xf numFmtId="0" fontId="7" fillId="4" borderId="38" xfId="0" applyFont="1" applyFill="1" applyBorder="1"/>
    <xf numFmtId="0" fontId="3" fillId="0" borderId="7" xfId="0" applyFont="1" applyFill="1" applyBorder="1"/>
    <xf numFmtId="0" fontId="12" fillId="0" borderId="0" xfId="0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7" fillId="0" borderId="0" xfId="0" applyFont="1" applyFill="1" applyBorder="1"/>
    <xf numFmtId="0" fontId="4" fillId="3" borderId="2" xfId="0" applyFont="1" applyFill="1" applyBorder="1"/>
    <xf numFmtId="0" fontId="10" fillId="3" borderId="3" xfId="0" applyFont="1" applyFill="1" applyBorder="1"/>
    <xf numFmtId="0" fontId="12" fillId="3" borderId="3" xfId="0" applyFont="1" applyFill="1" applyBorder="1"/>
    <xf numFmtId="0" fontId="4" fillId="3" borderId="3" xfId="0" applyFont="1" applyFill="1" applyBorder="1" applyAlignment="1"/>
    <xf numFmtId="0" fontId="12" fillId="3" borderId="3" xfId="0" applyFont="1" applyFill="1" applyBorder="1" applyAlignment="1"/>
    <xf numFmtId="0" fontId="13" fillId="3" borderId="3" xfId="0" applyFont="1" applyFill="1" applyBorder="1" applyAlignment="1"/>
    <xf numFmtId="0" fontId="11" fillId="3" borderId="3" xfId="0" applyFont="1" applyFill="1" applyBorder="1"/>
    <xf numFmtId="0" fontId="7" fillId="3" borderId="39" xfId="0" applyFont="1" applyFill="1" applyBorder="1"/>
    <xf numFmtId="0" fontId="4" fillId="3" borderId="7" xfId="0" applyFont="1" applyFill="1" applyBorder="1"/>
    <xf numFmtId="0" fontId="10" fillId="3" borderId="0" xfId="0" applyFont="1" applyFill="1" applyBorder="1"/>
    <xf numFmtId="0" fontId="12" fillId="3" borderId="0" xfId="0" applyFont="1" applyFill="1" applyBorder="1"/>
    <xf numFmtId="0" fontId="4" fillId="3" borderId="0" xfId="0" applyFont="1" applyFill="1" applyBorder="1" applyAlignment="1"/>
    <xf numFmtId="0" fontId="12" fillId="3" borderId="0" xfId="0" applyFont="1" applyFill="1" applyBorder="1" applyAlignment="1"/>
    <xf numFmtId="0" fontId="13" fillId="3" borderId="0" xfId="0" applyFont="1" applyFill="1" applyBorder="1" applyAlignment="1"/>
    <xf numFmtId="0" fontId="11" fillId="3" borderId="0" xfId="0" applyFont="1" applyFill="1" applyBorder="1"/>
    <xf numFmtId="0" fontId="7" fillId="3" borderId="40" xfId="0" applyFont="1" applyFill="1" applyBorder="1"/>
    <xf numFmtId="0" fontId="4" fillId="3" borderId="32" xfId="0" applyFont="1" applyFill="1" applyBorder="1"/>
    <xf numFmtId="0" fontId="10" fillId="3" borderId="34" xfId="0" applyFont="1" applyFill="1" applyBorder="1"/>
    <xf numFmtId="0" fontId="12" fillId="3" borderId="34" xfId="0" applyFont="1" applyFill="1" applyBorder="1"/>
    <xf numFmtId="10" fontId="4" fillId="3" borderId="34" xfId="0" applyNumberFormat="1" applyFont="1" applyFill="1" applyBorder="1" applyAlignment="1"/>
    <xf numFmtId="0" fontId="12" fillId="3" borderId="34" xfId="0" applyFont="1" applyFill="1" applyBorder="1" applyAlignment="1"/>
    <xf numFmtId="0" fontId="13" fillId="3" borderId="34" xfId="0" applyFont="1" applyFill="1" applyBorder="1" applyAlignment="1"/>
    <xf numFmtId="0" fontId="11" fillId="3" borderId="34" xfId="0" applyFont="1" applyFill="1" applyBorder="1"/>
    <xf numFmtId="0" fontId="7" fillId="3" borderId="41" xfId="0" applyFont="1" applyFill="1" applyBorder="1"/>
    <xf numFmtId="0" fontId="3" fillId="0" borderId="0" xfId="0" applyFont="1" applyFill="1" applyBorder="1"/>
    <xf numFmtId="0" fontId="12" fillId="0" borderId="0" xfId="0" applyFont="1" applyFill="1" applyBorder="1" applyAlignment="1"/>
    <xf numFmtId="0" fontId="11" fillId="17" borderId="0" xfId="0" applyFont="1" applyFill="1" applyBorder="1"/>
    <xf numFmtId="0" fontId="4" fillId="3" borderId="3" xfId="0" applyFont="1" applyFill="1" applyBorder="1"/>
    <xf numFmtId="0" fontId="17" fillId="3" borderId="3" xfId="0" applyFont="1" applyFill="1" applyBorder="1" applyAlignment="1"/>
    <xf numFmtId="0" fontId="18" fillId="3" borderId="3" xfId="0" applyFont="1" applyFill="1" applyBorder="1" applyAlignment="1"/>
    <xf numFmtId="0" fontId="7" fillId="3" borderId="6" xfId="0" applyFont="1" applyFill="1" applyBorder="1"/>
    <xf numFmtId="0" fontId="4" fillId="3" borderId="0" xfId="0" applyFont="1" applyFill="1" applyBorder="1"/>
    <xf numFmtId="0" fontId="17" fillId="3" borderId="0" xfId="0" applyFont="1" applyFill="1" applyBorder="1" applyAlignment="1"/>
    <xf numFmtId="0" fontId="18" fillId="3" borderId="0" xfId="0" applyFont="1" applyFill="1" applyBorder="1" applyAlignment="1"/>
    <xf numFmtId="0" fontId="7" fillId="3" borderId="14" xfId="0" applyFont="1" applyFill="1" applyBorder="1"/>
    <xf numFmtId="0" fontId="4" fillId="3" borderId="34" xfId="0" applyFont="1" applyFill="1" applyBorder="1"/>
    <xf numFmtId="0" fontId="7" fillId="3" borderId="38" xfId="0" applyFont="1" applyFill="1" applyBorder="1"/>
    <xf numFmtId="0" fontId="12" fillId="18" borderId="3" xfId="0" applyFont="1" applyFill="1" applyBorder="1"/>
    <xf numFmtId="0" fontId="11" fillId="18" borderId="3" xfId="0" applyFont="1" applyFill="1" applyBorder="1"/>
    <xf numFmtId="0" fontId="7" fillId="18" borderId="6" xfId="0" applyFont="1" applyFill="1" applyBorder="1"/>
    <xf numFmtId="0" fontId="4" fillId="18" borderId="7" xfId="0" applyFont="1" applyFill="1" applyBorder="1"/>
    <xf numFmtId="0" fontId="4" fillId="18" borderId="0" xfId="0" applyFont="1" applyFill="1" applyBorder="1"/>
    <xf numFmtId="0" fontId="13" fillId="18" borderId="0" xfId="0" applyFont="1" applyFill="1" applyBorder="1"/>
    <xf numFmtId="0" fontId="12" fillId="18" borderId="0" xfId="0" applyFont="1" applyFill="1" applyBorder="1"/>
    <xf numFmtId="0" fontId="11" fillId="18" borderId="0" xfId="0" applyFont="1" applyFill="1" applyBorder="1"/>
    <xf numFmtId="0" fontId="7" fillId="18" borderId="14" xfId="0" applyFont="1" applyFill="1" applyBorder="1"/>
    <xf numFmtId="0" fontId="4" fillId="18" borderId="32" xfId="0" applyFont="1" applyFill="1" applyBorder="1"/>
    <xf numFmtId="0" fontId="4" fillId="18" borderId="34" xfId="0" applyFont="1" applyFill="1" applyBorder="1"/>
    <xf numFmtId="0" fontId="13" fillId="18" borderId="34" xfId="0" applyFont="1" applyFill="1" applyBorder="1"/>
    <xf numFmtId="0" fontId="12" fillId="18" borderId="34" xfId="0" applyFont="1" applyFill="1" applyBorder="1"/>
    <xf numFmtId="0" fontId="11" fillId="18" borderId="34" xfId="0" applyFont="1" applyFill="1" applyBorder="1"/>
    <xf numFmtId="0" fontId="7" fillId="18" borderId="38" xfId="0" applyFont="1" applyFill="1" applyBorder="1"/>
    <xf numFmtId="0" fontId="4" fillId="18" borderId="42" xfId="0" applyFont="1" applyFill="1" applyBorder="1"/>
    <xf numFmtId="0" fontId="4" fillId="18" borderId="4" xfId="0" applyFont="1" applyFill="1" applyBorder="1"/>
    <xf numFmtId="0" fontId="13" fillId="18" borderId="4" xfId="0" applyFont="1" applyFill="1" applyBorder="1"/>
    <xf numFmtId="1" fontId="7" fillId="5" borderId="11" xfId="0" applyNumberFormat="1" applyFont="1" applyFill="1" applyBorder="1" applyAlignment="1">
      <alignment wrapText="1"/>
    </xf>
    <xf numFmtId="1" fontId="7" fillId="5" borderId="20" xfId="0" applyNumberFormat="1" applyFont="1" applyFill="1" applyBorder="1" applyAlignment="1">
      <alignment wrapText="1"/>
    </xf>
    <xf numFmtId="1" fontId="7" fillId="5" borderId="15" xfId="0" applyNumberFormat="1" applyFont="1" applyFill="1" applyBorder="1" applyAlignment="1">
      <alignment wrapText="1"/>
    </xf>
    <xf numFmtId="0" fontId="9" fillId="7" borderId="9" xfId="2" applyFont="1" applyFill="1" applyBorder="1"/>
    <xf numFmtId="10" fontId="4" fillId="18" borderId="0" xfId="0" applyNumberFormat="1" applyFont="1" applyFill="1" applyBorder="1" applyAlignment="1">
      <alignment horizontal="center"/>
    </xf>
    <xf numFmtId="10" fontId="4" fillId="18" borderId="34" xfId="0" applyNumberFormat="1" applyFont="1" applyFill="1" applyBorder="1" applyAlignment="1">
      <alignment horizontal="center"/>
    </xf>
    <xf numFmtId="0" fontId="4" fillId="18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4" fontId="4" fillId="3" borderId="34" xfId="0" applyNumberFormat="1" applyFont="1" applyFill="1" applyBorder="1" applyAlignment="1">
      <alignment horizontal="center"/>
    </xf>
    <xf numFmtId="164" fontId="4" fillId="3" borderId="34" xfId="1" applyNumberFormat="1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 vertical="top"/>
    </xf>
    <xf numFmtId="0" fontId="14" fillId="4" borderId="33" xfId="0" applyFont="1" applyFill="1" applyBorder="1" applyAlignment="1">
      <alignment horizontal="center" vertical="top"/>
    </xf>
    <xf numFmtId="10" fontId="7" fillId="16" borderId="36" xfId="0" applyNumberFormat="1" applyFont="1" applyFill="1" applyBorder="1" applyAlignment="1">
      <alignment horizontal="center"/>
    </xf>
    <xf numFmtId="10" fontId="7" fillId="11" borderId="36" xfId="0" applyNumberFormat="1" applyFont="1" applyFill="1" applyBorder="1" applyAlignment="1">
      <alignment horizontal="center"/>
    </xf>
    <xf numFmtId="10" fontId="7" fillId="13" borderId="36" xfId="0" applyNumberFormat="1" applyFont="1" applyFill="1" applyBorder="1" applyAlignment="1">
      <alignment horizontal="center"/>
    </xf>
    <xf numFmtId="10" fontId="7" fillId="14" borderId="36" xfId="0" applyNumberFormat="1" applyFont="1" applyFill="1" applyBorder="1" applyAlignment="1">
      <alignment horizontal="center"/>
    </xf>
    <xf numFmtId="10" fontId="7" fillId="15" borderId="36" xfId="0" applyNumberFormat="1" applyFont="1" applyFill="1" applyBorder="1" applyAlignment="1">
      <alignment horizontal="center"/>
    </xf>
    <xf numFmtId="10" fontId="7" fillId="15" borderId="3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center" textRotation="90" wrapText="1"/>
    </xf>
    <xf numFmtId="0" fontId="4" fillId="3" borderId="7" xfId="0" applyFont="1" applyFill="1" applyBorder="1" applyAlignment="1">
      <alignment horizontal="center" vertical="center" textRotation="90" wrapText="1"/>
    </xf>
    <xf numFmtId="10" fontId="7" fillId="10" borderId="23" xfId="0" applyNumberFormat="1" applyFont="1" applyFill="1" applyBorder="1" applyAlignment="1">
      <alignment horizontal="center" vertical="center"/>
    </xf>
    <xf numFmtId="10" fontId="7" fillId="10" borderId="25" xfId="0" applyNumberFormat="1" applyFont="1" applyFill="1" applyBorder="1" applyAlignment="1">
      <alignment horizontal="center" vertical="center"/>
    </xf>
    <xf numFmtId="10" fontId="7" fillId="11" borderId="23" xfId="0" applyNumberFormat="1" applyFont="1" applyFill="1" applyBorder="1" applyAlignment="1">
      <alignment horizontal="center" vertical="center"/>
    </xf>
    <xf numFmtId="10" fontId="7" fillId="11" borderId="27" xfId="0" applyNumberFormat="1" applyFont="1" applyFill="1" applyBorder="1" applyAlignment="1">
      <alignment horizontal="center" vertical="center"/>
    </xf>
    <xf numFmtId="10" fontId="7" fillId="11" borderId="25" xfId="0" applyNumberFormat="1" applyFont="1" applyFill="1" applyBorder="1" applyAlignment="1">
      <alignment horizontal="center" vertical="center"/>
    </xf>
    <xf numFmtId="10" fontId="7" fillId="13" borderId="27" xfId="0" applyNumberFormat="1" applyFont="1" applyFill="1" applyBorder="1" applyAlignment="1">
      <alignment horizontal="center" vertical="center"/>
    </xf>
    <xf numFmtId="10" fontId="7" fillId="13" borderId="25" xfId="0" applyNumberFormat="1" applyFont="1" applyFill="1" applyBorder="1" applyAlignment="1">
      <alignment horizontal="center" vertical="center"/>
    </xf>
    <xf numFmtId="10" fontId="7" fillId="14" borderId="23" xfId="0" applyNumberFormat="1" applyFont="1" applyFill="1" applyBorder="1" applyAlignment="1">
      <alignment horizontal="center" vertical="center"/>
    </xf>
    <xf numFmtId="10" fontId="7" fillId="14" borderId="25" xfId="0" applyNumberFormat="1" applyFont="1" applyFill="1" applyBorder="1" applyAlignment="1">
      <alignment horizontal="center" vertical="center"/>
    </xf>
    <xf numFmtId="10" fontId="7" fillId="15" borderId="27" xfId="0" applyNumberFormat="1" applyFont="1" applyFill="1" applyBorder="1" applyAlignment="1">
      <alignment horizontal="center" vertical="center"/>
    </xf>
    <xf numFmtId="10" fontId="7" fillId="15" borderId="30" xfId="0" applyNumberFormat="1" applyFont="1" applyFill="1" applyBorder="1" applyAlignment="1">
      <alignment horizontal="center" vertical="center"/>
    </xf>
  </cellXfs>
  <cellStyles count="3">
    <cellStyle name="Check Cell" xfId="2" builtinId="23"/>
    <cellStyle name="Normal" xfId="0" builtinId="0"/>
    <cellStyle name="Percent" xfId="1" builtinId="5"/>
  </cellStyles>
  <dxfs count="16">
    <dxf>
      <fill>
        <patternFill>
          <bgColor rgb="FFE6B8B7"/>
        </patternFill>
      </fill>
    </dxf>
    <dxf>
      <font>
        <b/>
        <i val="0"/>
      </font>
      <fill>
        <patternFill>
          <bgColor rgb="FFE6B8B7"/>
        </patternFill>
      </fill>
    </dxf>
    <dxf>
      <font>
        <color rgb="FFE6B8B7"/>
      </font>
      <fill>
        <patternFill>
          <bgColor rgb="FFE6B8B7"/>
        </patternFill>
      </fill>
    </dxf>
    <dxf>
      <font>
        <b/>
        <i val="0"/>
        <color auto="1"/>
      </font>
    </dxf>
    <dxf>
      <font>
        <color rgb="FFC4D79B"/>
      </font>
      <fill>
        <patternFill>
          <bgColor rgb="FFC4D79B"/>
        </patternFill>
      </fill>
    </dxf>
    <dxf>
      <font>
        <color rgb="FF92CDDC"/>
      </font>
      <fill>
        <patternFill>
          <bgColor rgb="FF92CDDC"/>
        </patternFill>
      </fill>
    </dxf>
    <dxf>
      <font>
        <color rgb="FFE4DFEC"/>
      </font>
      <fill>
        <patternFill>
          <bgColor rgb="FFE4DFEC"/>
        </patternFill>
      </fill>
    </dxf>
    <dxf>
      <font>
        <color rgb="FFC5D9F1"/>
      </font>
      <fill>
        <patternFill>
          <bgColor rgb="FFC5D9F1"/>
        </patternFill>
      </fill>
    </dxf>
    <dxf>
      <font>
        <color rgb="FFBFBFBF"/>
      </font>
      <fill>
        <patternFill>
          <bgColor rgb="FFBFBFBF"/>
        </patternFill>
      </fill>
    </dxf>
    <dxf>
      <fill>
        <patternFill>
          <bgColor rgb="FFE6B8B7"/>
        </patternFill>
      </fill>
    </dxf>
    <dxf>
      <font>
        <b/>
        <i val="0"/>
      </font>
      <fill>
        <patternFill>
          <bgColor rgb="FFE6B8B7"/>
        </patternFill>
      </fill>
    </dxf>
    <dxf>
      <font>
        <color rgb="FFE6B8B7"/>
      </font>
      <fill>
        <patternFill>
          <bgColor rgb="FFE6B8B7"/>
        </patternFill>
      </fill>
    </dxf>
    <dxf>
      <font>
        <b/>
        <i val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zoomScale="80" zoomScaleNormal="80" workbookViewId="0">
      <selection activeCell="C3" sqref="C3"/>
    </sheetView>
  </sheetViews>
  <sheetFormatPr defaultRowHeight="70.5" customHeight="1" x14ac:dyDescent="0.25"/>
  <cols>
    <col min="2" max="2" width="33.85546875" customWidth="1"/>
    <col min="4" max="26" width="10.85546875" customWidth="1"/>
  </cols>
  <sheetData>
    <row r="1" spans="1:29" ht="70.5" customHeight="1" x14ac:dyDescent="0.5">
      <c r="A1" s="1"/>
      <c r="B1" s="2"/>
      <c r="C1" s="3"/>
      <c r="D1" s="170" t="s">
        <v>0</v>
      </c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2"/>
      <c r="AB1" s="171" t="s">
        <v>1</v>
      </c>
      <c r="AC1" s="172"/>
    </row>
    <row r="2" spans="1:29" ht="114" customHeight="1" x14ac:dyDescent="0.25">
      <c r="A2" s="4"/>
      <c r="B2" s="5"/>
      <c r="C2" s="5"/>
      <c r="D2" s="6" t="s">
        <v>2</v>
      </c>
      <c r="E2" s="6" t="s">
        <v>3</v>
      </c>
      <c r="F2" s="7" t="s">
        <v>4</v>
      </c>
      <c r="G2" s="6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7" t="s">
        <v>10</v>
      </c>
      <c r="M2" s="9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41</v>
      </c>
      <c r="S2" s="8" t="s">
        <v>16</v>
      </c>
      <c r="T2" s="6" t="s">
        <v>17</v>
      </c>
      <c r="U2" s="8" t="s">
        <v>18</v>
      </c>
      <c r="V2" s="6" t="s">
        <v>19</v>
      </c>
      <c r="W2" s="8" t="s">
        <v>20</v>
      </c>
      <c r="X2" s="8" t="s">
        <v>21</v>
      </c>
      <c r="Y2" s="7" t="s">
        <v>22</v>
      </c>
      <c r="Z2" s="9" t="s">
        <v>23</v>
      </c>
      <c r="AA2" s="10" t="s">
        <v>24</v>
      </c>
      <c r="AB2" s="11"/>
      <c r="AC2" s="12"/>
    </row>
    <row r="3" spans="1:29" ht="27" thickBot="1" x14ac:dyDescent="0.3">
      <c r="A3" s="4"/>
      <c r="B3" s="13" t="s">
        <v>25</v>
      </c>
      <c r="C3" s="14"/>
      <c r="D3" s="15">
        <v>1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14</v>
      </c>
      <c r="O3" s="15">
        <v>15</v>
      </c>
      <c r="P3" s="15">
        <v>16</v>
      </c>
      <c r="Q3" s="15">
        <v>18</v>
      </c>
      <c r="R3" s="15">
        <v>19</v>
      </c>
      <c r="S3" s="15">
        <v>22</v>
      </c>
      <c r="T3" s="15">
        <v>24</v>
      </c>
      <c r="U3" s="15">
        <v>25</v>
      </c>
      <c r="V3" s="15">
        <v>31</v>
      </c>
      <c r="W3" s="15">
        <v>32</v>
      </c>
      <c r="X3" s="15">
        <v>33</v>
      </c>
      <c r="Y3" s="15">
        <v>34</v>
      </c>
      <c r="Z3" s="15">
        <v>35</v>
      </c>
      <c r="AA3" s="16"/>
      <c r="AB3" s="11"/>
      <c r="AC3" s="12"/>
    </row>
    <row r="4" spans="1:29" ht="18.75" x14ac:dyDescent="0.3">
      <c r="A4" s="173" t="s">
        <v>26</v>
      </c>
      <c r="B4" s="151" t="s">
        <v>2</v>
      </c>
      <c r="C4" s="18">
        <v>1</v>
      </c>
      <c r="D4" s="19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1">
        <v>0</v>
      </c>
      <c r="Z4" s="22">
        <v>0</v>
      </c>
      <c r="AA4" s="23">
        <f t="shared" ref="AA4:AA26" si="0">SUM(D4:Z4)</f>
        <v>0</v>
      </c>
      <c r="AB4" s="24">
        <f>IF(AA4&gt;0,D4/AA4,0)</f>
        <v>0</v>
      </c>
      <c r="AC4" s="25">
        <f>IF(AA4&gt;0,D4/AA4,0)</f>
        <v>0</v>
      </c>
    </row>
    <row r="5" spans="1:29" ht="18.75" x14ac:dyDescent="0.3">
      <c r="A5" s="173"/>
      <c r="B5" s="26" t="s">
        <v>3</v>
      </c>
      <c r="C5" s="18">
        <v>3</v>
      </c>
      <c r="D5" s="20">
        <v>0</v>
      </c>
      <c r="E5" s="27">
        <v>0</v>
      </c>
      <c r="F5" s="28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1">
        <v>0</v>
      </c>
      <c r="Z5" s="22">
        <v>0</v>
      </c>
      <c r="AA5" s="23">
        <f t="shared" si="0"/>
        <v>0</v>
      </c>
      <c r="AB5" s="24">
        <f>IF(AA5&gt;0,E5/AA5,0)</f>
        <v>0</v>
      </c>
      <c r="AC5" s="175">
        <v>0</v>
      </c>
    </row>
    <row r="6" spans="1:29" ht="18.75" x14ac:dyDescent="0.3">
      <c r="A6" s="173"/>
      <c r="B6" s="26" t="s">
        <v>4</v>
      </c>
      <c r="C6" s="18">
        <v>4</v>
      </c>
      <c r="D6" s="20">
        <v>0</v>
      </c>
      <c r="E6" s="29">
        <v>0</v>
      </c>
      <c r="F6" s="3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1">
        <v>0</v>
      </c>
      <c r="Z6" s="22">
        <v>0</v>
      </c>
      <c r="AA6" s="23">
        <f t="shared" si="0"/>
        <v>0</v>
      </c>
      <c r="AB6" s="24">
        <f>IF(AA6&gt;0,F6/AA6,0)</f>
        <v>0</v>
      </c>
      <c r="AC6" s="176"/>
    </row>
    <row r="7" spans="1:29" ht="18.75" x14ac:dyDescent="0.3">
      <c r="A7" s="173"/>
      <c r="B7" s="31" t="s">
        <v>5</v>
      </c>
      <c r="C7" s="18">
        <v>5</v>
      </c>
      <c r="D7" s="20">
        <v>0</v>
      </c>
      <c r="E7" s="20">
        <v>109</v>
      </c>
      <c r="F7" s="20">
        <v>2</v>
      </c>
      <c r="G7" s="32">
        <v>2007</v>
      </c>
      <c r="H7" s="33">
        <v>1</v>
      </c>
      <c r="I7" s="33">
        <v>0</v>
      </c>
      <c r="J7" s="33">
        <v>5652</v>
      </c>
      <c r="K7" s="33">
        <v>471</v>
      </c>
      <c r="L7" s="34">
        <v>0</v>
      </c>
      <c r="M7" s="20">
        <v>2</v>
      </c>
      <c r="N7" s="20">
        <v>287</v>
      </c>
      <c r="O7" s="20">
        <v>0</v>
      </c>
      <c r="P7" s="20">
        <v>2</v>
      </c>
      <c r="Q7" s="20">
        <v>102</v>
      </c>
      <c r="R7" s="20">
        <v>87</v>
      </c>
      <c r="S7" s="20">
        <v>0</v>
      </c>
      <c r="T7" s="20">
        <v>0</v>
      </c>
      <c r="U7" s="20">
        <v>4</v>
      </c>
      <c r="V7" s="20">
        <v>2</v>
      </c>
      <c r="W7" s="20">
        <v>80</v>
      </c>
      <c r="X7" s="20">
        <v>1</v>
      </c>
      <c r="Y7" s="21">
        <v>246</v>
      </c>
      <c r="Z7" s="22">
        <v>0</v>
      </c>
      <c r="AA7" s="23">
        <f t="shared" si="0"/>
        <v>9055</v>
      </c>
      <c r="AB7" s="24">
        <f>IF(AA7&gt;0,G7/AA7,0)</f>
        <v>0.22164549972390946</v>
      </c>
      <c r="AC7" s="177">
        <f>SUM(G7:L12)/SUM(AA7:AA12)</f>
        <v>0.86441742307472735</v>
      </c>
    </row>
    <row r="8" spans="1:29" ht="18.75" x14ac:dyDescent="0.3">
      <c r="A8" s="173"/>
      <c r="B8" s="26" t="s">
        <v>6</v>
      </c>
      <c r="C8" s="18">
        <v>6</v>
      </c>
      <c r="D8" s="20">
        <v>0</v>
      </c>
      <c r="E8" s="20">
        <v>0</v>
      </c>
      <c r="F8" s="20">
        <v>0</v>
      </c>
      <c r="G8" s="35">
        <v>160</v>
      </c>
      <c r="H8" s="36">
        <v>58</v>
      </c>
      <c r="I8" s="37">
        <v>0</v>
      </c>
      <c r="J8" s="37">
        <v>94</v>
      </c>
      <c r="K8" s="37">
        <v>99</v>
      </c>
      <c r="L8" s="38">
        <v>0</v>
      </c>
      <c r="M8" s="20">
        <v>0</v>
      </c>
      <c r="N8" s="20">
        <v>6</v>
      </c>
      <c r="O8" s="20">
        <v>0</v>
      </c>
      <c r="P8" s="20">
        <v>0</v>
      </c>
      <c r="Q8" s="20">
        <v>2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8</v>
      </c>
      <c r="X8" s="20">
        <v>0</v>
      </c>
      <c r="Y8" s="21">
        <v>26</v>
      </c>
      <c r="Z8" s="22">
        <v>0</v>
      </c>
      <c r="AA8" s="23">
        <f t="shared" si="0"/>
        <v>453</v>
      </c>
      <c r="AB8" s="24">
        <f>IF(AA8&gt;0,H8/AA8,0)</f>
        <v>0.12803532008830021</v>
      </c>
      <c r="AC8" s="178"/>
    </row>
    <row r="9" spans="1:29" ht="18.75" x14ac:dyDescent="0.3">
      <c r="A9" s="173"/>
      <c r="B9" s="26" t="s">
        <v>7</v>
      </c>
      <c r="C9" s="18">
        <v>7</v>
      </c>
      <c r="D9" s="20">
        <v>0</v>
      </c>
      <c r="E9" s="20">
        <v>0</v>
      </c>
      <c r="F9" s="20">
        <v>0</v>
      </c>
      <c r="G9" s="35">
        <v>0</v>
      </c>
      <c r="H9" s="37">
        <v>0</v>
      </c>
      <c r="I9" s="36">
        <v>0</v>
      </c>
      <c r="J9" s="37">
        <v>0</v>
      </c>
      <c r="K9" s="37">
        <v>0</v>
      </c>
      <c r="L9" s="3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1">
        <v>0</v>
      </c>
      <c r="Z9" s="22">
        <v>0</v>
      </c>
      <c r="AA9" s="23">
        <f t="shared" si="0"/>
        <v>0</v>
      </c>
      <c r="AB9" s="24">
        <f>IF(AA9&gt;0,I9/AA9,0)</f>
        <v>0</v>
      </c>
      <c r="AC9" s="178"/>
    </row>
    <row r="10" spans="1:29" ht="18.75" x14ac:dyDescent="0.3">
      <c r="A10" s="173"/>
      <c r="B10" s="26" t="s">
        <v>8</v>
      </c>
      <c r="C10" s="18">
        <v>8</v>
      </c>
      <c r="D10" s="20">
        <v>0</v>
      </c>
      <c r="E10" s="20">
        <v>2</v>
      </c>
      <c r="F10" s="20">
        <v>0</v>
      </c>
      <c r="G10" s="35">
        <v>77</v>
      </c>
      <c r="H10" s="37">
        <v>12</v>
      </c>
      <c r="I10" s="37">
        <v>0</v>
      </c>
      <c r="J10" s="36">
        <v>1943</v>
      </c>
      <c r="K10" s="37">
        <v>703</v>
      </c>
      <c r="L10" s="38">
        <v>0</v>
      </c>
      <c r="M10" s="20">
        <v>2</v>
      </c>
      <c r="N10" s="20">
        <v>122</v>
      </c>
      <c r="O10" s="20">
        <v>0</v>
      </c>
      <c r="P10" s="20">
        <v>0</v>
      </c>
      <c r="Q10" s="20">
        <v>85</v>
      </c>
      <c r="R10" s="20">
        <v>61</v>
      </c>
      <c r="S10" s="20">
        <v>0</v>
      </c>
      <c r="T10" s="20">
        <v>5</v>
      </c>
      <c r="U10" s="20">
        <v>9</v>
      </c>
      <c r="V10" s="20">
        <v>6</v>
      </c>
      <c r="W10" s="20">
        <v>50</v>
      </c>
      <c r="X10" s="20">
        <v>6</v>
      </c>
      <c r="Y10" s="21">
        <v>150</v>
      </c>
      <c r="Z10" s="22">
        <v>0</v>
      </c>
      <c r="AA10" s="23">
        <f t="shared" si="0"/>
        <v>3233</v>
      </c>
      <c r="AB10" s="24">
        <f>IF(AA10&gt;0,J10/AA10,0)</f>
        <v>0.60098979276214037</v>
      </c>
      <c r="AC10" s="178"/>
    </row>
    <row r="11" spans="1:29" ht="18.75" x14ac:dyDescent="0.3">
      <c r="A11" s="173"/>
      <c r="B11" s="26" t="s">
        <v>9</v>
      </c>
      <c r="C11" s="18">
        <v>9</v>
      </c>
      <c r="D11" s="20">
        <v>0</v>
      </c>
      <c r="E11" s="20">
        <v>2</v>
      </c>
      <c r="F11" s="20">
        <v>2</v>
      </c>
      <c r="G11" s="35">
        <v>238</v>
      </c>
      <c r="H11" s="37">
        <v>52</v>
      </c>
      <c r="I11" s="37">
        <v>0</v>
      </c>
      <c r="J11" s="37">
        <v>1794</v>
      </c>
      <c r="K11" s="36">
        <v>1781</v>
      </c>
      <c r="L11" s="38">
        <v>0</v>
      </c>
      <c r="M11" s="20">
        <v>10</v>
      </c>
      <c r="N11" s="20">
        <v>400</v>
      </c>
      <c r="O11" s="20">
        <v>0</v>
      </c>
      <c r="P11" s="20">
        <v>0</v>
      </c>
      <c r="Q11" s="20">
        <v>74</v>
      </c>
      <c r="R11" s="20">
        <v>14</v>
      </c>
      <c r="S11" s="20">
        <v>0</v>
      </c>
      <c r="T11" s="20">
        <v>2</v>
      </c>
      <c r="U11" s="20">
        <v>2</v>
      </c>
      <c r="V11" s="20">
        <v>72</v>
      </c>
      <c r="W11" s="20">
        <v>129</v>
      </c>
      <c r="X11" s="20">
        <v>2</v>
      </c>
      <c r="Y11" s="21">
        <v>202</v>
      </c>
      <c r="Z11" s="22">
        <v>0</v>
      </c>
      <c r="AA11" s="23">
        <f t="shared" si="0"/>
        <v>4776</v>
      </c>
      <c r="AB11" s="24">
        <f>IF(AA11&gt;0,K11/AA11,0)</f>
        <v>0.37290619765494137</v>
      </c>
      <c r="AC11" s="178"/>
    </row>
    <row r="12" spans="1:29" ht="18.75" x14ac:dyDescent="0.3">
      <c r="A12" s="173"/>
      <c r="B12" s="39" t="s">
        <v>10</v>
      </c>
      <c r="C12" s="18">
        <v>10</v>
      </c>
      <c r="D12" s="20">
        <v>0</v>
      </c>
      <c r="E12" s="20">
        <v>0</v>
      </c>
      <c r="F12" s="20">
        <v>0</v>
      </c>
      <c r="G12" s="40">
        <v>0</v>
      </c>
      <c r="H12" s="41">
        <v>0</v>
      </c>
      <c r="I12" s="41">
        <v>0</v>
      </c>
      <c r="J12" s="41">
        <v>0</v>
      </c>
      <c r="K12" s="41">
        <v>0</v>
      </c>
      <c r="L12" s="42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1">
        <v>0</v>
      </c>
      <c r="Z12" s="22">
        <v>0</v>
      </c>
      <c r="AA12" s="23">
        <f t="shared" si="0"/>
        <v>0</v>
      </c>
      <c r="AB12" s="24">
        <f>IF(AA12&gt;0,L12/AA12,0)</f>
        <v>0</v>
      </c>
      <c r="AC12" s="179"/>
    </row>
    <row r="13" spans="1:29" ht="18.75" x14ac:dyDescent="0.3">
      <c r="A13" s="173"/>
      <c r="B13" s="17" t="s">
        <v>11</v>
      </c>
      <c r="C13" s="18">
        <v>11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43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1">
        <v>0</v>
      </c>
      <c r="Z13" s="22">
        <v>0</v>
      </c>
      <c r="AA13" s="23">
        <f t="shared" si="0"/>
        <v>0</v>
      </c>
      <c r="AB13" s="24">
        <f>IF(AA13&gt;0,M13/AA13,0)</f>
        <v>0</v>
      </c>
      <c r="AC13" s="44">
        <v>0</v>
      </c>
    </row>
    <row r="14" spans="1:29" ht="18.75" x14ac:dyDescent="0.3">
      <c r="A14" s="174"/>
      <c r="B14" s="17" t="s">
        <v>12</v>
      </c>
      <c r="C14" s="154">
        <v>14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4</v>
      </c>
      <c r="K14" s="20">
        <v>3</v>
      </c>
      <c r="L14" s="20">
        <v>0</v>
      </c>
      <c r="M14" s="20">
        <v>2</v>
      </c>
      <c r="N14" s="45">
        <v>33</v>
      </c>
      <c r="O14" s="46">
        <v>0</v>
      </c>
      <c r="P14" s="46">
        <v>0</v>
      </c>
      <c r="Q14" s="46">
        <v>6</v>
      </c>
      <c r="R14" s="46">
        <v>7</v>
      </c>
      <c r="S14" s="47">
        <v>0</v>
      </c>
      <c r="T14" s="20">
        <v>0</v>
      </c>
      <c r="U14" s="20">
        <v>2</v>
      </c>
      <c r="V14" s="20">
        <v>0</v>
      </c>
      <c r="W14" s="20">
        <v>0</v>
      </c>
      <c r="X14" s="20">
        <v>0</v>
      </c>
      <c r="Y14" s="21">
        <v>3</v>
      </c>
      <c r="Z14" s="22">
        <v>0</v>
      </c>
      <c r="AA14" s="23">
        <f t="shared" si="0"/>
        <v>60</v>
      </c>
      <c r="AB14" s="24">
        <f>IF(AA14&gt;0,N14/AA14,0)</f>
        <v>0.55000000000000004</v>
      </c>
      <c r="AC14" s="180">
        <f>SUM(N14:S19)/SUM(AA14:AA19)</f>
        <v>0.6273478587528174</v>
      </c>
    </row>
    <row r="15" spans="1:29" ht="18.75" x14ac:dyDescent="0.3">
      <c r="A15" s="174"/>
      <c r="B15" s="152" t="s">
        <v>13</v>
      </c>
      <c r="C15" s="154">
        <v>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48">
        <v>0</v>
      </c>
      <c r="O15" s="49">
        <v>0</v>
      </c>
      <c r="P15" s="50">
        <v>0</v>
      </c>
      <c r="Q15" s="50">
        <v>0</v>
      </c>
      <c r="R15" s="50">
        <v>0</v>
      </c>
      <c r="S15" s="51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1">
        <v>0</v>
      </c>
      <c r="Z15" s="22">
        <v>0</v>
      </c>
      <c r="AA15" s="23">
        <f t="shared" si="0"/>
        <v>0</v>
      </c>
      <c r="AB15" s="24">
        <f>IF(AA15&gt;0,O15/AA15,0)</f>
        <v>0</v>
      </c>
      <c r="AC15" s="180"/>
    </row>
    <row r="16" spans="1:29" ht="18.75" x14ac:dyDescent="0.3">
      <c r="A16" s="174"/>
      <c r="B16" s="152" t="s">
        <v>14</v>
      </c>
      <c r="C16" s="154">
        <v>16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48">
        <v>0</v>
      </c>
      <c r="O16" s="50">
        <v>0</v>
      </c>
      <c r="P16" s="49">
        <v>0</v>
      </c>
      <c r="Q16" s="50">
        <v>0</v>
      </c>
      <c r="R16" s="50">
        <v>10</v>
      </c>
      <c r="S16" s="51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1">
        <v>0</v>
      </c>
      <c r="Z16" s="22">
        <v>0</v>
      </c>
      <c r="AA16" s="23">
        <f t="shared" si="0"/>
        <v>10</v>
      </c>
      <c r="AB16" s="24">
        <f>IF(AA16&gt;0,P16/AA16,0)</f>
        <v>0</v>
      </c>
      <c r="AC16" s="180"/>
    </row>
    <row r="17" spans="1:29" ht="18.75" x14ac:dyDescent="0.3">
      <c r="A17" s="174"/>
      <c r="B17" s="152" t="s">
        <v>15</v>
      </c>
      <c r="C17" s="154">
        <v>18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6</v>
      </c>
      <c r="K17" s="20">
        <v>23</v>
      </c>
      <c r="L17" s="20">
        <v>0</v>
      </c>
      <c r="M17" s="20">
        <v>0</v>
      </c>
      <c r="N17" s="48">
        <v>213</v>
      </c>
      <c r="O17" s="50">
        <v>0</v>
      </c>
      <c r="P17" s="50">
        <v>3</v>
      </c>
      <c r="Q17" s="49">
        <v>28</v>
      </c>
      <c r="R17" s="50">
        <v>31</v>
      </c>
      <c r="S17" s="51">
        <v>0</v>
      </c>
      <c r="T17" s="20">
        <v>0</v>
      </c>
      <c r="U17" s="20">
        <v>0</v>
      </c>
      <c r="V17" s="20">
        <v>1</v>
      </c>
      <c r="W17" s="20">
        <v>15</v>
      </c>
      <c r="X17" s="20">
        <v>2</v>
      </c>
      <c r="Y17" s="21">
        <v>36</v>
      </c>
      <c r="Z17" s="22">
        <v>0</v>
      </c>
      <c r="AA17" s="23">
        <f t="shared" si="0"/>
        <v>358</v>
      </c>
      <c r="AB17" s="24">
        <f>IF(AA17&gt;0,Q17/AA17,0)</f>
        <v>7.8212290502793297E-2</v>
      </c>
      <c r="AC17" s="180"/>
    </row>
    <row r="18" spans="1:29" ht="37.5" x14ac:dyDescent="0.3">
      <c r="A18" s="174"/>
      <c r="B18" s="152" t="s">
        <v>41</v>
      </c>
      <c r="C18" s="154">
        <v>19</v>
      </c>
      <c r="D18" s="20">
        <v>2</v>
      </c>
      <c r="E18" s="20">
        <v>0</v>
      </c>
      <c r="F18" s="20">
        <v>6</v>
      </c>
      <c r="G18" s="20">
        <v>0</v>
      </c>
      <c r="H18" s="20">
        <v>0</v>
      </c>
      <c r="I18" s="20">
        <v>0</v>
      </c>
      <c r="J18" s="20">
        <v>9</v>
      </c>
      <c r="K18" s="20">
        <v>31</v>
      </c>
      <c r="L18" s="20">
        <v>0</v>
      </c>
      <c r="M18" s="20">
        <v>0</v>
      </c>
      <c r="N18" s="48">
        <v>217</v>
      </c>
      <c r="O18" s="50">
        <v>0</v>
      </c>
      <c r="P18" s="50">
        <v>17</v>
      </c>
      <c r="Q18" s="50">
        <v>56</v>
      </c>
      <c r="R18" s="49">
        <v>192</v>
      </c>
      <c r="S18" s="51">
        <v>0</v>
      </c>
      <c r="T18" s="20">
        <v>86</v>
      </c>
      <c r="U18" s="20">
        <v>63</v>
      </c>
      <c r="V18" s="20">
        <v>2</v>
      </c>
      <c r="W18" s="20">
        <v>34</v>
      </c>
      <c r="X18" s="20">
        <v>48</v>
      </c>
      <c r="Y18" s="20">
        <v>116</v>
      </c>
      <c r="Z18" s="22">
        <v>0</v>
      </c>
      <c r="AA18" s="23">
        <f t="shared" si="0"/>
        <v>879</v>
      </c>
      <c r="AB18" s="24">
        <f>IF(AA18&gt;0,R18/AA18,0)</f>
        <v>0.21843003412969283</v>
      </c>
      <c r="AC18" s="180"/>
    </row>
    <row r="19" spans="1:29" ht="18.75" x14ac:dyDescent="0.3">
      <c r="A19" s="174"/>
      <c r="B19" s="153" t="s">
        <v>16</v>
      </c>
      <c r="C19" s="154">
        <v>22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52">
        <v>0</v>
      </c>
      <c r="O19" s="53">
        <v>0</v>
      </c>
      <c r="P19" s="53">
        <v>1</v>
      </c>
      <c r="Q19" s="53">
        <v>0</v>
      </c>
      <c r="R19" s="53">
        <v>21</v>
      </c>
      <c r="S19" s="54">
        <v>0</v>
      </c>
      <c r="T19" s="20">
        <v>1</v>
      </c>
      <c r="U19" s="20">
        <v>0</v>
      </c>
      <c r="V19" s="20">
        <v>0</v>
      </c>
      <c r="W19" s="20">
        <v>0</v>
      </c>
      <c r="X19" s="20">
        <v>1</v>
      </c>
      <c r="Y19" s="21">
        <v>0</v>
      </c>
      <c r="Z19" s="22">
        <v>0</v>
      </c>
      <c r="AA19" s="23">
        <f t="shared" si="0"/>
        <v>24</v>
      </c>
      <c r="AB19" s="24">
        <f>IF(AA19&gt;0,S19/AA19,0)</f>
        <v>0</v>
      </c>
      <c r="AC19" s="181"/>
    </row>
    <row r="20" spans="1:29" ht="18.75" x14ac:dyDescent="0.3">
      <c r="A20" s="173"/>
      <c r="B20" s="26" t="s">
        <v>17</v>
      </c>
      <c r="C20" s="18">
        <v>24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</v>
      </c>
      <c r="S20" s="20">
        <v>0</v>
      </c>
      <c r="T20" s="55">
        <v>0</v>
      </c>
      <c r="U20" s="56">
        <v>0</v>
      </c>
      <c r="V20" s="57">
        <v>0</v>
      </c>
      <c r="W20" s="57">
        <v>1</v>
      </c>
      <c r="X20" s="57">
        <v>5</v>
      </c>
      <c r="Y20" s="57">
        <v>14</v>
      </c>
      <c r="Z20" s="22">
        <v>0</v>
      </c>
      <c r="AA20" s="23">
        <f t="shared" si="0"/>
        <v>21</v>
      </c>
      <c r="AB20" s="24">
        <f>IF(AA20&gt;0,T20/AA20,0)</f>
        <v>0</v>
      </c>
      <c r="AC20" s="182">
        <f>SUM(T20:U21)/SUM(AA20:AA21)</f>
        <v>4.6875E-2</v>
      </c>
    </row>
    <row r="21" spans="1:29" ht="18.75" x14ac:dyDescent="0.3">
      <c r="A21" s="173"/>
      <c r="B21" s="26" t="s">
        <v>18</v>
      </c>
      <c r="C21" s="18">
        <v>25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8</v>
      </c>
      <c r="K21" s="20">
        <v>0</v>
      </c>
      <c r="L21" s="20">
        <v>0</v>
      </c>
      <c r="M21" s="20">
        <v>0</v>
      </c>
      <c r="N21" s="20">
        <v>21</v>
      </c>
      <c r="O21" s="20">
        <v>0</v>
      </c>
      <c r="P21" s="20">
        <v>9</v>
      </c>
      <c r="Q21" s="20">
        <v>7</v>
      </c>
      <c r="R21" s="20">
        <v>16</v>
      </c>
      <c r="S21" s="20">
        <v>0</v>
      </c>
      <c r="T21" s="58">
        <v>16</v>
      </c>
      <c r="U21" s="59">
        <v>2</v>
      </c>
      <c r="V21" s="57">
        <v>0</v>
      </c>
      <c r="W21" s="57">
        <v>9</v>
      </c>
      <c r="X21" s="57">
        <v>125</v>
      </c>
      <c r="Y21" s="57">
        <v>150</v>
      </c>
      <c r="Z21" s="22">
        <v>0</v>
      </c>
      <c r="AA21" s="23">
        <f t="shared" si="0"/>
        <v>363</v>
      </c>
      <c r="AB21" s="24">
        <f>IF(AA21&gt;0,U21/AA21,0)</f>
        <v>5.5096418732782371E-3</v>
      </c>
      <c r="AC21" s="183"/>
    </row>
    <row r="22" spans="1:29" ht="18.75" x14ac:dyDescent="0.3">
      <c r="A22" s="173"/>
      <c r="B22" s="31" t="s">
        <v>19</v>
      </c>
      <c r="C22" s="18">
        <v>31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1</v>
      </c>
      <c r="K22" s="57">
        <v>0</v>
      </c>
      <c r="L22" s="57">
        <v>0</v>
      </c>
      <c r="M22" s="57">
        <v>0</v>
      </c>
      <c r="N22" s="57">
        <v>1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7">
        <v>0</v>
      </c>
      <c r="U22" s="57">
        <v>0</v>
      </c>
      <c r="V22" s="60">
        <v>534</v>
      </c>
      <c r="W22" s="61">
        <v>102</v>
      </c>
      <c r="X22" s="61">
        <v>0</v>
      </c>
      <c r="Y22" s="62">
        <v>2</v>
      </c>
      <c r="Z22" s="63">
        <v>0</v>
      </c>
      <c r="AA22" s="23">
        <f t="shared" si="0"/>
        <v>640</v>
      </c>
      <c r="AB22" s="24">
        <f>IF(AA22&gt;0,V22/AA22,0)</f>
        <v>0.83437499999999998</v>
      </c>
      <c r="AC22" s="184">
        <f>SUM(V22:Y25)/SUM(AA22:AA25)</f>
        <v>0.72339230553215383</v>
      </c>
    </row>
    <row r="23" spans="1:29" ht="18.75" x14ac:dyDescent="0.3">
      <c r="A23" s="173"/>
      <c r="B23" s="26" t="s">
        <v>20</v>
      </c>
      <c r="C23" s="18">
        <v>32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9</v>
      </c>
      <c r="K23" s="57">
        <v>5</v>
      </c>
      <c r="L23" s="57">
        <v>0</v>
      </c>
      <c r="M23" s="57">
        <v>0</v>
      </c>
      <c r="N23" s="57">
        <v>11</v>
      </c>
      <c r="O23" s="57">
        <v>0</v>
      </c>
      <c r="P23" s="57">
        <v>2</v>
      </c>
      <c r="Q23" s="57">
        <v>4</v>
      </c>
      <c r="R23" s="57">
        <v>4</v>
      </c>
      <c r="S23" s="57">
        <v>0</v>
      </c>
      <c r="T23" s="57">
        <v>5</v>
      </c>
      <c r="U23" s="57">
        <v>3</v>
      </c>
      <c r="V23" s="64">
        <v>917</v>
      </c>
      <c r="W23" s="65">
        <v>190</v>
      </c>
      <c r="X23" s="66">
        <v>37</v>
      </c>
      <c r="Y23" s="67">
        <v>84</v>
      </c>
      <c r="Z23" s="22">
        <v>0</v>
      </c>
      <c r="AA23" s="23">
        <f t="shared" si="0"/>
        <v>1271</v>
      </c>
      <c r="AB23" s="24">
        <f>IF(AA23&gt;0,W23/AA23,0)</f>
        <v>0.14948859166011014</v>
      </c>
      <c r="AC23" s="184"/>
    </row>
    <row r="24" spans="1:29" ht="18.75" x14ac:dyDescent="0.3">
      <c r="A24" s="173"/>
      <c r="B24" s="26" t="s">
        <v>21</v>
      </c>
      <c r="C24" s="18">
        <v>33</v>
      </c>
      <c r="D24" s="57">
        <v>0</v>
      </c>
      <c r="E24" s="57">
        <v>2</v>
      </c>
      <c r="F24" s="57">
        <v>0</v>
      </c>
      <c r="G24" s="57">
        <v>0</v>
      </c>
      <c r="H24" s="57">
        <v>0</v>
      </c>
      <c r="I24" s="57">
        <v>0</v>
      </c>
      <c r="J24" s="57">
        <v>7</v>
      </c>
      <c r="K24" s="57">
        <v>20</v>
      </c>
      <c r="L24" s="57">
        <v>0</v>
      </c>
      <c r="M24" s="57">
        <v>1</v>
      </c>
      <c r="N24" s="57">
        <v>218</v>
      </c>
      <c r="O24" s="57">
        <v>0</v>
      </c>
      <c r="P24" s="57">
        <v>19</v>
      </c>
      <c r="Q24" s="57">
        <v>159</v>
      </c>
      <c r="R24" s="57">
        <v>73</v>
      </c>
      <c r="S24" s="57">
        <v>0</v>
      </c>
      <c r="T24" s="57">
        <v>32</v>
      </c>
      <c r="U24" s="57">
        <v>38</v>
      </c>
      <c r="V24" s="64">
        <v>0</v>
      </c>
      <c r="W24" s="66">
        <v>21</v>
      </c>
      <c r="X24" s="65">
        <v>45</v>
      </c>
      <c r="Y24" s="67">
        <v>193</v>
      </c>
      <c r="Z24" s="22">
        <v>0</v>
      </c>
      <c r="AA24" s="23">
        <f t="shared" si="0"/>
        <v>828</v>
      </c>
      <c r="AB24" s="24">
        <f>IF(AA24&gt;0,X24/AA24,0)</f>
        <v>5.434782608695652E-2</v>
      </c>
      <c r="AC24" s="184"/>
    </row>
    <row r="25" spans="1:29" ht="19.5" thickBot="1" x14ac:dyDescent="0.35">
      <c r="A25" s="173"/>
      <c r="B25" s="39" t="s">
        <v>22</v>
      </c>
      <c r="C25" s="18">
        <v>34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2</v>
      </c>
      <c r="K25" s="57">
        <v>33</v>
      </c>
      <c r="L25" s="57">
        <v>0</v>
      </c>
      <c r="M25" s="57">
        <v>4</v>
      </c>
      <c r="N25" s="57">
        <v>151</v>
      </c>
      <c r="O25" s="57">
        <v>0</v>
      </c>
      <c r="P25" s="57">
        <v>6</v>
      </c>
      <c r="Q25" s="57">
        <v>72</v>
      </c>
      <c r="R25" s="57">
        <v>28</v>
      </c>
      <c r="S25" s="57">
        <v>0</v>
      </c>
      <c r="T25" s="57">
        <v>53</v>
      </c>
      <c r="U25" s="57">
        <v>22</v>
      </c>
      <c r="V25" s="68">
        <v>37</v>
      </c>
      <c r="W25" s="69">
        <v>65</v>
      </c>
      <c r="X25" s="69">
        <v>71</v>
      </c>
      <c r="Y25" s="70">
        <v>278</v>
      </c>
      <c r="Z25" s="71">
        <v>0</v>
      </c>
      <c r="AA25" s="23">
        <f t="shared" si="0"/>
        <v>822</v>
      </c>
      <c r="AB25" s="24">
        <f>IF(AA25&gt;0,Y25/AA25,0)</f>
        <v>0.33819951338199511</v>
      </c>
      <c r="AC25" s="185"/>
    </row>
    <row r="26" spans="1:29" ht="19.5" thickBot="1" x14ac:dyDescent="0.35">
      <c r="A26" s="173"/>
      <c r="B26" s="39" t="s">
        <v>23</v>
      </c>
      <c r="C26" s="18">
        <v>35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3">
        <v>0</v>
      </c>
      <c r="AA26" s="23">
        <f t="shared" si="0"/>
        <v>0</v>
      </c>
      <c r="AB26" s="24" t="e">
        <v>#DIV/0!</v>
      </c>
      <c r="AC26" s="74"/>
    </row>
    <row r="27" spans="1:29" ht="19.5" thickBot="1" x14ac:dyDescent="0.35">
      <c r="A27" s="75"/>
      <c r="B27" s="76" t="s">
        <v>24</v>
      </c>
      <c r="C27" s="77"/>
      <c r="D27" s="77">
        <f t="shared" ref="D27:AA27" si="1">SUM(D4:D26)</f>
        <v>2</v>
      </c>
      <c r="E27" s="77">
        <f t="shared" si="1"/>
        <v>115</v>
      </c>
      <c r="F27" s="77">
        <f t="shared" si="1"/>
        <v>10</v>
      </c>
      <c r="G27" s="77">
        <f t="shared" si="1"/>
        <v>2482</v>
      </c>
      <c r="H27" s="77">
        <f t="shared" si="1"/>
        <v>123</v>
      </c>
      <c r="I27" s="77">
        <f t="shared" si="1"/>
        <v>0</v>
      </c>
      <c r="J27" s="77">
        <f t="shared" si="1"/>
        <v>9529</v>
      </c>
      <c r="K27" s="77">
        <f t="shared" si="1"/>
        <v>3169</v>
      </c>
      <c r="L27" s="77">
        <f t="shared" si="1"/>
        <v>0</v>
      </c>
      <c r="M27" s="77">
        <f t="shared" si="1"/>
        <v>21</v>
      </c>
      <c r="N27" s="77">
        <f t="shared" si="1"/>
        <v>1680</v>
      </c>
      <c r="O27" s="77">
        <f t="shared" si="1"/>
        <v>0</v>
      </c>
      <c r="P27" s="77">
        <f t="shared" si="1"/>
        <v>59</v>
      </c>
      <c r="Q27" s="77">
        <f t="shared" si="1"/>
        <v>595</v>
      </c>
      <c r="R27" s="77">
        <f t="shared" si="1"/>
        <v>545</v>
      </c>
      <c r="S27" s="77">
        <f t="shared" si="1"/>
        <v>0</v>
      </c>
      <c r="T27" s="77">
        <f t="shared" si="1"/>
        <v>200</v>
      </c>
      <c r="U27" s="77">
        <f t="shared" si="1"/>
        <v>145</v>
      </c>
      <c r="V27" s="77">
        <f t="shared" si="1"/>
        <v>1571</v>
      </c>
      <c r="W27" s="77">
        <f t="shared" si="1"/>
        <v>704</v>
      </c>
      <c r="X27" s="77">
        <f t="shared" si="1"/>
        <v>343</v>
      </c>
      <c r="Y27" s="77">
        <f t="shared" si="1"/>
        <v>1500</v>
      </c>
      <c r="Z27" s="77">
        <f t="shared" si="1"/>
        <v>0</v>
      </c>
      <c r="AA27" s="78">
        <f t="shared" si="1"/>
        <v>22793</v>
      </c>
      <c r="AB27" s="79"/>
      <c r="AC27" s="74"/>
    </row>
    <row r="28" spans="1:29" ht="27" thickBot="1" x14ac:dyDescent="0.35">
      <c r="A28" s="75"/>
      <c r="B28" s="162" t="s">
        <v>27</v>
      </c>
      <c r="C28" s="80"/>
      <c r="D28" s="81">
        <f>IF(D27&gt;0,D4/D27)</f>
        <v>0</v>
      </c>
      <c r="E28" s="81">
        <f>IF(E27&gt;0,E5/E27)</f>
        <v>0</v>
      </c>
      <c r="F28" s="81">
        <f>IF(F27&gt;0,F6/F27)</f>
        <v>0</v>
      </c>
      <c r="G28" s="81">
        <f>IF(G27&gt;0,G7/G27)</f>
        <v>0.80862207896857374</v>
      </c>
      <c r="H28" s="81">
        <f>IF(H27&gt;0,H8/H27)</f>
        <v>0.47154471544715448</v>
      </c>
      <c r="I28" s="81">
        <f>IF(I27&gt;0,I9/I27,0)</f>
        <v>0</v>
      </c>
      <c r="J28" s="81">
        <f>IF(J27&gt;0,J10/J27,0)</f>
        <v>0.20390387238954769</v>
      </c>
      <c r="K28" s="81">
        <f>IF(K27&gt;0,K11/K27,0)</f>
        <v>0.56200694225307668</v>
      </c>
      <c r="L28" s="81">
        <f>IF(L27&gt;0,L12/L27,0)</f>
        <v>0</v>
      </c>
      <c r="M28" s="81">
        <f>IF(M27&gt;0,M13/M27,0)</f>
        <v>0</v>
      </c>
      <c r="N28" s="81">
        <f>IF(N27&gt;0,N14/N27,0)</f>
        <v>1.9642857142857142E-2</v>
      </c>
      <c r="O28" s="81">
        <f>IF(O27&gt;0,O16/O27,0)</f>
        <v>0</v>
      </c>
      <c r="P28" s="81">
        <f>IF(P27&gt;0,P16/P27,0)</f>
        <v>0</v>
      </c>
      <c r="Q28" s="81">
        <f>IF(Q27&gt;0,Q17/Q27,0)</f>
        <v>4.7058823529411764E-2</v>
      </c>
      <c r="R28" s="81">
        <f>IF(R27&gt;0,R18/R27,0)</f>
        <v>0.3522935779816514</v>
      </c>
      <c r="S28" s="81">
        <f>IF(S27&gt;0,S19/S27,0)</f>
        <v>0</v>
      </c>
      <c r="T28" s="81">
        <f>IF(T27&gt;0,T20/T27,0)</f>
        <v>0</v>
      </c>
      <c r="U28" s="81">
        <f>IF(U27&gt;0,U21/U27,0)</f>
        <v>1.3793103448275862E-2</v>
      </c>
      <c r="V28" s="81">
        <f>IF(V27&gt;0,V22/V27,0)</f>
        <v>0.33991088478676001</v>
      </c>
      <c r="W28" s="81">
        <f>IF(W27&gt;0,W23/W27,0)</f>
        <v>0.26988636363636365</v>
      </c>
      <c r="X28" s="81">
        <f>IF(X27&gt;0,X24/X27,0)</f>
        <v>0.13119533527696792</v>
      </c>
      <c r="Y28" s="81">
        <f>IF(Y27&gt;0,Y25/Y27,0)</f>
        <v>0.18533333333333332</v>
      </c>
      <c r="Z28" s="81"/>
      <c r="AA28" s="82"/>
      <c r="AB28" s="79"/>
      <c r="AC28" s="83"/>
    </row>
    <row r="29" spans="1:29" ht="27" thickBot="1" x14ac:dyDescent="0.35">
      <c r="A29" s="84"/>
      <c r="B29" s="163"/>
      <c r="C29" s="85"/>
      <c r="D29" s="86">
        <v>0</v>
      </c>
      <c r="E29" s="164">
        <f>SUM(E5:F6)/SUM(E27:F27)</f>
        <v>0</v>
      </c>
      <c r="F29" s="164"/>
      <c r="G29" s="165">
        <f>SUM(G7:L12)/SUM(G27:L27)</f>
        <v>0.98947918708749916</v>
      </c>
      <c r="H29" s="165"/>
      <c r="I29" s="165"/>
      <c r="J29" s="165"/>
      <c r="K29" s="165"/>
      <c r="L29" s="165"/>
      <c r="M29" s="87">
        <v>0</v>
      </c>
      <c r="N29" s="166">
        <f>SUM(N14:S19)/SUM(N27:S27)</f>
        <v>0.29003126085446335</v>
      </c>
      <c r="O29" s="166"/>
      <c r="P29" s="166"/>
      <c r="Q29" s="166"/>
      <c r="R29" s="166"/>
      <c r="S29" s="166"/>
      <c r="T29" s="167">
        <f>SUM(T20:U21)/SUM(T27:U27)</f>
        <v>5.2173913043478258E-2</v>
      </c>
      <c r="U29" s="167"/>
      <c r="V29" s="168">
        <f>SUM(V22:Y25)/SUM(V27:Y27)</f>
        <v>0.62554638173870813</v>
      </c>
      <c r="W29" s="168"/>
      <c r="X29" s="168"/>
      <c r="Y29" s="169"/>
      <c r="Z29" s="88"/>
      <c r="AA29" s="88"/>
      <c r="AB29" s="89"/>
      <c r="AC29" s="90"/>
    </row>
    <row r="30" spans="1:29" ht="34.5" thickBot="1" x14ac:dyDescent="0.55000000000000004">
      <c r="A30" s="91"/>
      <c r="B30" s="57"/>
      <c r="C30" s="57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3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57"/>
      <c r="AA30" s="57"/>
      <c r="AB30" s="94"/>
      <c r="AC30" s="95"/>
    </row>
    <row r="31" spans="1:29" ht="33.75" x14ac:dyDescent="0.5">
      <c r="A31" s="96" t="s">
        <v>28</v>
      </c>
      <c r="B31" s="97"/>
      <c r="C31" s="98"/>
      <c r="D31" s="158">
        <f>AA27</f>
        <v>22793</v>
      </c>
      <c r="E31" s="158"/>
      <c r="F31" s="158"/>
      <c r="G31" s="99"/>
      <c r="H31" s="99"/>
      <c r="I31" s="99"/>
      <c r="J31" s="99"/>
      <c r="K31" s="99"/>
      <c r="L31" s="100"/>
      <c r="M31" s="100"/>
      <c r="N31" s="100"/>
      <c r="O31" s="100"/>
      <c r="P31" s="101"/>
      <c r="Q31" s="101"/>
      <c r="R31" s="101"/>
      <c r="S31" s="98"/>
      <c r="T31" s="98"/>
      <c r="U31" s="98"/>
      <c r="V31" s="98"/>
      <c r="W31" s="98"/>
      <c r="X31" s="98"/>
      <c r="Y31" s="98"/>
      <c r="Z31" s="98"/>
      <c r="AA31" s="98"/>
      <c r="AB31" s="102"/>
      <c r="AC31" s="103"/>
    </row>
    <row r="32" spans="1:29" ht="33.75" x14ac:dyDescent="0.5">
      <c r="A32" s="104" t="s">
        <v>29</v>
      </c>
      <c r="B32" s="105"/>
      <c r="C32" s="106"/>
      <c r="D32" s="159">
        <f>D4+E5+F6+G7+H8+I9+J10+K11+L12+M13+N14+O15+P16+Q17+R18+S19+T20+U21+V22+W23+X24+Y25+Z26</f>
        <v>7091</v>
      </c>
      <c r="E32" s="159"/>
      <c r="F32" s="159"/>
      <c r="G32" s="107"/>
      <c r="H32" s="107"/>
      <c r="I32" s="107"/>
      <c r="J32" s="107"/>
      <c r="K32" s="107"/>
      <c r="L32" s="108"/>
      <c r="M32" s="108"/>
      <c r="N32" s="108"/>
      <c r="O32" s="108"/>
      <c r="P32" s="109"/>
      <c r="Q32" s="109"/>
      <c r="R32" s="109"/>
      <c r="S32" s="106"/>
      <c r="T32" s="106"/>
      <c r="U32" s="106"/>
      <c r="V32" s="106"/>
      <c r="W32" s="106"/>
      <c r="X32" s="106"/>
      <c r="Y32" s="106"/>
      <c r="Z32" s="106"/>
      <c r="AA32" s="106"/>
      <c r="AB32" s="110"/>
      <c r="AC32" s="111"/>
    </row>
    <row r="33" spans="1:29" ht="34.5" thickBot="1" x14ac:dyDescent="0.55000000000000004">
      <c r="A33" s="112" t="s">
        <v>30</v>
      </c>
      <c r="B33" s="113"/>
      <c r="C33" s="114"/>
      <c r="D33" s="160">
        <f>D32/D31</f>
        <v>0.31110428640372045</v>
      </c>
      <c r="E33" s="160"/>
      <c r="F33" s="160"/>
      <c r="G33" s="115"/>
      <c r="H33" s="115"/>
      <c r="I33" s="115"/>
      <c r="J33" s="115"/>
      <c r="K33" s="115"/>
      <c r="L33" s="116"/>
      <c r="M33" s="116"/>
      <c r="N33" s="116"/>
      <c r="O33" s="116"/>
      <c r="P33" s="117"/>
      <c r="Q33" s="117"/>
      <c r="R33" s="117"/>
      <c r="S33" s="114"/>
      <c r="T33" s="114"/>
      <c r="U33" s="114"/>
      <c r="V33" s="114"/>
      <c r="W33" s="114"/>
      <c r="X33" s="114"/>
      <c r="Y33" s="114"/>
      <c r="Z33" s="114"/>
      <c r="AA33" s="114"/>
      <c r="AB33" s="118"/>
      <c r="AC33" s="119"/>
    </row>
    <row r="34" spans="1:29" ht="34.5" thickBot="1" x14ac:dyDescent="0.55000000000000004">
      <c r="A34" s="120"/>
      <c r="B34" s="57"/>
      <c r="C34" s="57"/>
      <c r="D34" s="57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57"/>
      <c r="T34" s="57"/>
      <c r="U34" s="57"/>
      <c r="V34" s="57"/>
      <c r="W34" s="57"/>
      <c r="X34" s="57"/>
      <c r="Y34" s="57"/>
      <c r="Z34" s="57"/>
      <c r="AA34" s="57"/>
      <c r="AB34" s="122"/>
      <c r="AC34" s="95"/>
    </row>
    <row r="35" spans="1:29" ht="33.75" x14ac:dyDescent="0.5">
      <c r="A35" s="96" t="s">
        <v>31</v>
      </c>
      <c r="B35" s="123"/>
      <c r="C35" s="98"/>
      <c r="D35" s="98"/>
      <c r="E35" s="158">
        <f>AA27</f>
        <v>22793</v>
      </c>
      <c r="F35" s="158"/>
      <c r="G35" s="158"/>
      <c r="H35" s="98"/>
      <c r="I35" s="124"/>
      <c r="J35" s="125"/>
      <c r="K35" s="125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102"/>
      <c r="AC35" s="126"/>
    </row>
    <row r="36" spans="1:29" ht="33.75" x14ac:dyDescent="0.5">
      <c r="A36" s="104" t="s">
        <v>32</v>
      </c>
      <c r="B36" s="127"/>
      <c r="C36" s="106"/>
      <c r="D36" s="106"/>
      <c r="E36" s="159">
        <f>SUM(G7:L12)+SUM(N14:S19)+SUM(T20:U21)+SUM(V22:Y25)</f>
        <v>18571</v>
      </c>
      <c r="F36" s="159"/>
      <c r="G36" s="159"/>
      <c r="H36" s="106"/>
      <c r="I36" s="128"/>
      <c r="J36" s="129"/>
      <c r="K36" s="129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10"/>
      <c r="AC36" s="130"/>
    </row>
    <row r="37" spans="1:29" ht="34.5" thickBot="1" x14ac:dyDescent="0.55000000000000004">
      <c r="A37" s="112" t="s">
        <v>33</v>
      </c>
      <c r="B37" s="131"/>
      <c r="C37" s="114"/>
      <c r="D37" s="114"/>
      <c r="E37" s="161">
        <f>E36/E35</f>
        <v>0.81476769183521258</v>
      </c>
      <c r="F37" s="161"/>
      <c r="G37" s="161"/>
      <c r="H37" s="114"/>
      <c r="I37" s="115"/>
      <c r="J37" s="115"/>
      <c r="K37" s="115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8"/>
      <c r="AC37" s="132"/>
    </row>
    <row r="38" spans="1:29" ht="34.5" thickBot="1" x14ac:dyDescent="0.55000000000000004">
      <c r="A38" s="120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122"/>
      <c r="AC38" s="95"/>
    </row>
    <row r="39" spans="1:29" ht="33.75" x14ac:dyDescent="0.5">
      <c r="A39" s="148" t="s">
        <v>40</v>
      </c>
      <c r="B39" s="149"/>
      <c r="C39" s="157" t="s">
        <v>34</v>
      </c>
      <c r="D39" s="157"/>
      <c r="E39" s="157"/>
      <c r="F39" s="150"/>
      <c r="G39" s="157" t="s">
        <v>35</v>
      </c>
      <c r="H39" s="157"/>
      <c r="I39" s="157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4"/>
      <c r="AC39" s="135"/>
    </row>
    <row r="40" spans="1:29" ht="33.75" x14ac:dyDescent="0.5">
      <c r="A40" s="136" t="s">
        <v>36</v>
      </c>
      <c r="B40" s="137"/>
      <c r="C40" s="155">
        <f>AC7</f>
        <v>0.86441742307472735</v>
      </c>
      <c r="D40" s="155"/>
      <c r="E40" s="155"/>
      <c r="F40" s="138"/>
      <c r="G40" s="155">
        <f>G29</f>
        <v>0.98947918708749916</v>
      </c>
      <c r="H40" s="155"/>
      <c r="I40" s="155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40"/>
      <c r="AC40" s="141"/>
    </row>
    <row r="41" spans="1:29" ht="33.75" x14ac:dyDescent="0.5">
      <c r="A41" s="136" t="s">
        <v>37</v>
      </c>
      <c r="B41" s="137"/>
      <c r="C41" s="155">
        <f>AC14</f>
        <v>0.6273478587528174</v>
      </c>
      <c r="D41" s="155"/>
      <c r="E41" s="155"/>
      <c r="F41" s="138"/>
      <c r="G41" s="155">
        <f>N29</f>
        <v>0.29003126085446335</v>
      </c>
      <c r="H41" s="155"/>
      <c r="I41" s="155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40"/>
      <c r="AC41" s="141"/>
    </row>
    <row r="42" spans="1:29" ht="33.75" x14ac:dyDescent="0.5">
      <c r="A42" s="136" t="s">
        <v>38</v>
      </c>
      <c r="B42" s="137"/>
      <c r="C42" s="155">
        <f>AC20</f>
        <v>4.6875E-2</v>
      </c>
      <c r="D42" s="155"/>
      <c r="E42" s="155"/>
      <c r="F42" s="138"/>
      <c r="G42" s="155">
        <f>T29</f>
        <v>5.2173913043478258E-2</v>
      </c>
      <c r="H42" s="155"/>
      <c r="I42" s="155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40"/>
      <c r="AC42" s="141"/>
    </row>
    <row r="43" spans="1:29" ht="34.5" thickBot="1" x14ac:dyDescent="0.55000000000000004">
      <c r="A43" s="142" t="s">
        <v>39</v>
      </c>
      <c r="B43" s="143"/>
      <c r="C43" s="156">
        <f>AC22</f>
        <v>0.72339230553215383</v>
      </c>
      <c r="D43" s="156"/>
      <c r="E43" s="156"/>
      <c r="F43" s="144"/>
      <c r="G43" s="156">
        <f>V29</f>
        <v>0.62554638173870813</v>
      </c>
      <c r="H43" s="156"/>
      <c r="I43" s="156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6"/>
      <c r="AC43" s="147"/>
    </row>
  </sheetData>
  <sheetProtection password="8186" sheet="1" objects="1" scenarios="1"/>
  <mergeCells count="30">
    <mergeCell ref="T29:U29"/>
    <mergeCell ref="V29:Y29"/>
    <mergeCell ref="D1:Z1"/>
    <mergeCell ref="AB1:AC1"/>
    <mergeCell ref="A4:A26"/>
    <mergeCell ref="AC5:AC6"/>
    <mergeCell ref="AC7:AC12"/>
    <mergeCell ref="AC14:AC19"/>
    <mergeCell ref="AC20:AC21"/>
    <mergeCell ref="AC22:AC25"/>
    <mergeCell ref="E37:G37"/>
    <mergeCell ref="B28:B29"/>
    <mergeCell ref="E29:F29"/>
    <mergeCell ref="G29:L29"/>
    <mergeCell ref="N29:S29"/>
    <mergeCell ref="D31:F31"/>
    <mergeCell ref="D32:F32"/>
    <mergeCell ref="D33:F33"/>
    <mergeCell ref="E35:G35"/>
    <mergeCell ref="E36:G36"/>
    <mergeCell ref="C42:E42"/>
    <mergeCell ref="G42:I42"/>
    <mergeCell ref="C43:E43"/>
    <mergeCell ref="G43:I43"/>
    <mergeCell ref="C39:E39"/>
    <mergeCell ref="G39:I39"/>
    <mergeCell ref="C40:E40"/>
    <mergeCell ref="G40:I40"/>
    <mergeCell ref="C41:E41"/>
    <mergeCell ref="G41:I41"/>
  </mergeCells>
  <conditionalFormatting sqref="N31:O33 S31:Z33 N34:Z43 AA31:AC43 AC26:AC27">
    <cfRule type="cellIs" dxfId="15" priority="15" operator="greaterThan">
      <formula>1</formula>
    </cfRule>
  </conditionalFormatting>
  <conditionalFormatting sqref="D26:Q26 Z4:Z25 S26:Z26">
    <cfRule type="cellIs" dxfId="14" priority="13" operator="greaterThan">
      <formula>10</formula>
    </cfRule>
    <cfRule type="cellIs" dxfId="13" priority="14" operator="greaterThan">
      <formula>0</formula>
    </cfRule>
  </conditionalFormatting>
  <conditionalFormatting sqref="AB1 AB31:AB43 D29:E29 G29 T29 M29:N29 V29">
    <cfRule type="cellIs" dxfId="12" priority="12" operator="greaterThan">
      <formula>0</formula>
    </cfRule>
  </conditionalFormatting>
  <conditionalFormatting sqref="AB4:AB27 D28:AB28">
    <cfRule type="containsErrors" dxfId="11" priority="9">
      <formula>ISERROR(D4)</formula>
    </cfRule>
    <cfRule type="cellIs" dxfId="10" priority="10" operator="greaterThan">
      <formula>0</formula>
    </cfRule>
    <cfRule type="cellIs" dxfId="9" priority="11" operator="equal">
      <formula>0</formula>
    </cfRule>
  </conditionalFormatting>
  <conditionalFormatting sqref="D29 AC4">
    <cfRule type="containsErrors" dxfId="8" priority="16">
      <formula>ISERROR(D4)</formula>
    </cfRule>
  </conditionalFormatting>
  <conditionalFormatting sqref="AC5 E29">
    <cfRule type="containsErrors" dxfId="7" priority="8">
      <formula>ISERROR(E5)</formula>
    </cfRule>
  </conditionalFormatting>
  <conditionalFormatting sqref="AC7">
    <cfRule type="containsErrors" dxfId="6" priority="7">
      <formula>ISERROR(AC7)</formula>
    </cfRule>
  </conditionalFormatting>
  <conditionalFormatting sqref="AC14">
    <cfRule type="containsErrors" dxfId="5" priority="6">
      <formula>ISERROR(AC14)</formula>
    </cfRule>
  </conditionalFormatting>
  <conditionalFormatting sqref="AC22 V29">
    <cfRule type="containsErrors" dxfId="4" priority="5">
      <formula>ISERROR(V22)</formula>
    </cfRule>
  </conditionalFormatting>
  <conditionalFormatting sqref="AC4:AC5 AC13:AC14 AC7 AC20 AC22">
    <cfRule type="cellIs" dxfId="3" priority="4" operator="greaterThan">
      <formula>0</formula>
    </cfRule>
  </conditionalFormatting>
  <conditionalFormatting sqref="AC28">
    <cfRule type="containsErrors" dxfId="2" priority="1">
      <formula>ISERROR(AC28)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Mueller</dc:creator>
  <cp:lastModifiedBy>Norman Mueller</cp:lastModifiedBy>
  <dcterms:created xsi:type="dcterms:W3CDTF">2017-06-05T06:49:40Z</dcterms:created>
  <dcterms:modified xsi:type="dcterms:W3CDTF">2017-06-07T02:58:43Z</dcterms:modified>
</cp:coreProperties>
</file>