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<sst xmlns="http://schemas.openxmlformats.org/spreadsheetml/2006/main" count="36" uniqueCount="31">
  <si>
    <r>
      <t xml:space="preserve">Growth </t>
    </r>
    <r>
      <rPr>
        <color rgb="FF4A86E8"/>
      </rPr>
      <t>40 cars minimum sold</t>
    </r>
  </si>
  <si>
    <r>
      <t xml:space="preserve">Recession </t>
    </r>
    <r>
      <rPr>
        <color rgb="FF4A86E8"/>
      </rPr>
      <t>20 cars sold</t>
    </r>
  </si>
  <si>
    <t>Production capacity -</t>
  </si>
  <si>
    <t>Special order</t>
  </si>
  <si>
    <t>Without special order</t>
  </si>
  <si>
    <t>Withouth special order</t>
  </si>
  <si>
    <t>Market demand -</t>
  </si>
  <si>
    <r>
      <t xml:space="preserve">Invest </t>
    </r>
    <r>
      <rPr>
        <color rgb="FFFF0000"/>
      </rPr>
      <t>80 cars</t>
    </r>
  </si>
  <si>
    <r>
      <t xml:space="preserve">No invest </t>
    </r>
    <r>
      <rPr>
        <color rgb="FFFF0000"/>
      </rPr>
      <t>40 cars</t>
    </r>
  </si>
  <si>
    <r>
      <t xml:space="preserve">Invest </t>
    </r>
    <r>
      <rPr>
        <color rgb="FFFF0000"/>
      </rPr>
      <t>80 cars</t>
    </r>
  </si>
  <si>
    <r>
      <t xml:space="preserve">no invest </t>
    </r>
    <r>
      <rPr>
        <color rgb="FFFF0000"/>
      </rPr>
      <t>40 cars</t>
    </r>
  </si>
  <si>
    <t>Invest - 80 cars producted</t>
  </si>
  <si>
    <t>No invest 40 cars</t>
  </si>
  <si>
    <t>Invest</t>
  </si>
  <si>
    <t>no invest</t>
  </si>
  <si>
    <t>40 cars</t>
  </si>
  <si>
    <t>60 cars</t>
  </si>
  <si>
    <t>80 cars</t>
  </si>
  <si>
    <t>Sales</t>
  </si>
  <si>
    <t>Raw material</t>
  </si>
  <si>
    <t>20k€/car</t>
  </si>
  <si>
    <t>Wages</t>
  </si>
  <si>
    <t>30k€/worker</t>
  </si>
  <si>
    <t>Depreciation (1000€/5 years)</t>
  </si>
  <si>
    <t>200k€/line</t>
  </si>
  <si>
    <t>Overheads</t>
  </si>
  <si>
    <t>560k€/year</t>
  </si>
  <si>
    <t>Total expenses</t>
  </si>
  <si>
    <t>() = negatif</t>
  </si>
  <si>
    <t>Profit</t>
  </si>
  <si>
    <t>Percentage of profit/sale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</si>
</sst>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\ [$€-1]_);\(#,##0\)\ [$€-1]_);_(* &quot;-&quot;??_)\ [$€-1]_);_(@"/>
  </numFmts>
  <fonts count="8">
    <font>
      <sz val="10.0"/>
      <color rgb="FF000000"/>
      <name val="Arial"/>
    </font>
    <font/>
    <font>
      <b/>
    </font>
    <font>
      <color rgb="FFFF0000"/>
    </font>
    <font>
      <color rgb="FF4A86E8"/>
    </font>
    <font>
      <color rgb="FFFFFFFF"/>
    </font>
    <font>
      <b/>
      <color rgb="FFFFFFFF"/>
    </font>
    <font>
      <color rgb="FF8E7CC3"/>
    </font>
  </fonts>
  <fills count="10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741B47"/>
        <bgColor rgb="FF741B47"/>
      </patternFill>
    </fill>
    <fill>
      <patternFill patternType="solid">
        <fgColor rgb="FF1155CC"/>
        <bgColor rgb="FF1155C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1" fillId="3" fontId="2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0" fillId="7" fontId="1" numFmtId="0" xfId="0" applyFill="1" applyFont="1"/>
    <xf borderId="0" fillId="7" fontId="5" numFmtId="0" xfId="0" applyAlignment="1" applyFont="1">
      <alignment readingOrder="0"/>
    </xf>
    <xf borderId="5" fillId="7" fontId="5" numFmtId="164" xfId="0" applyAlignment="1" applyBorder="1" applyFont="1" applyNumberFormat="1">
      <alignment readingOrder="0"/>
    </xf>
    <xf borderId="6" fillId="7" fontId="5" numFmtId="164" xfId="0" applyBorder="1" applyFont="1" applyNumberFormat="1"/>
    <xf borderId="3" fillId="7" fontId="5" numFmtId="164" xfId="0" applyBorder="1" applyFont="1" applyNumberFormat="1"/>
    <xf borderId="4" fillId="7" fontId="5" numFmtId="164" xfId="0" applyBorder="1" applyFont="1" applyNumberFormat="1"/>
    <xf borderId="4" fillId="7" fontId="5" numFmtId="164" xfId="0" applyAlignment="1" applyBorder="1" applyFont="1" applyNumberFormat="1">
      <alignment readingOrder="0"/>
    </xf>
    <xf borderId="0" fillId="7" fontId="5" numFmtId="0" xfId="0" applyFont="1"/>
    <xf borderId="7" fillId="7" fontId="5" numFmtId="164" xfId="0" applyAlignment="1" applyBorder="1" applyFont="1" applyNumberFormat="1">
      <alignment readingOrder="0"/>
    </xf>
    <xf borderId="8" fillId="7" fontId="5" numFmtId="164" xfId="0" applyBorder="1" applyFont="1" applyNumberFormat="1"/>
    <xf borderId="7" fillId="0" fontId="1" numFmtId="164" xfId="0" applyAlignment="1" applyBorder="1" applyFont="1" applyNumberFormat="1">
      <alignment readingOrder="0"/>
    </xf>
    <xf borderId="7" fillId="0" fontId="1" numFmtId="164" xfId="0" applyBorder="1" applyFont="1" applyNumberFormat="1"/>
    <xf borderId="4" fillId="0" fontId="1" numFmtId="164" xfId="0" applyBorder="1" applyFont="1" applyNumberFormat="1"/>
    <xf borderId="4" fillId="0" fontId="1" numFmtId="164" xfId="0" applyAlignment="1" applyBorder="1" applyFont="1" applyNumberFormat="1">
      <alignment readingOrder="0"/>
    </xf>
    <xf borderId="0" fillId="8" fontId="6" numFmtId="0" xfId="0" applyAlignment="1" applyFill="1" applyFont="1">
      <alignment readingOrder="0"/>
    </xf>
    <xf borderId="0" fillId="8" fontId="5" numFmtId="0" xfId="0" applyFont="1"/>
    <xf borderId="4" fillId="8" fontId="5" numFmtId="164" xfId="0" applyBorder="1" applyFont="1" applyNumberFormat="1"/>
    <xf borderId="0" fillId="9" fontId="6" numFmtId="0" xfId="0" applyAlignment="1" applyFill="1" applyFont="1">
      <alignment readingOrder="0"/>
    </xf>
    <xf borderId="0" fillId="9" fontId="7" numFmtId="0" xfId="0" applyFont="1"/>
    <xf borderId="4" fillId="9" fontId="5" numFmtId="164" xfId="0" applyBorder="1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5.14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B2" s="1"/>
      <c r="C2" s="1"/>
      <c r="D2" s="2" t="s">
        <v>0</v>
      </c>
      <c r="E2" s="3"/>
      <c r="F2" s="3"/>
      <c r="G2" s="3"/>
      <c r="H2" s="3"/>
      <c r="I2" s="3"/>
      <c r="J2" s="4"/>
      <c r="K2" s="5" t="s">
        <v>1</v>
      </c>
      <c r="L2" s="3"/>
      <c r="M2" s="3"/>
      <c r="N2" s="4"/>
    </row>
    <row r="3">
      <c r="A3" s="6" t="s">
        <v>2</v>
      </c>
      <c r="B3" s="1"/>
      <c r="C3" s="1"/>
      <c r="D3" s="7" t="s">
        <v>3</v>
      </c>
      <c r="E3" s="3"/>
      <c r="F3" s="4"/>
      <c r="G3" s="8" t="s">
        <v>4</v>
      </c>
      <c r="H3" s="3"/>
      <c r="I3" s="3"/>
      <c r="J3" s="4"/>
      <c r="K3" s="9" t="s">
        <v>3</v>
      </c>
      <c r="L3" s="4"/>
      <c r="M3" s="8" t="s">
        <v>5</v>
      </c>
      <c r="N3" s="4"/>
    </row>
    <row r="4">
      <c r="A4" s="10" t="s">
        <v>6</v>
      </c>
      <c r="B4" s="11"/>
      <c r="C4" s="11"/>
      <c r="D4" s="12" t="s">
        <v>7</v>
      </c>
      <c r="E4" s="4"/>
      <c r="F4" s="13" t="s">
        <v>8</v>
      </c>
      <c r="G4" s="12" t="s">
        <v>9</v>
      </c>
      <c r="H4" s="3"/>
      <c r="I4" s="4"/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</row>
    <row r="5">
      <c r="D5" s="14" t="s">
        <v>15</v>
      </c>
      <c r="E5" s="14" t="s">
        <v>16</v>
      </c>
      <c r="F5" s="15" t="s">
        <v>15</v>
      </c>
      <c r="G5" s="15" t="s">
        <v>15</v>
      </c>
      <c r="H5" s="15" t="s">
        <v>16</v>
      </c>
      <c r="I5" s="15" t="s">
        <v>17</v>
      </c>
      <c r="J5" s="16" t="s">
        <v>15</v>
      </c>
      <c r="K5" s="17"/>
      <c r="L5" s="17"/>
      <c r="M5" s="17"/>
      <c r="N5" s="17"/>
    </row>
    <row r="6">
      <c r="B6" s="18"/>
      <c r="C6" s="19" t="s">
        <v>18</v>
      </c>
      <c r="D6" s="20">
        <f t="shared" ref="D6:F6" si="1">20*45000</f>
        <v>900000</v>
      </c>
      <c r="E6" s="21">
        <f t="shared" si="1"/>
        <v>900000</v>
      </c>
      <c r="F6" s="22">
        <f t="shared" si="1"/>
        <v>900000</v>
      </c>
      <c r="G6" s="23">
        <f>40*50000</f>
        <v>2000000</v>
      </c>
      <c r="H6" s="24">
        <f>60*50000</f>
        <v>3000000</v>
      </c>
      <c r="I6" s="23">
        <f>80*50000</f>
        <v>4000000</v>
      </c>
      <c r="J6" s="23">
        <f>40*50000</f>
        <v>2000000</v>
      </c>
      <c r="K6" s="23">
        <f t="shared" ref="K6:L6" si="2">20*45000</f>
        <v>900000</v>
      </c>
      <c r="L6" s="23">
        <f t="shared" si="2"/>
        <v>900000</v>
      </c>
      <c r="M6" s="23">
        <f t="shared" ref="M6:N6" si="3">20*50000</f>
        <v>1000000</v>
      </c>
      <c r="N6" s="23">
        <f t="shared" si="3"/>
        <v>1000000</v>
      </c>
    </row>
    <row r="7">
      <c r="B7" s="18"/>
      <c r="C7" s="25"/>
      <c r="D7" s="26">
        <f>40*50000</f>
        <v>2000000</v>
      </c>
      <c r="E7" s="27">
        <f>60*50000</f>
        <v>3000000</v>
      </c>
      <c r="F7" s="22">
        <f>20*50000</f>
        <v>1000000</v>
      </c>
      <c r="G7" s="23"/>
      <c r="H7" s="23"/>
      <c r="I7" s="23"/>
      <c r="J7" s="23"/>
      <c r="K7" s="23">
        <f t="shared" ref="K7:L7" si="4">20*50000</f>
        <v>1000000</v>
      </c>
      <c r="L7" s="23">
        <f t="shared" si="4"/>
        <v>1000000</v>
      </c>
      <c r="M7" s="23"/>
      <c r="N7" s="23"/>
    </row>
    <row r="8">
      <c r="B8" s="11" t="s">
        <v>19</v>
      </c>
      <c r="C8" s="11" t="s">
        <v>20</v>
      </c>
      <c r="D8" s="28">
        <f>20000*60</f>
        <v>1200000</v>
      </c>
      <c r="E8" s="29">
        <f>80*20000</f>
        <v>1600000</v>
      </c>
      <c r="F8" s="29">
        <f t="shared" ref="F8:G8" si="5">40*20000</f>
        <v>800000</v>
      </c>
      <c r="G8" s="30">
        <f t="shared" si="5"/>
        <v>800000</v>
      </c>
      <c r="H8" s="29">
        <f>60*20000</f>
        <v>1200000</v>
      </c>
      <c r="I8" s="30">
        <f>80*20000</f>
        <v>1600000</v>
      </c>
      <c r="J8" s="31">
        <f t="shared" ref="J8:L8" si="6">40*20000</f>
        <v>800000</v>
      </c>
      <c r="K8" s="30">
        <f t="shared" si="6"/>
        <v>800000</v>
      </c>
      <c r="L8" s="31">
        <f t="shared" si="6"/>
        <v>800000</v>
      </c>
      <c r="M8" s="30">
        <f t="shared" ref="M8:N8" si="7">20*20000</f>
        <v>400000</v>
      </c>
      <c r="N8" s="31">
        <f t="shared" si="7"/>
        <v>400000</v>
      </c>
    </row>
    <row r="9">
      <c r="B9" s="11" t="s">
        <v>21</v>
      </c>
      <c r="C9" s="11" t="s">
        <v>22</v>
      </c>
      <c r="D9" s="31">
        <f t="shared" ref="D9:E9" si="8">20*30000
</f>
        <v>600000</v>
      </c>
      <c r="E9" s="31">
        <f t="shared" si="8"/>
        <v>600000</v>
      </c>
      <c r="F9" s="30">
        <f>10*30000
</f>
        <v>300000</v>
      </c>
      <c r="G9" s="31">
        <f t="shared" ref="G9:I9" si="9">20*30000
</f>
        <v>600000</v>
      </c>
      <c r="H9" s="31">
        <f t="shared" si="9"/>
        <v>600000</v>
      </c>
      <c r="I9" s="31">
        <f t="shared" si="9"/>
        <v>600000</v>
      </c>
      <c r="J9" s="30">
        <f>30000*10</f>
        <v>300000</v>
      </c>
      <c r="K9" s="30">
        <f>20*30000
</f>
        <v>600000</v>
      </c>
      <c r="L9" s="30">
        <f>30000*10</f>
        <v>300000</v>
      </c>
      <c r="M9" s="30">
        <f>20*30000
</f>
        <v>600000</v>
      </c>
      <c r="N9" s="30">
        <f>30000*10</f>
        <v>300000</v>
      </c>
    </row>
    <row r="10">
      <c r="B10" s="11" t="s">
        <v>23</v>
      </c>
      <c r="C10" s="11" t="s">
        <v>24</v>
      </c>
      <c r="D10" s="31">
        <f t="shared" ref="D10:E10" si="10">2*200000</f>
        <v>400000</v>
      </c>
      <c r="E10" s="31">
        <f t="shared" si="10"/>
        <v>400000</v>
      </c>
      <c r="F10" s="30">
        <f>200000</f>
        <v>200000</v>
      </c>
      <c r="G10" s="31">
        <f t="shared" ref="G10:I10" si="11">2*200000</f>
        <v>400000</v>
      </c>
      <c r="H10" s="31">
        <f t="shared" si="11"/>
        <v>400000</v>
      </c>
      <c r="I10" s="31">
        <f t="shared" si="11"/>
        <v>400000</v>
      </c>
      <c r="J10" s="30">
        <f>200000</f>
        <v>200000</v>
      </c>
      <c r="K10" s="30">
        <f>2*200000</f>
        <v>400000</v>
      </c>
      <c r="L10" s="30">
        <f>200000</f>
        <v>200000</v>
      </c>
      <c r="M10" s="30">
        <f>2*200000</f>
        <v>400000</v>
      </c>
      <c r="N10" s="30">
        <f>200000</f>
        <v>200000</v>
      </c>
    </row>
    <row r="11">
      <c r="B11" s="11" t="s">
        <v>25</v>
      </c>
      <c r="C11" s="11" t="s">
        <v>26</v>
      </c>
      <c r="D11" s="30">
        <f t="shared" ref="D11:H11" si="12">560000</f>
        <v>560000</v>
      </c>
      <c r="E11" s="30">
        <f t="shared" si="12"/>
        <v>560000</v>
      </c>
      <c r="F11" s="30">
        <f t="shared" si="12"/>
        <v>560000</v>
      </c>
      <c r="G11" s="30">
        <f t="shared" si="12"/>
        <v>560000</v>
      </c>
      <c r="H11" s="30">
        <f t="shared" si="12"/>
        <v>560000</v>
      </c>
      <c r="I11" s="31">
        <v>560000.0</v>
      </c>
      <c r="J11" s="30">
        <f t="shared" ref="J11:N11" si="13">560000</f>
        <v>560000</v>
      </c>
      <c r="K11" s="30">
        <f t="shared" si="13"/>
        <v>560000</v>
      </c>
      <c r="L11" s="30">
        <f t="shared" si="13"/>
        <v>560000</v>
      </c>
      <c r="M11" s="30">
        <f t="shared" si="13"/>
        <v>560000</v>
      </c>
      <c r="N11" s="30">
        <f t="shared" si="13"/>
        <v>560000</v>
      </c>
    </row>
    <row r="12">
      <c r="B12" s="32" t="s">
        <v>27</v>
      </c>
      <c r="C12" s="33"/>
      <c r="D12" s="34">
        <f>D8+D9+D10+D11</f>
        <v>2760000</v>
      </c>
      <c r="E12" s="34">
        <f t="shared" ref="E12:N12" si="14">SUM(E8:E11)</f>
        <v>3160000</v>
      </c>
      <c r="F12" s="34">
        <f t="shared" si="14"/>
        <v>1860000</v>
      </c>
      <c r="G12" s="34">
        <f t="shared" si="14"/>
        <v>2360000</v>
      </c>
      <c r="H12" s="34">
        <f t="shared" si="14"/>
        <v>2760000</v>
      </c>
      <c r="I12" s="34">
        <f t="shared" si="14"/>
        <v>3160000</v>
      </c>
      <c r="J12" s="34">
        <f t="shared" si="14"/>
        <v>1860000</v>
      </c>
      <c r="K12" s="34">
        <f t="shared" si="14"/>
        <v>2360000</v>
      </c>
      <c r="L12" s="34">
        <f t="shared" si="14"/>
        <v>1860000</v>
      </c>
      <c r="M12" s="34">
        <f t="shared" si="14"/>
        <v>1960000</v>
      </c>
      <c r="N12" s="34">
        <f t="shared" si="14"/>
        <v>1460000</v>
      </c>
    </row>
    <row r="13">
      <c r="A13" s="11" t="s">
        <v>28</v>
      </c>
      <c r="B13" s="35" t="s">
        <v>29</v>
      </c>
      <c r="C13" s="36"/>
      <c r="D13" s="37">
        <f t="shared" ref="D13:N13" si="15">SUM(D6:D7)-D12</f>
        <v>140000</v>
      </c>
      <c r="E13" s="37">
        <f t="shared" si="15"/>
        <v>740000</v>
      </c>
      <c r="F13" s="37">
        <f t="shared" si="15"/>
        <v>40000</v>
      </c>
      <c r="G13" s="37">
        <f t="shared" si="15"/>
        <v>-360000</v>
      </c>
      <c r="H13" s="37">
        <f t="shared" si="15"/>
        <v>240000</v>
      </c>
      <c r="I13" s="37">
        <f t="shared" si="15"/>
        <v>840000</v>
      </c>
      <c r="J13" s="37">
        <f t="shared" si="15"/>
        <v>140000</v>
      </c>
      <c r="K13" s="37">
        <f t="shared" si="15"/>
        <v>-460000</v>
      </c>
      <c r="L13" s="37">
        <f t="shared" si="15"/>
        <v>40000</v>
      </c>
      <c r="M13" s="37">
        <f t="shared" si="15"/>
        <v>-960000</v>
      </c>
      <c r="N13" s="37">
        <f t="shared" si="15"/>
        <v>-460000</v>
      </c>
    </row>
    <row r="14">
      <c r="B14" s="11" t="s">
        <v>30</v>
      </c>
      <c r="D14" s="38">
        <f t="shared" ref="D14:N14" si="16">D13/SUM(D6:D7)</f>
        <v>0.04827586207</v>
      </c>
      <c r="E14" s="38">
        <f t="shared" si="16"/>
        <v>0.1897435897</v>
      </c>
      <c r="F14" s="38">
        <f t="shared" si="16"/>
        <v>0.02105263158</v>
      </c>
      <c r="G14" s="38">
        <f t="shared" si="16"/>
        <v>-0.18</v>
      </c>
      <c r="H14" s="38">
        <f t="shared" si="16"/>
        <v>0.08</v>
      </c>
      <c r="I14" s="38">
        <f t="shared" si="16"/>
        <v>0.21</v>
      </c>
      <c r="J14" s="38">
        <f t="shared" si="16"/>
        <v>0.07</v>
      </c>
      <c r="K14" s="38">
        <f t="shared" si="16"/>
        <v>-0.2421052632</v>
      </c>
      <c r="L14" s="38">
        <f t="shared" si="16"/>
        <v>0.02105263158</v>
      </c>
      <c r="M14" s="38">
        <f t="shared" si="16"/>
        <v>-0.96</v>
      </c>
      <c r="N14" s="38">
        <f t="shared" si="16"/>
        <v>-0.46</v>
      </c>
    </row>
  </sheetData>
  <mergeCells count="8">
    <mergeCell ref="K3:L3"/>
    <mergeCell ref="M3:N3"/>
    <mergeCell ref="K2:N2"/>
    <mergeCell ref="D4:E4"/>
    <mergeCell ref="D3:F3"/>
    <mergeCell ref="G3:J3"/>
    <mergeCell ref="D2:J2"/>
    <mergeCell ref="G4:I4"/>
  </mergeCells>
  <drawing r:id="rId1"/>
</worksheet>
</file>