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sdatg06\Payments_Service_Management\Team\Alex\Data Scientist\Assessments\"/>
    </mc:Choice>
  </mc:AlternateContent>
  <xr:revisionPtr revIDLastSave="0" documentId="13_ncr:1_{C2C798EB-02FA-4A93-9114-1B1ADA8C4ED7}" xr6:coauthVersionLast="47" xr6:coauthVersionMax="47" xr10:uidLastSave="{00000000-0000-0000-0000-000000000000}"/>
  <bookViews>
    <workbookView xWindow="28680" yWindow="-120" windowWidth="19440" windowHeight="15000" activeTab="3" xr2:uid="{DB8D5D57-5084-4087-8E90-73C11B86FF75}"/>
  </bookViews>
  <sheets>
    <sheet name="Original Data - EDA" sheetId="3" r:id="rId1"/>
    <sheet name="Logistic Model " sheetId="4" r:id="rId2"/>
    <sheet name="Solver MLE" sheetId="5" r:id="rId3"/>
    <sheet name="Predictions " sheetId="6" r:id="rId4"/>
  </sheets>
  <definedNames>
    <definedName name="solver_adj" localSheetId="2" hidden="1">'Solver MLE'!$C$2:$C$4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0</definedName>
    <definedName name="solver_nwt" localSheetId="2" hidden="1">1</definedName>
    <definedName name="solver_opt" localSheetId="2" hidden="1">'Solver MLE'!$K$4</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6" l="1"/>
  <c r="K4" i="5"/>
  <c r="K4" i="4"/>
  <c r="F2" i="6" l="1"/>
  <c r="I2" i="6" s="1"/>
  <c r="O8" i="6"/>
  <c r="I3" i="6"/>
  <c r="I4" i="6"/>
  <c r="I5" i="6"/>
  <c r="I6" i="6"/>
  <c r="I7" i="6"/>
  <c r="I8" i="6"/>
  <c r="I9" i="6"/>
  <c r="I10" i="6"/>
  <c r="I11" i="6"/>
  <c r="I12" i="6"/>
  <c r="I13" i="6"/>
  <c r="I14" i="6"/>
  <c r="I15" i="6"/>
  <c r="I16" i="6"/>
  <c r="I17" i="6"/>
  <c r="I18" i="6"/>
  <c r="I19" i="6"/>
  <c r="I20" i="6"/>
  <c r="I21" i="6"/>
  <c r="I22" i="6"/>
  <c r="I23" i="6"/>
  <c r="I24" i="6"/>
  <c r="I25" i="6"/>
  <c r="I26" i="6"/>
  <c r="J3" i="6"/>
  <c r="J4" i="6"/>
  <c r="J5" i="6"/>
  <c r="J6" i="6"/>
  <c r="J7" i="6"/>
  <c r="J8" i="6"/>
  <c r="J9" i="6"/>
  <c r="J10" i="6"/>
  <c r="J11" i="6"/>
  <c r="J12" i="6"/>
  <c r="J13" i="6"/>
  <c r="J14" i="6"/>
  <c r="J15" i="6"/>
  <c r="J16" i="6"/>
  <c r="J17" i="6"/>
  <c r="J18" i="6"/>
  <c r="J19" i="6"/>
  <c r="J20" i="6"/>
  <c r="J21" i="6"/>
  <c r="J22" i="6"/>
  <c r="J23" i="6"/>
  <c r="J24" i="6"/>
  <c r="J25" i="6"/>
  <c r="J26" i="6"/>
  <c r="K3" i="6"/>
  <c r="K4" i="6"/>
  <c r="K5" i="6"/>
  <c r="K6" i="6"/>
  <c r="K7" i="6"/>
  <c r="K8" i="6"/>
  <c r="K9" i="6"/>
  <c r="K10" i="6"/>
  <c r="K11" i="6"/>
  <c r="K12" i="6"/>
  <c r="K13" i="6"/>
  <c r="K14" i="6"/>
  <c r="K15" i="6"/>
  <c r="K16" i="6"/>
  <c r="K17" i="6"/>
  <c r="K18" i="6"/>
  <c r="K19" i="6"/>
  <c r="K20" i="6"/>
  <c r="K21" i="6"/>
  <c r="K22" i="6"/>
  <c r="K23" i="6"/>
  <c r="K24" i="6"/>
  <c r="K25" i="6"/>
  <c r="K26" i="6"/>
  <c r="K2" i="6"/>
  <c r="L3" i="6"/>
  <c r="L4" i="6"/>
  <c r="L5" i="6"/>
  <c r="L6" i="6"/>
  <c r="L7" i="6"/>
  <c r="L8" i="6"/>
  <c r="L9" i="6"/>
  <c r="L10" i="6"/>
  <c r="L11" i="6"/>
  <c r="L12" i="6"/>
  <c r="L13" i="6"/>
  <c r="L14" i="6"/>
  <c r="L15" i="6"/>
  <c r="L16" i="6"/>
  <c r="L17" i="6"/>
  <c r="L18" i="6"/>
  <c r="L19" i="6"/>
  <c r="L20" i="6"/>
  <c r="L21" i="6"/>
  <c r="L22" i="6"/>
  <c r="L23" i="6"/>
  <c r="L24" i="6"/>
  <c r="L25" i="6"/>
  <c r="L26" i="6"/>
  <c r="F18" i="6"/>
  <c r="H18" i="6" s="1"/>
  <c r="H5" i="6"/>
  <c r="H3" i="6"/>
  <c r="H4" i="6"/>
  <c r="H6" i="6"/>
  <c r="H7" i="6"/>
  <c r="H8" i="6"/>
  <c r="H9" i="6"/>
  <c r="H10" i="6"/>
  <c r="H11" i="6"/>
  <c r="H12" i="6"/>
  <c r="H13" i="6"/>
  <c r="H14" i="6"/>
  <c r="H15" i="6"/>
  <c r="H16" i="6"/>
  <c r="H17" i="6"/>
  <c r="H19" i="6"/>
  <c r="H20" i="6"/>
  <c r="H21" i="6"/>
  <c r="H22" i="6"/>
  <c r="H23" i="6"/>
  <c r="H24" i="6"/>
  <c r="H25" i="6"/>
  <c r="H26" i="6"/>
  <c r="F3" i="6"/>
  <c r="F4" i="6"/>
  <c r="F5" i="6"/>
  <c r="F6" i="6"/>
  <c r="F7" i="6"/>
  <c r="F8" i="6"/>
  <c r="F9" i="6"/>
  <c r="F10" i="6"/>
  <c r="F11" i="6"/>
  <c r="F12" i="6"/>
  <c r="F13" i="6"/>
  <c r="F14" i="6"/>
  <c r="F15" i="6"/>
  <c r="F16" i="6"/>
  <c r="F17" i="6"/>
  <c r="F19" i="6"/>
  <c r="F20" i="6"/>
  <c r="F21" i="6"/>
  <c r="F22" i="6"/>
  <c r="F23" i="6"/>
  <c r="F24" i="6"/>
  <c r="F25" i="6"/>
  <c r="F26" i="6"/>
  <c r="E2" i="6"/>
  <c r="E3" i="6"/>
  <c r="E4" i="6"/>
  <c r="E5" i="6"/>
  <c r="E6" i="6"/>
  <c r="E7" i="6"/>
  <c r="E8" i="6"/>
  <c r="E9" i="6"/>
  <c r="E10" i="6"/>
  <c r="E11" i="6"/>
  <c r="E12" i="6"/>
  <c r="E13" i="6"/>
  <c r="E14" i="6"/>
  <c r="E15" i="6"/>
  <c r="E16" i="6"/>
  <c r="E17" i="6"/>
  <c r="E18" i="6"/>
  <c r="E19" i="6"/>
  <c r="E20" i="6"/>
  <c r="E21" i="6"/>
  <c r="E22" i="6"/>
  <c r="E23" i="6"/>
  <c r="E24" i="6"/>
  <c r="E25" i="6"/>
  <c r="E26" i="6"/>
  <c r="G106" i="5"/>
  <c r="H106" i="5" s="1"/>
  <c r="I106" i="5" s="1"/>
  <c r="E106" i="5"/>
  <c r="G105" i="5"/>
  <c r="H105" i="5" s="1"/>
  <c r="I105" i="5" s="1"/>
  <c r="E105" i="5"/>
  <c r="G104" i="5"/>
  <c r="H104" i="5" s="1"/>
  <c r="I104" i="5" s="1"/>
  <c r="E104" i="5"/>
  <c r="G103" i="5"/>
  <c r="H103" i="5" s="1"/>
  <c r="I103" i="5" s="1"/>
  <c r="E103" i="5"/>
  <c r="G102" i="5"/>
  <c r="H102" i="5" s="1"/>
  <c r="I102" i="5" s="1"/>
  <c r="E102" i="5"/>
  <c r="G101" i="5"/>
  <c r="H101" i="5" s="1"/>
  <c r="I101" i="5" s="1"/>
  <c r="E101" i="5"/>
  <c r="G100" i="5"/>
  <c r="H100" i="5" s="1"/>
  <c r="I100" i="5" s="1"/>
  <c r="E100" i="5"/>
  <c r="G99" i="5"/>
  <c r="H99" i="5" s="1"/>
  <c r="I99" i="5" s="1"/>
  <c r="E99" i="5"/>
  <c r="G98" i="5"/>
  <c r="H98" i="5" s="1"/>
  <c r="I98" i="5" s="1"/>
  <c r="E98" i="5"/>
  <c r="G97" i="5"/>
  <c r="H97" i="5" s="1"/>
  <c r="I97" i="5" s="1"/>
  <c r="E97" i="5"/>
  <c r="G96" i="5"/>
  <c r="H96" i="5" s="1"/>
  <c r="I96" i="5" s="1"/>
  <c r="E96" i="5"/>
  <c r="G95" i="5"/>
  <c r="H95" i="5" s="1"/>
  <c r="I95" i="5" s="1"/>
  <c r="E95" i="5"/>
  <c r="G94" i="5"/>
  <c r="H94" i="5" s="1"/>
  <c r="I94" i="5" s="1"/>
  <c r="E94" i="5"/>
  <c r="G93" i="5"/>
  <c r="H93" i="5" s="1"/>
  <c r="I93" i="5" s="1"/>
  <c r="E93" i="5"/>
  <c r="G92" i="5"/>
  <c r="H92" i="5" s="1"/>
  <c r="I92" i="5" s="1"/>
  <c r="E92" i="5"/>
  <c r="G91" i="5"/>
  <c r="H91" i="5" s="1"/>
  <c r="I91" i="5" s="1"/>
  <c r="E91" i="5"/>
  <c r="G90" i="5"/>
  <c r="H90" i="5" s="1"/>
  <c r="I90" i="5" s="1"/>
  <c r="E90" i="5"/>
  <c r="G89" i="5"/>
  <c r="H89" i="5" s="1"/>
  <c r="I89" i="5" s="1"/>
  <c r="E89" i="5"/>
  <c r="G88" i="5"/>
  <c r="H88" i="5" s="1"/>
  <c r="I88" i="5" s="1"/>
  <c r="E88" i="5"/>
  <c r="G87" i="5"/>
  <c r="H87" i="5" s="1"/>
  <c r="I87" i="5" s="1"/>
  <c r="E87" i="5"/>
  <c r="G86" i="5"/>
  <c r="H86" i="5" s="1"/>
  <c r="I86" i="5" s="1"/>
  <c r="E86" i="5"/>
  <c r="G85" i="5"/>
  <c r="H85" i="5" s="1"/>
  <c r="I85" i="5" s="1"/>
  <c r="E85" i="5"/>
  <c r="G84" i="5"/>
  <c r="H84" i="5" s="1"/>
  <c r="I84" i="5" s="1"/>
  <c r="E84" i="5"/>
  <c r="G83" i="5"/>
  <c r="H83" i="5" s="1"/>
  <c r="I83" i="5" s="1"/>
  <c r="E83" i="5"/>
  <c r="G82" i="5"/>
  <c r="H82" i="5" s="1"/>
  <c r="I82" i="5" s="1"/>
  <c r="E82" i="5"/>
  <c r="G81" i="5"/>
  <c r="H81" i="5" s="1"/>
  <c r="I81" i="5" s="1"/>
  <c r="E81" i="5"/>
  <c r="G80" i="5"/>
  <c r="H80" i="5" s="1"/>
  <c r="I80" i="5" s="1"/>
  <c r="E80" i="5"/>
  <c r="G79" i="5"/>
  <c r="H79" i="5" s="1"/>
  <c r="I79" i="5" s="1"/>
  <c r="E79" i="5"/>
  <c r="G78" i="5"/>
  <c r="H78" i="5" s="1"/>
  <c r="I78" i="5" s="1"/>
  <c r="E78" i="5"/>
  <c r="G77" i="5"/>
  <c r="H77" i="5" s="1"/>
  <c r="I77" i="5" s="1"/>
  <c r="E77" i="5"/>
  <c r="G76" i="5"/>
  <c r="H76" i="5" s="1"/>
  <c r="I76" i="5" s="1"/>
  <c r="E76" i="5"/>
  <c r="G75" i="5"/>
  <c r="H75" i="5" s="1"/>
  <c r="I75" i="5" s="1"/>
  <c r="E75" i="5"/>
  <c r="G74" i="5"/>
  <c r="H74" i="5" s="1"/>
  <c r="I74" i="5" s="1"/>
  <c r="E74" i="5"/>
  <c r="G73" i="5"/>
  <c r="H73" i="5" s="1"/>
  <c r="I73" i="5" s="1"/>
  <c r="E73" i="5"/>
  <c r="G72" i="5"/>
  <c r="H72" i="5" s="1"/>
  <c r="I72" i="5" s="1"/>
  <c r="E72" i="5"/>
  <c r="G71" i="5"/>
  <c r="H71" i="5" s="1"/>
  <c r="I71" i="5" s="1"/>
  <c r="E71" i="5"/>
  <c r="G70" i="5"/>
  <c r="H70" i="5" s="1"/>
  <c r="I70" i="5" s="1"/>
  <c r="E70" i="5"/>
  <c r="G69" i="5"/>
  <c r="H69" i="5" s="1"/>
  <c r="I69" i="5" s="1"/>
  <c r="E69" i="5"/>
  <c r="G68" i="5"/>
  <c r="H68" i="5" s="1"/>
  <c r="I68" i="5" s="1"/>
  <c r="E68" i="5"/>
  <c r="G67" i="5"/>
  <c r="H67" i="5" s="1"/>
  <c r="I67" i="5" s="1"/>
  <c r="E67" i="5"/>
  <c r="G66" i="5"/>
  <c r="H66" i="5" s="1"/>
  <c r="I66" i="5" s="1"/>
  <c r="E66" i="5"/>
  <c r="G65" i="5"/>
  <c r="H65" i="5" s="1"/>
  <c r="I65" i="5" s="1"/>
  <c r="E65" i="5"/>
  <c r="G64" i="5"/>
  <c r="H64" i="5" s="1"/>
  <c r="I64" i="5" s="1"/>
  <c r="E64" i="5"/>
  <c r="G63" i="5"/>
  <c r="H63" i="5" s="1"/>
  <c r="I63" i="5" s="1"/>
  <c r="E63" i="5"/>
  <c r="G62" i="5"/>
  <c r="H62" i="5" s="1"/>
  <c r="I62" i="5" s="1"/>
  <c r="E62" i="5"/>
  <c r="G61" i="5"/>
  <c r="H61" i="5" s="1"/>
  <c r="I61" i="5" s="1"/>
  <c r="E61" i="5"/>
  <c r="G60" i="5"/>
  <c r="H60" i="5" s="1"/>
  <c r="I60" i="5" s="1"/>
  <c r="E60" i="5"/>
  <c r="G59" i="5"/>
  <c r="H59" i="5" s="1"/>
  <c r="I59" i="5" s="1"/>
  <c r="E59" i="5"/>
  <c r="G58" i="5"/>
  <c r="H58" i="5" s="1"/>
  <c r="I58" i="5" s="1"/>
  <c r="E58" i="5"/>
  <c r="G57" i="5"/>
  <c r="H57" i="5" s="1"/>
  <c r="I57" i="5" s="1"/>
  <c r="E57" i="5"/>
  <c r="G56" i="5"/>
  <c r="H56" i="5" s="1"/>
  <c r="I56" i="5" s="1"/>
  <c r="E56" i="5"/>
  <c r="G55" i="5"/>
  <c r="H55" i="5" s="1"/>
  <c r="I55" i="5" s="1"/>
  <c r="E55" i="5"/>
  <c r="G54" i="5"/>
  <c r="H54" i="5" s="1"/>
  <c r="I54" i="5" s="1"/>
  <c r="E54" i="5"/>
  <c r="G53" i="5"/>
  <c r="H53" i="5" s="1"/>
  <c r="I53" i="5" s="1"/>
  <c r="E53" i="5"/>
  <c r="G52" i="5"/>
  <c r="H52" i="5" s="1"/>
  <c r="I52" i="5" s="1"/>
  <c r="E52" i="5"/>
  <c r="G51" i="5"/>
  <c r="H51" i="5" s="1"/>
  <c r="I51" i="5" s="1"/>
  <c r="E51" i="5"/>
  <c r="G50" i="5"/>
  <c r="H50" i="5" s="1"/>
  <c r="I50" i="5" s="1"/>
  <c r="E50" i="5"/>
  <c r="G49" i="5"/>
  <c r="H49" i="5" s="1"/>
  <c r="I49" i="5" s="1"/>
  <c r="E49" i="5"/>
  <c r="G48" i="5"/>
  <c r="H48" i="5" s="1"/>
  <c r="I48" i="5" s="1"/>
  <c r="E48" i="5"/>
  <c r="G47" i="5"/>
  <c r="H47" i="5" s="1"/>
  <c r="I47" i="5" s="1"/>
  <c r="E47" i="5"/>
  <c r="G46" i="5"/>
  <c r="H46" i="5" s="1"/>
  <c r="I46" i="5" s="1"/>
  <c r="E46" i="5"/>
  <c r="G45" i="5"/>
  <c r="H45" i="5" s="1"/>
  <c r="I45" i="5" s="1"/>
  <c r="E45" i="5"/>
  <c r="G44" i="5"/>
  <c r="H44" i="5" s="1"/>
  <c r="I44" i="5" s="1"/>
  <c r="E44" i="5"/>
  <c r="G43" i="5"/>
  <c r="H43" i="5" s="1"/>
  <c r="I43" i="5" s="1"/>
  <c r="E43" i="5"/>
  <c r="G42" i="5"/>
  <c r="H42" i="5" s="1"/>
  <c r="I42" i="5" s="1"/>
  <c r="E42" i="5"/>
  <c r="G41" i="5"/>
  <c r="H41" i="5" s="1"/>
  <c r="I41" i="5" s="1"/>
  <c r="E41" i="5"/>
  <c r="G40" i="5"/>
  <c r="H40" i="5" s="1"/>
  <c r="I40" i="5" s="1"/>
  <c r="E40" i="5"/>
  <c r="G39" i="5"/>
  <c r="H39" i="5" s="1"/>
  <c r="I39" i="5" s="1"/>
  <c r="E39" i="5"/>
  <c r="G38" i="5"/>
  <c r="H38" i="5" s="1"/>
  <c r="I38" i="5" s="1"/>
  <c r="E38" i="5"/>
  <c r="G37" i="5"/>
  <c r="H37" i="5" s="1"/>
  <c r="I37" i="5" s="1"/>
  <c r="E37" i="5"/>
  <c r="G36" i="5"/>
  <c r="H36" i="5" s="1"/>
  <c r="I36" i="5" s="1"/>
  <c r="E36" i="5"/>
  <c r="G35" i="5"/>
  <c r="H35" i="5" s="1"/>
  <c r="I35" i="5" s="1"/>
  <c r="E35" i="5"/>
  <c r="G34" i="5"/>
  <c r="H34" i="5" s="1"/>
  <c r="I34" i="5" s="1"/>
  <c r="E34" i="5"/>
  <c r="G33" i="5"/>
  <c r="H33" i="5" s="1"/>
  <c r="I33" i="5" s="1"/>
  <c r="E33" i="5"/>
  <c r="G32" i="5"/>
  <c r="H32" i="5" s="1"/>
  <c r="I32" i="5" s="1"/>
  <c r="E32" i="5"/>
  <c r="G31" i="5"/>
  <c r="H31" i="5" s="1"/>
  <c r="I31" i="5" s="1"/>
  <c r="E31" i="5"/>
  <c r="G30" i="5"/>
  <c r="H30" i="5" s="1"/>
  <c r="I30" i="5" s="1"/>
  <c r="E30" i="5"/>
  <c r="G29" i="5"/>
  <c r="H29" i="5" s="1"/>
  <c r="I29" i="5" s="1"/>
  <c r="E29" i="5"/>
  <c r="G28" i="5"/>
  <c r="H28" i="5" s="1"/>
  <c r="I28" i="5" s="1"/>
  <c r="E28" i="5"/>
  <c r="G27" i="5"/>
  <c r="H27" i="5" s="1"/>
  <c r="I27" i="5" s="1"/>
  <c r="E27" i="5"/>
  <c r="G26" i="5"/>
  <c r="H26" i="5" s="1"/>
  <c r="I26" i="5" s="1"/>
  <c r="E26" i="5"/>
  <c r="G25" i="5"/>
  <c r="H25" i="5" s="1"/>
  <c r="I25" i="5" s="1"/>
  <c r="E25" i="5"/>
  <c r="G24" i="5"/>
  <c r="H24" i="5" s="1"/>
  <c r="I24" i="5" s="1"/>
  <c r="E24" i="5"/>
  <c r="G23" i="5"/>
  <c r="H23" i="5" s="1"/>
  <c r="I23" i="5" s="1"/>
  <c r="E23" i="5"/>
  <c r="G22" i="5"/>
  <c r="H22" i="5" s="1"/>
  <c r="I22" i="5" s="1"/>
  <c r="E22" i="5"/>
  <c r="G21" i="5"/>
  <c r="H21" i="5" s="1"/>
  <c r="I21" i="5" s="1"/>
  <c r="E21" i="5"/>
  <c r="G20" i="5"/>
  <c r="H20" i="5" s="1"/>
  <c r="I20" i="5" s="1"/>
  <c r="E20" i="5"/>
  <c r="G19" i="5"/>
  <c r="H19" i="5" s="1"/>
  <c r="I19" i="5" s="1"/>
  <c r="E19" i="5"/>
  <c r="G18" i="5"/>
  <c r="H18" i="5" s="1"/>
  <c r="I18" i="5" s="1"/>
  <c r="E18" i="5"/>
  <c r="G17" i="5"/>
  <c r="H17" i="5" s="1"/>
  <c r="I17" i="5" s="1"/>
  <c r="E17" i="5"/>
  <c r="G16" i="5"/>
  <c r="H16" i="5" s="1"/>
  <c r="I16" i="5" s="1"/>
  <c r="E16" i="5"/>
  <c r="G15" i="5"/>
  <c r="H15" i="5" s="1"/>
  <c r="I15" i="5" s="1"/>
  <c r="E15" i="5"/>
  <c r="G14" i="5"/>
  <c r="H14" i="5" s="1"/>
  <c r="I14" i="5" s="1"/>
  <c r="E14" i="5"/>
  <c r="G13" i="5"/>
  <c r="H13" i="5" s="1"/>
  <c r="I13" i="5" s="1"/>
  <c r="E13" i="5"/>
  <c r="G12" i="5"/>
  <c r="H12" i="5" s="1"/>
  <c r="I12" i="5" s="1"/>
  <c r="E12" i="5"/>
  <c r="G11" i="5"/>
  <c r="H11" i="5" s="1"/>
  <c r="I11" i="5" s="1"/>
  <c r="E11" i="5"/>
  <c r="G10" i="5"/>
  <c r="H10" i="5" s="1"/>
  <c r="I10" i="5" s="1"/>
  <c r="E10" i="5"/>
  <c r="G9" i="5"/>
  <c r="H9" i="5" s="1"/>
  <c r="I9" i="5" s="1"/>
  <c r="E9" i="5"/>
  <c r="G8" i="5"/>
  <c r="H8" i="5" s="1"/>
  <c r="I8" i="5" s="1"/>
  <c r="E8" i="5"/>
  <c r="G7" i="5"/>
  <c r="H7" i="5" s="1"/>
  <c r="I7" i="5" s="1"/>
  <c r="E7" i="5"/>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7" i="4"/>
  <c r="H24" i="3"/>
  <c r="H23" i="3"/>
  <c r="I20" i="3"/>
  <c r="I24" i="3" s="1"/>
  <c r="J24" i="3" s="1"/>
  <c r="I19" i="3"/>
  <c r="I23" i="3" s="1"/>
  <c r="J23" i="3" s="1"/>
  <c r="L2" i="6" l="1"/>
  <c r="O13" i="6" s="1"/>
  <c r="J2" i="6"/>
  <c r="O11" i="6" s="1"/>
  <c r="O12" i="6"/>
  <c r="O10" i="6"/>
  <c r="K22" i="5"/>
  <c r="J22" i="5"/>
  <c r="K7" i="5"/>
  <c r="J7" i="5"/>
  <c r="K11" i="5"/>
  <c r="J11" i="5"/>
  <c r="K15" i="5"/>
  <c r="J15" i="5"/>
  <c r="K19" i="5"/>
  <c r="J19" i="5"/>
  <c r="K23" i="5"/>
  <c r="J23" i="5"/>
  <c r="K27" i="5"/>
  <c r="J27" i="5"/>
  <c r="K31" i="5"/>
  <c r="J31" i="5"/>
  <c r="K35" i="5"/>
  <c r="J35" i="5"/>
  <c r="K39" i="5"/>
  <c r="J39" i="5"/>
  <c r="K43" i="5"/>
  <c r="J43" i="5"/>
  <c r="K47" i="5"/>
  <c r="J47" i="5"/>
  <c r="K51" i="5"/>
  <c r="J51" i="5"/>
  <c r="K55" i="5"/>
  <c r="J55" i="5"/>
  <c r="K59" i="5"/>
  <c r="J59" i="5"/>
  <c r="K63" i="5"/>
  <c r="J63" i="5"/>
  <c r="K67" i="5"/>
  <c r="J67" i="5"/>
  <c r="K71" i="5"/>
  <c r="J71" i="5"/>
  <c r="K75" i="5"/>
  <c r="J75" i="5"/>
  <c r="K79" i="5"/>
  <c r="J79" i="5"/>
  <c r="K83" i="5"/>
  <c r="J83" i="5"/>
  <c r="K87" i="5"/>
  <c r="J87" i="5"/>
  <c r="K91" i="5"/>
  <c r="J91" i="5"/>
  <c r="K95" i="5"/>
  <c r="J95" i="5"/>
  <c r="K99" i="5"/>
  <c r="J99" i="5"/>
  <c r="K103" i="5"/>
  <c r="J103" i="5"/>
  <c r="K18" i="5"/>
  <c r="J18" i="5"/>
  <c r="K20" i="5"/>
  <c r="J20" i="5"/>
  <c r="K32" i="5"/>
  <c r="J32" i="5"/>
  <c r="K48" i="5"/>
  <c r="J48" i="5"/>
  <c r="K56" i="5"/>
  <c r="J56" i="5"/>
  <c r="K68" i="5"/>
  <c r="J68" i="5"/>
  <c r="K100" i="5"/>
  <c r="J100" i="5"/>
  <c r="K12" i="5"/>
  <c r="J12" i="5"/>
  <c r="K24" i="5"/>
  <c r="J24" i="5"/>
  <c r="K36" i="5"/>
  <c r="J36" i="5"/>
  <c r="K44" i="5"/>
  <c r="J44" i="5"/>
  <c r="K52" i="5"/>
  <c r="J52" i="5"/>
  <c r="K60" i="5"/>
  <c r="J60" i="5"/>
  <c r="K64" i="5"/>
  <c r="J64" i="5"/>
  <c r="K72" i="5"/>
  <c r="J72" i="5"/>
  <c r="K80" i="5"/>
  <c r="J80" i="5"/>
  <c r="K84" i="5"/>
  <c r="J84" i="5"/>
  <c r="K88" i="5"/>
  <c r="J88" i="5"/>
  <c r="K92" i="5"/>
  <c r="J92" i="5"/>
  <c r="K96" i="5"/>
  <c r="J96" i="5"/>
  <c r="K104" i="5"/>
  <c r="J104" i="5"/>
  <c r="K8" i="5"/>
  <c r="J8" i="5"/>
  <c r="K28" i="5"/>
  <c r="J28" i="5"/>
  <c r="K40" i="5"/>
  <c r="J40" i="5"/>
  <c r="K76" i="5"/>
  <c r="J76" i="5"/>
  <c r="K9" i="5"/>
  <c r="J9" i="5"/>
  <c r="K13" i="5"/>
  <c r="J13" i="5"/>
  <c r="K17" i="5"/>
  <c r="J17" i="5"/>
  <c r="K21" i="5"/>
  <c r="J21" i="5"/>
  <c r="K25" i="5"/>
  <c r="J25" i="5"/>
  <c r="K29" i="5"/>
  <c r="J29" i="5"/>
  <c r="K33" i="5"/>
  <c r="J33" i="5"/>
  <c r="J37" i="5"/>
  <c r="K37" i="5"/>
  <c r="K41" i="5"/>
  <c r="J41" i="5"/>
  <c r="K45" i="5"/>
  <c r="J45" i="5"/>
  <c r="K49" i="5"/>
  <c r="J49" i="5"/>
  <c r="K53" i="5"/>
  <c r="J53" i="5"/>
  <c r="J57" i="5"/>
  <c r="K57" i="5"/>
  <c r="K61" i="5"/>
  <c r="J61" i="5"/>
  <c r="K65" i="5"/>
  <c r="J65" i="5"/>
  <c r="K69" i="5"/>
  <c r="J69" i="5"/>
  <c r="K73" i="5"/>
  <c r="J73" i="5"/>
  <c r="K77" i="5"/>
  <c r="J77" i="5"/>
  <c r="K81" i="5"/>
  <c r="J81" i="5"/>
  <c r="K85" i="5"/>
  <c r="J85" i="5"/>
  <c r="K89" i="5"/>
  <c r="J89" i="5"/>
  <c r="K93" i="5"/>
  <c r="J93" i="5"/>
  <c r="K97" i="5"/>
  <c r="J97" i="5"/>
  <c r="K101" i="5"/>
  <c r="J101" i="5"/>
  <c r="K105" i="5"/>
  <c r="J105" i="5"/>
  <c r="K16" i="5"/>
  <c r="J16" i="5"/>
  <c r="K10" i="5"/>
  <c r="J10" i="5"/>
  <c r="K14" i="5"/>
  <c r="J14" i="5"/>
  <c r="K26" i="5"/>
  <c r="J26" i="5"/>
  <c r="K30" i="5"/>
  <c r="J30" i="5"/>
  <c r="K34" i="5"/>
  <c r="J34" i="5"/>
  <c r="K38" i="5"/>
  <c r="J38" i="5"/>
  <c r="K42" i="5"/>
  <c r="J42" i="5"/>
  <c r="K46" i="5"/>
  <c r="J46" i="5"/>
  <c r="K50" i="5"/>
  <c r="J50" i="5"/>
  <c r="K54" i="5"/>
  <c r="J54" i="5"/>
  <c r="K58" i="5"/>
  <c r="J58" i="5"/>
  <c r="K62" i="5"/>
  <c r="J62" i="5"/>
  <c r="K66" i="5"/>
  <c r="J66" i="5"/>
  <c r="K70" i="5"/>
  <c r="J70" i="5"/>
  <c r="K74" i="5"/>
  <c r="J74" i="5"/>
  <c r="K78" i="5"/>
  <c r="J78" i="5"/>
  <c r="K82" i="5"/>
  <c r="J82" i="5"/>
  <c r="K86" i="5"/>
  <c r="J86" i="5"/>
  <c r="K90" i="5"/>
  <c r="J90" i="5"/>
  <c r="K94" i="5"/>
  <c r="J94" i="5"/>
  <c r="K98" i="5"/>
  <c r="J98" i="5"/>
  <c r="K102" i="5"/>
  <c r="J102" i="5"/>
  <c r="K106" i="5"/>
  <c r="J106" i="5"/>
  <c r="O15" i="6" l="1"/>
  <c r="O1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tc={AEBC30EE-EBA2-4F30-B7FD-B3875F034A8A}</author>
    <author>tc={2C152601-873A-4461-98E4-DB6EF7BEE49E}</author>
    <author>tc={59FC1C15-8954-4442-B425-70D01E0875A9}</author>
  </authors>
  <commentList>
    <comment ref="B1" authorId="0" shapeId="0" xr:uid="{AEBC30EE-EBA2-4F30-B7FD-B3875F034A8A}">
      <text>
        <t xml:space="preserve">[Threaded comment]
Your version of Excel allows you to read this threaded comment; however, any edits to it will get removed if the file is opened in a newer version of Excel. Learn more: https://go.microsoft.com/fwlink/?linkid=870924
Comment:
    Independent variable 1 </t>
      </text>
    </comment>
    <comment ref="C1" authorId="1" shapeId="0" xr:uid="{2C152601-873A-4461-98E4-DB6EF7BEE49E}">
      <text>
        <t>[Threaded comment]
Your version of Excel allows you to read this threaded comment; however, any edits to it will get removed if the file is opened in a newer version of Excel. Learn more: https://go.microsoft.com/fwlink/?linkid=870924
Comment:
    Independent variable 2</t>
      </text>
    </comment>
    <comment ref="D1" authorId="2" shapeId="0" xr:uid="{59FC1C15-8954-4442-B425-70D01E0875A9}">
      <text>
        <t xml:space="preserve">[Threaded comment]
Your version of Excel allows you to read this threaded comment; however, any edits to it will get removed if the file is opened in a newer version of Excel. Learn more: https://go.microsoft.com/fwlink/?linkid=870924
Comment:
    Dependant variable/ outcome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tc={5C914AF2-2D20-4F35-9DDA-18276711936D}</author>
    <author>tc={90451302-75A0-400C-B3D1-9203ECC585AD}</author>
    <author>tc={CEEF89B3-ED04-48B3-9EC3-82E0A5D97230}</author>
    <author>tc={FE7A0DDD-0AF2-4099-911D-83CE283CE9F3}</author>
    <author>tc={3C768F2E-4811-43A5-B444-751B98E0D6FC}</author>
    <author>tc={CADF98D7-EE7F-470F-81EA-CFF531F657F8}</author>
    <author>tc={60DF0890-1166-496F-8516-131ADD7CC9B9}</author>
    <author>tc={87F81C61-3E8D-4A35-A6A0-560D7C260B42}</author>
  </authors>
  <commentList>
    <comment ref="C2" authorId="0" shapeId="0" xr:uid="{5C914AF2-2D20-4F35-9DDA-18276711936D}">
      <text>
        <t>[Threaded comment]
Your version of Excel allows you to read this threaded comment; however, any edits to it will get removed if the file is opened in a newer version of Excel. Learn more: https://go.microsoft.com/fwlink/?linkid=870924
Comment:
    Straight line</t>
      </text>
    </comment>
    <comment ref="B6" authorId="1" shapeId="0" xr:uid="{90451302-75A0-400C-B3D1-9203ECC585AD}">
      <text>
        <t>[Threaded comment]
Your version of Excel allows you to read this threaded comment; however, any edits to it will get removed if the file is opened in a newer version of Excel. Learn more: https://go.microsoft.com/fwlink/?linkid=870924
Comment:
    feature_1 = x1</t>
      </text>
    </comment>
    <comment ref="C6" authorId="2" shapeId="0" xr:uid="{CEEF89B3-ED04-48B3-9EC3-82E0A5D97230}">
      <text>
        <t>[Threaded comment]
Your version of Excel allows you to read this threaded comment; however, any edits to it will get removed if the file is opened in a newer version of Excel. Learn more: https://go.microsoft.com/fwlink/?linkid=870924
Comment:
    feature_2 = x2</t>
      </text>
    </comment>
    <comment ref="D6" authorId="3" shapeId="0" xr:uid="{FE7A0DDD-0AF2-4099-911D-83CE283CE9F3}">
      <text>
        <t>[Threaded comment]
Your version of Excel allows you to read this threaded comment; however, any edits to it will get removed if the file is opened in a newer version of Excel. Learn more: https://go.microsoft.com/fwlink/?linkid=870924
Comment:
    label = y</t>
      </text>
    </comment>
    <comment ref="G6" authorId="4" shapeId="0" xr:uid="{3C768F2E-4811-43A5-B444-751B98E0D6FC}">
      <text>
        <t>[Threaded comment]
Your version of Excel allows you to read this threaded comment; however, any edits to it will get removed if the file is opened in a newer version of Excel. Learn more: https://go.microsoft.com/fwlink/?linkid=870924
Comment:
    Logit = b0 + (b1 * x1) + (b2 * x2)</t>
      </text>
    </comment>
    <comment ref="H6" authorId="5" shapeId="0" xr:uid="{CADF98D7-EE7F-470F-81EA-CFF531F657F8}">
      <text>
        <t>[Threaded comment]
Your version of Excel allows you to read this threaded comment; however, any edits to it will get removed if the file is opened in a newer version of Excel. Learn more: https://go.microsoft.com/fwlink/?linkid=870924
Comment:
    Exponent of logit = EXP(-1*logit)</t>
      </text>
    </comment>
    <comment ref="I6" authorId="6" shapeId="0" xr:uid="{60DF0890-1166-496F-8516-131ADD7CC9B9}">
      <text>
        <t>[Threaded comment]
Your version of Excel allows you to read this threaded comment; however, any edits to it will get removed if the file is opened in a newer version of Excel. Learn more: https://go.microsoft.com/fwlink/?linkid=870924
Comment:
    P(x) = 1/(1+ Exp of logit)</t>
      </text>
    </comment>
    <comment ref="K6" authorId="7" shapeId="0" xr:uid="{87F81C61-3E8D-4A35-A6A0-560D7C260B42}">
      <text>
        <t>[Threaded comment]
Your version of Excel allows you to read this threaded comment; however, any edits to it will get removed if the file is opened in a newer version of Excel. Learn more: https://go.microsoft.com/fwlink/?linkid=870924
Comment:
    Log likelihood = (y*LN(P))+(1-y)*LN((1-P)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tc={76172963-1D87-46AA-AF55-ABBE99558D0F}</author>
    <author>tc={246393C6-8421-4ADA-A982-6D0BD7B6D2BC}</author>
    <author>tc={77C25182-9505-4DF7-B155-CF91250BD7B0}</author>
    <author>tc={1D351BEA-CC7E-4973-B985-15FE79BDBF6F}</author>
    <author>tc={349D49D1-329F-42B6-93E6-29C75BBCD848}</author>
  </authors>
  <commentList>
    <comment ref="F2" authorId="0" shapeId="0" xr:uid="{76172963-1D87-46AA-AF55-ABBE99558D0F}">
      <text>
        <t>[Threaded comment]
Your version of Excel allows you to read this threaded comment; however, any edits to it will get removed if the file is opened in a newer version of Excel. Learn more: https://go.microsoft.com/fwlink/?linkid=870924
Comment:
    First 75 rows</t>
      </text>
    </comment>
    <comment ref="F3" authorId="1" shapeId="0" xr:uid="{246393C6-8421-4ADA-A982-6D0BD7B6D2BC}">
      <text>
        <t xml:space="preserve">[Threaded comment]
Your version of Excel allows you to read this threaded comment; however, any edits to it will get removed if the file is opened in a newer version of Excel. Learn more: https://go.microsoft.com/fwlink/?linkid=870924
Comment:
    25 rows </t>
      </text>
    </comment>
    <comment ref="H6" authorId="2" shapeId="0" xr:uid="{77C25182-9505-4DF7-B155-CF91250BD7B0}">
      <text>
        <t>[Threaded comment]
Your version of Excel allows you to read this threaded comment; however, any edits to it will get removed if the file is opened in a newer version of Excel. Learn more: https://go.microsoft.com/fwlink/?linkid=870924
Comment:
    Exponent of logit = EXP(-1*logit)</t>
      </text>
    </comment>
    <comment ref="I6" authorId="3" shapeId="0" xr:uid="{1D351BEA-CC7E-4973-B985-15FE79BDBF6F}">
      <text>
        <t xml:space="preserve">[Threaded comment]
Your version of Excel allows you to read this threaded comment; however, any edits to it will get removed if the file is opened in a newer version of Excel. Learn more: https://go.microsoft.com/fwlink/?linkid=870924
Comment:
    P(x) = 1/(1+ Exp of logit)
Sigmoid </t>
      </text>
    </comment>
    <comment ref="K6" authorId="4" shapeId="0" xr:uid="{349D49D1-329F-42B6-93E6-29C75BBCD848}">
      <text>
        <t>[Threaded comment]
Your version of Excel allows you to read this threaded comment; however, any edits to it will get removed if the file is opened in a newer version of Excel. Learn more: https://go.microsoft.com/fwlink/?linkid=870924
Comment:
    Log likelihood = (y*LN(P))+(1-y)*LN((1-P)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tc={75BCBA57-74E7-46A9-B553-7859290C3D51}</author>
    <author>tc={1AAF9D2D-0127-4184-A300-85866709C6C3}</author>
    <author>tc={36BCB1B1-A6C4-415A-B2D4-251B20D1ABA4}</author>
    <author>tc={63388C2C-9C9B-4266-A14E-0C79BB955FA9}</author>
    <author>tc={9D35059E-B7F2-4F4D-8FF7-372ABE41F051}</author>
    <author>tc={6FA5BB93-73D7-40EE-83BD-74AFF1714539}</author>
    <author>tc={5C0A7022-9C93-43DA-9F90-ECCB86ACB85F}</author>
    <author>tc={4AFD20FF-21B7-4EA4-8F07-42F242ED03AE}</author>
    <author>tc={D5A9AA5B-D284-4343-BD3A-76750E598660}</author>
  </authors>
  <commentList>
    <comment ref="E1" authorId="0" shapeId="0" xr:uid="{75BCBA57-74E7-46A9-B553-7859290C3D51}">
      <text>
        <t>[Threaded comment]
Your version of Excel allows you to read this threaded comment; however, any edits to it will get removed if the file is opened in a newer version of Excel. Learn more: https://go.microsoft.com/fwlink/?linkid=870924
Comment:
    Probability = 1/(1+ex[(-b0+(b1*x1_test)+(b2*x2_test)))</t>
      </text>
    </comment>
    <comment ref="F1" authorId="1" shapeId="0" xr:uid="{1AAF9D2D-0127-4184-A300-85866709C6C3}">
      <text>
        <t>[Threaded comment]
Your version of Excel allows you to read this threaded comment; however, any edits to it will get removed if the file is opened in a newer version of Excel. Learn more: https://go.microsoft.com/fwlink/?linkid=870924
Comment:
    y_prediction = if(probability&gt;threshold,1,0)</t>
      </text>
    </comment>
    <comment ref="H1" authorId="2" shapeId="0" xr:uid="{36BCB1B1-A6C4-415A-B2D4-251B20D1ABA4}">
      <text>
        <t>[Threaded comment]
Your version of Excel allows you to read this threaded comment; however, any edits to it will get removed if the file is opened in a newer version of Excel. Learn more: https://go.microsoft.com/fwlink/?linkid=870924
Comment:
    Accuracy = if(y_prediction = y_test,1,0)</t>
      </text>
    </comment>
    <comment ref="I1" authorId="3" shapeId="0" xr:uid="{63388C2C-9C9B-4266-A14E-0C79BB955FA9}">
      <text>
        <t>[Threaded comment]
Your version of Excel allows you to read this threaded comment; however, any edits to it will get removed if the file is opened in a newer version of Excel. Learn more: https://go.microsoft.com/fwlink/?linkid=870924
Comment:
    False Positive</t>
      </text>
    </comment>
    <comment ref="J1" authorId="4" shapeId="0" xr:uid="{9D35059E-B7F2-4F4D-8FF7-372ABE41F051}">
      <text>
        <t>[Threaded comment]
Your version of Excel allows you to read this threaded comment; however, any edits to it will get removed if the file is opened in a newer version of Excel. Learn more: https://go.microsoft.com/fwlink/?linkid=870924
Comment:
    False Negative</t>
      </text>
    </comment>
    <comment ref="K1" authorId="5" shapeId="0" xr:uid="{6FA5BB93-73D7-40EE-83BD-74AFF1714539}">
      <text>
        <t>[Threaded comment]
Your version of Excel allows you to read this threaded comment; however, any edits to it will get removed if the file is opened in a newer version of Excel. Learn more: https://go.microsoft.com/fwlink/?linkid=870924
Comment:
    True Positive</t>
      </text>
    </comment>
    <comment ref="L1" authorId="6" shapeId="0" xr:uid="{5C0A7022-9C93-43DA-9F90-ECCB86ACB85F}">
      <text>
        <t>[Threaded comment]
Your version of Excel allows you to read this threaded comment; however, any edits to it will get removed if the file is opened in a newer version of Excel. Learn more: https://go.microsoft.com/fwlink/?linkid=870924
Comment:
    True Negative</t>
      </text>
    </comment>
    <comment ref="P5" authorId="7" shapeId="0" xr:uid="{4AFD20FF-21B7-4EA4-8F07-42F242ED03AE}">
      <text>
        <t>[Threaded comment]
Your version of Excel allows you to read this threaded comment; however, any edits to it will get removed if the file is opened in a newer version of Excel. Learn more: https://go.microsoft.com/fwlink/?linkid=870924
Comment:
    Standard Logistic Regression Threshold = 0.5</t>
      </text>
    </comment>
    <comment ref="O17" authorId="8" shapeId="0" xr:uid="{D5A9AA5B-D284-4343-BD3A-76750E598660}">
      <text>
        <t xml:space="preserve">[Threaded comment]
Your version of Excel allows you to read this threaded comment; however, any edits to it will get removed if the file is opened in a newer version of Excel. Learn more: https://go.microsoft.com/fwlink/?linkid=870924
Comment:
    Accuracy = Sum (True Positive + True Negative) / Total Test </t>
      </text>
    </comment>
  </commentList>
</comments>
</file>

<file path=xl/sharedStrings.xml><?xml version="1.0" encoding="utf-8"?>
<sst xmlns="http://schemas.openxmlformats.org/spreadsheetml/2006/main" count="71" uniqueCount="51">
  <si>
    <t xml:space="preserve">probability </t>
  </si>
  <si>
    <t xml:space="preserve">y_prediction </t>
  </si>
  <si>
    <t xml:space="preserve">Accuracy </t>
  </si>
  <si>
    <t>FP</t>
  </si>
  <si>
    <t>FN</t>
  </si>
  <si>
    <t>TP</t>
  </si>
  <si>
    <t>TN</t>
  </si>
  <si>
    <t>index</t>
  </si>
  <si>
    <t>feature_1</t>
  </si>
  <si>
    <t>feature_2</t>
  </si>
  <si>
    <t>label</t>
  </si>
  <si>
    <t>predicted P(x)</t>
  </si>
  <si>
    <t>b0</t>
  </si>
  <si>
    <t>b1</t>
  </si>
  <si>
    <t>b2</t>
  </si>
  <si>
    <t xml:space="preserve">Count </t>
  </si>
  <si>
    <t>P</t>
  </si>
  <si>
    <t>Win/True (1)</t>
  </si>
  <si>
    <t>Loss/False (0)</t>
  </si>
  <si>
    <t xml:space="preserve">Total </t>
  </si>
  <si>
    <t>Log of Odds</t>
  </si>
  <si>
    <t>Odds of Winning/True</t>
  </si>
  <si>
    <t xml:space="preserve">Odds of Losing/False </t>
  </si>
  <si>
    <t xml:space="preserve">y - probability between 0 and 1 </t>
  </si>
  <si>
    <t xml:space="preserve">Log of odds = logit function </t>
  </si>
  <si>
    <t>x1</t>
  </si>
  <si>
    <t>x2</t>
  </si>
  <si>
    <t>y</t>
  </si>
  <si>
    <t>1-y</t>
  </si>
  <si>
    <t xml:space="preserve">logit </t>
  </si>
  <si>
    <t xml:space="preserve">Exp of logit </t>
  </si>
  <si>
    <t xml:space="preserve">1-P </t>
  </si>
  <si>
    <t xml:space="preserve">Log likelihood </t>
  </si>
  <si>
    <t>Sum Log likelihood</t>
  </si>
  <si>
    <t xml:space="preserve">Training set </t>
  </si>
  <si>
    <t xml:space="preserve">75% of total data set </t>
  </si>
  <si>
    <t xml:space="preserve">Test set </t>
  </si>
  <si>
    <t xml:space="preserve">25% of total data set </t>
  </si>
  <si>
    <t xml:space="preserve">Initial Solver Decision Variables </t>
  </si>
  <si>
    <t xml:space="preserve">idnex_test </t>
  </si>
  <si>
    <t>x1_test</t>
  </si>
  <si>
    <t>x2_test</t>
  </si>
  <si>
    <t xml:space="preserve">y_test </t>
  </si>
  <si>
    <t xml:space="preserve">Threshold </t>
  </si>
  <si>
    <t xml:space="preserve">False Positive </t>
  </si>
  <si>
    <t>False Negative</t>
  </si>
  <si>
    <t xml:space="preserve">True Positive </t>
  </si>
  <si>
    <t>True Negative</t>
  </si>
  <si>
    <t xml:space="preserve">Total Test </t>
  </si>
  <si>
    <t xml:space="preserve">Variable representing straight line* </t>
  </si>
  <si>
    <t>Log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</si>
</sst>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3" xfId="0" applyFill="1" applyBorder="1"/>
    <xf numFmtId="0" fontId="0" fillId="2" borderId="5" xfId="0" applyFill="1" applyBorder="1"/>
    <xf numFmtId="0" fontId="0" fillId="2" borderId="8" xfId="0" applyFill="1" applyBorder="1"/>
    <xf numFmtId="0" fontId="1" fillId="0" borderId="0" xfId="0" applyFont="1"/>
    <xf numFmtId="0" fontId="1" fillId="0" borderId="0" xfId="0" applyFon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right"/>
    </xf>
    <xf numFmtId="0" fontId="0" fillId="3" borderId="0" xfId="0" applyFill="1"/>
    <xf numFmtId="0" fontId="0" fillId="0" borderId="0" xfId="0" applyFill="1" applyBorder="1" applyAlignment="1"/>
    <xf numFmtId="0" fontId="2" fillId="0" borderId="0" xfId="0" applyFont="1" applyFill="1" applyBorder="1" applyAlignment="1">
      <alignment horizontal="center"/>
    </xf>
    <xf numFmtId="0" fontId="0" fillId="4" borderId="0" xfId="0" applyFill="1"/>
    <xf numFmtId="0" fontId="0" fillId="5" borderId="0" xfId="0" applyFill="1"/>
    <xf numFmtId="0" fontId="0" fillId="0" borderId="0" xfId="0" applyFill="1" applyBorder="1" applyAlignment="1">
      <alignment horizontal="center" vertical="center"/>
    </xf>
    <xf numFmtId="0" fontId="1" fillId="0" borderId="12" xfId="0" applyFont="1" applyBorder="1"/>
    <xf numFmtId="0" fontId="1" fillId="6" borderId="13" xfId="0" applyFont="1" applyFill="1" applyBorder="1"/>
    <xf numFmtId="0" fontId="0" fillId="3" borderId="0" xfId="0" applyFill="1" applyBorder="1"/>
    <xf numFmtId="0" fontId="1" fillId="0" borderId="1" xfId="0" applyFont="1" applyBorder="1"/>
    <xf numFmtId="0" fontId="1" fillId="0" borderId="4" xfId="0" applyFont="1" applyBorder="1"/>
    <xf numFmtId="0" fontId="0" fillId="6" borderId="5" xfId="0" applyFill="1" applyBorder="1"/>
    <xf numFmtId="0" fontId="0" fillId="6" borderId="8" xfId="0" applyFill="1" applyBorder="1"/>
    <xf numFmtId="0" fontId="1" fillId="0" borderId="6" xfId="0" applyFont="1" applyBorder="1"/>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Regression</a:t>
            </a:r>
            <a:r>
              <a:rPr lang="en-GB" baseline="0"/>
              <a:t> Chart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'Original Data - EDA'!$C$1</c:f>
              <c:strCache>
                <c:ptCount val="1"/>
                <c:pt idx="0">
                  <c:v>feature_2</c:v>
                </c:pt>
              </c:strCache>
            </c:strRef>
          </c:tx>
          <c:spPr>
            <a:ln w="19050" cap="rnd">
              <a:noFill/>
              <a:round/>
            </a:ln>
            <a:effectLst/>
          </c:spPr>
          <c:marker>
            <c:symbol val="circle"/>
            <c:size val="5"/>
            <c:spPr>
              <a:solidFill>
                <a:schemeClr val="accent1"/>
              </a:solidFill>
              <a:ln w="9525">
                <a:solidFill>
                  <a:schemeClr val="accent1"/>
                </a:solidFill>
              </a:ln>
              <a:effectLst/>
            </c:spPr>
          </c:marker>
          <c:xVal>
            <c:numRef>
              <c:f>'Original Data - EDA'!$B$2:$B$101</c:f>
              <c:numCache>
                <c:formatCode>General</c:formatCode>
                <c:ptCount val="100"/>
                <c:pt idx="0">
                  <c:v>-0.869144323</c:v>
                </c:pt>
                <c:pt idx="1">
                  <c:v>-0.99346735100000005</c:v>
                </c:pt>
                <c:pt idx="2">
                  <c:v>-0.834064315</c:v>
                </c:pt>
                <c:pt idx="3">
                  <c:v>-0.13647145099999999</c:v>
                </c:pt>
                <c:pt idx="4">
                  <c:v>0.40388679199999999</c:v>
                </c:pt>
                <c:pt idx="5">
                  <c:v>-0.56930879300000004</c:v>
                </c:pt>
                <c:pt idx="6">
                  <c:v>-0.10998218799999999</c:v>
                </c:pt>
                <c:pt idx="7">
                  <c:v>0.288993689</c:v>
                </c:pt>
                <c:pt idx="8">
                  <c:v>0.31978216500000001</c:v>
                </c:pt>
                <c:pt idx="9">
                  <c:v>0.55868566200000003</c:v>
                </c:pt>
                <c:pt idx="10">
                  <c:v>0.88630191899999999</c:v>
                </c:pt>
                <c:pt idx="11">
                  <c:v>0.288675864</c:v>
                </c:pt>
                <c:pt idx="12">
                  <c:v>0.497748411</c:v>
                </c:pt>
                <c:pt idx="13">
                  <c:v>0.126739566</c:v>
                </c:pt>
                <c:pt idx="14">
                  <c:v>-0.72826006099999996</c:v>
                </c:pt>
                <c:pt idx="15">
                  <c:v>-0.31453173800000001</c:v>
                </c:pt>
                <c:pt idx="16">
                  <c:v>0.118299011</c:v>
                </c:pt>
                <c:pt idx="17">
                  <c:v>8.6098806999999999E-2</c:v>
                </c:pt>
                <c:pt idx="18">
                  <c:v>0.163917113</c:v>
                </c:pt>
                <c:pt idx="19">
                  <c:v>0.34500817</c:v>
                </c:pt>
                <c:pt idx="20">
                  <c:v>6.9620783000000006E-2</c:v>
                </c:pt>
                <c:pt idx="21">
                  <c:v>0.70900896099999999</c:v>
                </c:pt>
                <c:pt idx="22">
                  <c:v>-0.41303571900000002</c:v>
                </c:pt>
                <c:pt idx="23">
                  <c:v>-0.88094321499999995</c:v>
                </c:pt>
                <c:pt idx="24">
                  <c:v>0.37210637299999999</c:v>
                </c:pt>
                <c:pt idx="25">
                  <c:v>-7.6604941999999995E-2</c:v>
                </c:pt>
                <c:pt idx="26">
                  <c:v>0.43706611499999998</c:v>
                </c:pt>
                <c:pt idx="27">
                  <c:v>0.80755161799999997</c:v>
                </c:pt>
                <c:pt idx="28">
                  <c:v>-8.9241138999999997E-2</c:v>
                </c:pt>
                <c:pt idx="29">
                  <c:v>-0.74983224800000003</c:v>
                </c:pt>
                <c:pt idx="30">
                  <c:v>-0.102167119</c:v>
                </c:pt>
                <c:pt idx="31">
                  <c:v>0.58654040900000004</c:v>
                </c:pt>
                <c:pt idx="32">
                  <c:v>-0.36793859400000001</c:v>
                </c:pt>
                <c:pt idx="33">
                  <c:v>-0.36973236900000001</c:v>
                </c:pt>
                <c:pt idx="34">
                  <c:v>-0.70823528700000005</c:v>
                </c:pt>
                <c:pt idx="35">
                  <c:v>-0.29549597500000002</c:v>
                </c:pt>
                <c:pt idx="36">
                  <c:v>-0.88944443200000001</c:v>
                </c:pt>
                <c:pt idx="37">
                  <c:v>-2.1968234E-2</c:v>
                </c:pt>
                <c:pt idx="38">
                  <c:v>0.28224305500000002</c:v>
                </c:pt>
                <c:pt idx="39">
                  <c:v>-0.88175793000000002</c:v>
                </c:pt>
                <c:pt idx="40">
                  <c:v>0.54348045499999997</c:v>
                </c:pt>
                <c:pt idx="41">
                  <c:v>-0.38399899900000001</c:v>
                </c:pt>
                <c:pt idx="42">
                  <c:v>0.84564814499999996</c:v>
                </c:pt>
                <c:pt idx="43">
                  <c:v>0.49951711500000001</c:v>
                </c:pt>
                <c:pt idx="44">
                  <c:v>-0.39833110100000002</c:v>
                </c:pt>
                <c:pt idx="45">
                  <c:v>-7.7990596999999995E-2</c:v>
                </c:pt>
                <c:pt idx="46">
                  <c:v>0.35114989699999999</c:v>
                </c:pt>
                <c:pt idx="47">
                  <c:v>0.94105526900000003</c:v>
                </c:pt>
                <c:pt idx="48">
                  <c:v>-8.2279375000000002E-2</c:v>
                </c:pt>
                <c:pt idx="49">
                  <c:v>0.76313608899999996</c:v>
                </c:pt>
                <c:pt idx="50">
                  <c:v>0.43003254200000002</c:v>
                </c:pt>
                <c:pt idx="51">
                  <c:v>0.98408087899999996</c:v>
                </c:pt>
                <c:pt idx="52">
                  <c:v>0.73394662399999999</c:v>
                </c:pt>
                <c:pt idx="53">
                  <c:v>-0.871986437</c:v>
                </c:pt>
                <c:pt idx="54">
                  <c:v>-0.420153265</c:v>
                </c:pt>
                <c:pt idx="55">
                  <c:v>-0.44021428200000001</c:v>
                </c:pt>
                <c:pt idx="56">
                  <c:v>0.93744434499999996</c:v>
                </c:pt>
                <c:pt idx="57">
                  <c:v>-0.92780815400000005</c:v>
                </c:pt>
                <c:pt idx="58">
                  <c:v>0.26674731000000002</c:v>
                </c:pt>
                <c:pt idx="59">
                  <c:v>0.19645167499999999</c:v>
                </c:pt>
                <c:pt idx="60">
                  <c:v>0.29962493499999998</c:v>
                </c:pt>
                <c:pt idx="61">
                  <c:v>-0.85015443199999996</c:v>
                </c:pt>
                <c:pt idx="62">
                  <c:v>-0.249093959</c:v>
                </c:pt>
                <c:pt idx="63">
                  <c:v>-1</c:v>
                </c:pt>
                <c:pt idx="64">
                  <c:v>-0.581205639</c:v>
                </c:pt>
                <c:pt idx="65">
                  <c:v>4.6368831999999999E-2</c:v>
                </c:pt>
                <c:pt idx="66">
                  <c:v>-0.70190992399999996</c:v>
                </c:pt>
                <c:pt idx="67">
                  <c:v>-0.45495187999999998</c:v>
                </c:pt>
                <c:pt idx="68">
                  <c:v>0.439628664</c:v>
                </c:pt>
                <c:pt idx="69">
                  <c:v>5.1695668E-2</c:v>
                </c:pt>
                <c:pt idx="70">
                  <c:v>-0.923633441</c:v>
                </c:pt>
                <c:pt idx="71">
                  <c:v>-2.5914639999999999E-2</c:v>
                </c:pt>
                <c:pt idx="72">
                  <c:v>0.21221890400000001</c:v>
                </c:pt>
                <c:pt idx="73">
                  <c:v>-0.12858008900000001</c:v>
                </c:pt>
                <c:pt idx="74">
                  <c:v>-0.17493101</c:v>
                </c:pt>
                <c:pt idx="75">
                  <c:v>1</c:v>
                </c:pt>
                <c:pt idx="76">
                  <c:v>-0.50678846099999997</c:v>
                </c:pt>
                <c:pt idx="77">
                  <c:v>-0.41523235200000003</c:v>
                </c:pt>
                <c:pt idx="78">
                  <c:v>-0.128646865</c:v>
                </c:pt>
                <c:pt idx="79">
                  <c:v>0.49544389900000002</c:v>
                </c:pt>
                <c:pt idx="80">
                  <c:v>0.68714025300000003</c:v>
                </c:pt>
                <c:pt idx="81">
                  <c:v>0.85686053900000003</c:v>
                </c:pt>
                <c:pt idx="82">
                  <c:v>6.8108075000000004E-2</c:v>
                </c:pt>
                <c:pt idx="83">
                  <c:v>-0.22086112499999999</c:v>
                </c:pt>
                <c:pt idx="84">
                  <c:v>0.442127824</c:v>
                </c:pt>
                <c:pt idx="85">
                  <c:v>0.1010529</c:v>
                </c:pt>
                <c:pt idx="86">
                  <c:v>-0.65553108100000002</c:v>
                </c:pt>
                <c:pt idx="87">
                  <c:v>0.30197814299999998</c:v>
                </c:pt>
                <c:pt idx="88">
                  <c:v>0.39249745000000003</c:v>
                </c:pt>
                <c:pt idx="89">
                  <c:v>-0.36105805600000002</c:v>
                </c:pt>
                <c:pt idx="90">
                  <c:v>0.83564265599999998</c:v>
                </c:pt>
                <c:pt idx="91">
                  <c:v>0.73113267900000001</c:v>
                </c:pt>
                <c:pt idx="92">
                  <c:v>-0.27121426999999998</c:v>
                </c:pt>
                <c:pt idx="93">
                  <c:v>0.27374184699999998</c:v>
                </c:pt>
                <c:pt idx="94">
                  <c:v>0.713854404</c:v>
                </c:pt>
                <c:pt idx="95">
                  <c:v>0.53163477299999995</c:v>
                </c:pt>
                <c:pt idx="96">
                  <c:v>-0.65019214299999994</c:v>
                </c:pt>
                <c:pt idx="97">
                  <c:v>0.98529866499999996</c:v>
                </c:pt>
                <c:pt idx="98">
                  <c:v>-0.275288959</c:v>
                </c:pt>
                <c:pt idx="99">
                  <c:v>0.28186007800000001</c:v>
                </c:pt>
              </c:numCache>
            </c:numRef>
          </c:xVal>
          <c:yVal>
            <c:numRef>
              <c:f>'Original Data - EDA'!$C$2:$C$101</c:f>
              <c:numCache>
                <c:formatCode>General</c:formatCode>
                <c:ptCount val="100"/>
                <c:pt idx="0">
                  <c:v>0.38930975099999998</c:v>
                </c:pt>
                <c:pt idx="1">
                  <c:v>-0.61059090299999996</c:v>
                </c:pt>
                <c:pt idx="2">
                  <c:v>0.23923557600000001</c:v>
                </c:pt>
                <c:pt idx="3">
                  <c:v>0.63200269799999997</c:v>
                </c:pt>
                <c:pt idx="4">
                  <c:v>0.31078428899999999</c:v>
                </c:pt>
                <c:pt idx="5">
                  <c:v>-0.24668082</c:v>
                </c:pt>
                <c:pt idx="6">
                  <c:v>0.93091718000000001</c:v>
                </c:pt>
                <c:pt idx="7">
                  <c:v>-0.53268947899999997</c:v>
                </c:pt>
                <c:pt idx="8">
                  <c:v>0.66458157500000004</c:v>
                </c:pt>
                <c:pt idx="9">
                  <c:v>-0.62118485300000004</c:v>
                </c:pt>
                <c:pt idx="10">
                  <c:v>-0.77669716799999999</c:v>
                </c:pt>
                <c:pt idx="11">
                  <c:v>-1</c:v>
                </c:pt>
                <c:pt idx="12">
                  <c:v>0.34411227100000003</c:v>
                </c:pt>
                <c:pt idx="13">
                  <c:v>0.96628655900000004</c:v>
                </c:pt>
                <c:pt idx="14">
                  <c:v>0.33107059999999999</c:v>
                </c:pt>
                <c:pt idx="15">
                  <c:v>0.71692903699999999</c:v>
                </c:pt>
                <c:pt idx="16">
                  <c:v>-0.35144433400000002</c:v>
                </c:pt>
                <c:pt idx="17">
                  <c:v>-0.52904021800000001</c:v>
                </c:pt>
                <c:pt idx="18">
                  <c:v>0.82590798300000001</c:v>
                </c:pt>
                <c:pt idx="19">
                  <c:v>-0.502749318</c:v>
                </c:pt>
                <c:pt idx="20">
                  <c:v>-0.64154500999999997</c:v>
                </c:pt>
                <c:pt idx="21">
                  <c:v>3.1143285E-2</c:v>
                </c:pt>
                <c:pt idx="22">
                  <c:v>-0.46525350300000001</c:v>
                </c:pt>
                <c:pt idx="23">
                  <c:v>-0.60137605900000002</c:v>
                </c:pt>
                <c:pt idx="24">
                  <c:v>0.124102769</c:v>
                </c:pt>
                <c:pt idx="25">
                  <c:v>0.15287537800000001</c:v>
                </c:pt>
                <c:pt idx="26">
                  <c:v>-0.58344330200000005</c:v>
                </c:pt>
                <c:pt idx="27">
                  <c:v>-0.75983984999999998</c:v>
                </c:pt>
                <c:pt idx="28">
                  <c:v>-0.42422889899999999</c:v>
                </c:pt>
                <c:pt idx="29">
                  <c:v>7.5976569999999998E-3</c:v>
                </c:pt>
                <c:pt idx="30">
                  <c:v>0.23647254600000001</c:v>
                </c:pt>
                <c:pt idx="31">
                  <c:v>-0.225129525</c:v>
                </c:pt>
                <c:pt idx="32">
                  <c:v>-4.7130976999999998E-2</c:v>
                </c:pt>
                <c:pt idx="33">
                  <c:v>0.13759408100000001</c:v>
                </c:pt>
                <c:pt idx="34">
                  <c:v>0.18842124299999999</c:v>
                </c:pt>
                <c:pt idx="35">
                  <c:v>-0.36687170699999999</c:v>
                </c:pt>
                <c:pt idx="36">
                  <c:v>1</c:v>
                </c:pt>
                <c:pt idx="37">
                  <c:v>0.47378402800000002</c:v>
                </c:pt>
                <c:pt idx="38">
                  <c:v>-0.67860650199999994</c:v>
                </c:pt>
                <c:pt idx="39">
                  <c:v>0.30765957599999999</c:v>
                </c:pt>
                <c:pt idx="40">
                  <c:v>-0.24692473500000001</c:v>
                </c:pt>
                <c:pt idx="41">
                  <c:v>-0.52383365199999998</c:v>
                </c:pt>
                <c:pt idx="42">
                  <c:v>2.4391937999999998E-2</c:v>
                </c:pt>
                <c:pt idx="43">
                  <c:v>-0.70658991000000004</c:v>
                </c:pt>
                <c:pt idx="44">
                  <c:v>-0.55411479299999999</c:v>
                </c:pt>
                <c:pt idx="45">
                  <c:v>-0.37135105400000001</c:v>
                </c:pt>
                <c:pt idx="46">
                  <c:v>0.16763355299999999</c:v>
                </c:pt>
                <c:pt idx="47">
                  <c:v>0.644286095</c:v>
                </c:pt>
                <c:pt idx="48">
                  <c:v>0.93845819900000005</c:v>
                </c:pt>
                <c:pt idx="49">
                  <c:v>0.70195653800000002</c:v>
                </c:pt>
                <c:pt idx="50">
                  <c:v>0.27617689699999998</c:v>
                </c:pt>
                <c:pt idx="51">
                  <c:v>-0.109492545</c:v>
                </c:pt>
                <c:pt idx="52">
                  <c:v>-0.62536822800000003</c:v>
                </c:pt>
                <c:pt idx="53">
                  <c:v>-0.12714956399999999</c:v>
                </c:pt>
                <c:pt idx="54">
                  <c:v>-0.43745855700000003</c:v>
                </c:pt>
                <c:pt idx="55">
                  <c:v>-0.14435842300000001</c:v>
                </c:pt>
                <c:pt idx="56">
                  <c:v>0.12085702399999999</c:v>
                </c:pt>
                <c:pt idx="57">
                  <c:v>0.90417250599999999</c:v>
                </c:pt>
                <c:pt idx="58">
                  <c:v>0.149070075</c:v>
                </c:pt>
                <c:pt idx="59">
                  <c:v>0.401874377</c:v>
                </c:pt>
                <c:pt idx="60">
                  <c:v>0.61592986400000005</c:v>
                </c:pt>
                <c:pt idx="61">
                  <c:v>-0.51902237600000001</c:v>
                </c:pt>
                <c:pt idx="62">
                  <c:v>-0.74633968900000003</c:v>
                </c:pt>
                <c:pt idx="63">
                  <c:v>-0.44365679400000002</c:v>
                </c:pt>
                <c:pt idx="64">
                  <c:v>5.0207491999999999E-2</c:v>
                </c:pt>
                <c:pt idx="65">
                  <c:v>-0.69270769200000004</c:v>
                </c:pt>
                <c:pt idx="66">
                  <c:v>0.96091035400000002</c:v>
                </c:pt>
                <c:pt idx="67">
                  <c:v>-0.37655949300000002</c:v>
                </c:pt>
                <c:pt idx="68">
                  <c:v>0.80214578700000005</c:v>
                </c:pt>
                <c:pt idx="69">
                  <c:v>-0.109716286</c:v>
                </c:pt>
                <c:pt idx="70">
                  <c:v>-0.62781244800000002</c:v>
                </c:pt>
                <c:pt idx="71">
                  <c:v>0.38951469100000002</c:v>
                </c:pt>
                <c:pt idx="72">
                  <c:v>0.92260170200000002</c:v>
                </c:pt>
                <c:pt idx="73">
                  <c:v>0.24488405599999999</c:v>
                </c:pt>
                <c:pt idx="74">
                  <c:v>0.325845098</c:v>
                </c:pt>
                <c:pt idx="75">
                  <c:v>0.22362180800000001</c:v>
                </c:pt>
                <c:pt idx="76">
                  <c:v>0.69549865300000002</c:v>
                </c:pt>
                <c:pt idx="77">
                  <c:v>0.32442158799999998</c:v>
                </c:pt>
                <c:pt idx="78">
                  <c:v>-0.65121389500000004</c:v>
                </c:pt>
                <c:pt idx="79">
                  <c:v>-0.64501846600000001</c:v>
                </c:pt>
                <c:pt idx="80">
                  <c:v>0.14846121400000001</c:v>
                </c:pt>
                <c:pt idx="81">
                  <c:v>-0.55787638299999998</c:v>
                </c:pt>
                <c:pt idx="82">
                  <c:v>5.428761E-2</c:v>
                </c:pt>
                <c:pt idx="83">
                  <c:v>-0.15299136599999999</c:v>
                </c:pt>
                <c:pt idx="84">
                  <c:v>0.76828090500000001</c:v>
                </c:pt>
                <c:pt idx="85">
                  <c:v>0.61107739999999999</c:v>
                </c:pt>
                <c:pt idx="86">
                  <c:v>0.41333609300000002</c:v>
                </c:pt>
                <c:pt idx="87">
                  <c:v>0.75258912499999997</c:v>
                </c:pt>
                <c:pt idx="88">
                  <c:v>0.93490162099999996</c:v>
                </c:pt>
                <c:pt idx="89">
                  <c:v>-0.116216981</c:v>
                </c:pt>
                <c:pt idx="90">
                  <c:v>0.36395055300000001</c:v>
                </c:pt>
                <c:pt idx="91">
                  <c:v>0.66716622400000003</c:v>
                </c:pt>
                <c:pt idx="92">
                  <c:v>-0.85446847100000001</c:v>
                </c:pt>
                <c:pt idx="93">
                  <c:v>0.58912889400000001</c:v>
                </c:pt>
                <c:pt idx="94">
                  <c:v>-0.56772088300000001</c:v>
                </c:pt>
                <c:pt idx="95">
                  <c:v>-0.47918502200000002</c:v>
                </c:pt>
                <c:pt idx="96">
                  <c:v>0.65530263799999999</c:v>
                </c:pt>
                <c:pt idx="97">
                  <c:v>0.118332692</c:v>
                </c:pt>
                <c:pt idx="98">
                  <c:v>5.7301740000000002E-3</c:v>
                </c:pt>
                <c:pt idx="99">
                  <c:v>0.726376256</c:v>
                </c:pt>
              </c:numCache>
            </c:numRef>
          </c:yVal>
          <c:smooth val="0"/>
          <c:extLst>
            <c:ext xmlns:c16="http://schemas.microsoft.com/office/drawing/2014/chart" uri="{C3380CC4-5D6E-409C-BE32-E72D297353CC}">
              <c16:uniqueId val="{00000000-2BA0-45F4-95F1-391701637586}"/>
            </c:ext>
          </c:extLst>
        </c:ser>
        <c:ser>
          <c:idx val="1"/>
          <c:order val="1"/>
          <c:tx>
            <c:strRef>
              <c:f>'Original Data - EDA'!$D$1</c:f>
              <c:strCache>
                <c:ptCount val="1"/>
                <c:pt idx="0">
                  <c:v>label</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0"/>
            <c:dispEq val="0"/>
          </c:trendline>
          <c:xVal>
            <c:numRef>
              <c:f>'Original Data - EDA'!$B$2:$B$101</c:f>
              <c:numCache>
                <c:formatCode>General</c:formatCode>
                <c:ptCount val="100"/>
                <c:pt idx="0">
                  <c:v>-0.869144323</c:v>
                </c:pt>
                <c:pt idx="1">
                  <c:v>-0.99346735100000005</c:v>
                </c:pt>
                <c:pt idx="2">
                  <c:v>-0.834064315</c:v>
                </c:pt>
                <c:pt idx="3">
                  <c:v>-0.13647145099999999</c:v>
                </c:pt>
                <c:pt idx="4">
                  <c:v>0.40388679199999999</c:v>
                </c:pt>
                <c:pt idx="5">
                  <c:v>-0.56930879300000004</c:v>
                </c:pt>
                <c:pt idx="6">
                  <c:v>-0.10998218799999999</c:v>
                </c:pt>
                <c:pt idx="7">
                  <c:v>0.288993689</c:v>
                </c:pt>
                <c:pt idx="8">
                  <c:v>0.31978216500000001</c:v>
                </c:pt>
                <c:pt idx="9">
                  <c:v>0.55868566200000003</c:v>
                </c:pt>
                <c:pt idx="10">
                  <c:v>0.88630191899999999</c:v>
                </c:pt>
                <c:pt idx="11">
                  <c:v>0.288675864</c:v>
                </c:pt>
                <c:pt idx="12">
                  <c:v>0.497748411</c:v>
                </c:pt>
                <c:pt idx="13">
                  <c:v>0.126739566</c:v>
                </c:pt>
                <c:pt idx="14">
                  <c:v>-0.72826006099999996</c:v>
                </c:pt>
                <c:pt idx="15">
                  <c:v>-0.31453173800000001</c:v>
                </c:pt>
                <c:pt idx="16">
                  <c:v>0.118299011</c:v>
                </c:pt>
                <c:pt idx="17">
                  <c:v>8.6098806999999999E-2</c:v>
                </c:pt>
                <c:pt idx="18">
                  <c:v>0.163917113</c:v>
                </c:pt>
                <c:pt idx="19">
                  <c:v>0.34500817</c:v>
                </c:pt>
                <c:pt idx="20">
                  <c:v>6.9620783000000006E-2</c:v>
                </c:pt>
                <c:pt idx="21">
                  <c:v>0.70900896099999999</c:v>
                </c:pt>
                <c:pt idx="22">
                  <c:v>-0.41303571900000002</c:v>
                </c:pt>
                <c:pt idx="23">
                  <c:v>-0.88094321499999995</c:v>
                </c:pt>
                <c:pt idx="24">
                  <c:v>0.37210637299999999</c:v>
                </c:pt>
                <c:pt idx="25">
                  <c:v>-7.6604941999999995E-2</c:v>
                </c:pt>
                <c:pt idx="26">
                  <c:v>0.43706611499999998</c:v>
                </c:pt>
                <c:pt idx="27">
                  <c:v>0.80755161799999997</c:v>
                </c:pt>
                <c:pt idx="28">
                  <c:v>-8.9241138999999997E-2</c:v>
                </c:pt>
                <c:pt idx="29">
                  <c:v>-0.74983224800000003</c:v>
                </c:pt>
                <c:pt idx="30">
                  <c:v>-0.102167119</c:v>
                </c:pt>
                <c:pt idx="31">
                  <c:v>0.58654040900000004</c:v>
                </c:pt>
                <c:pt idx="32">
                  <c:v>-0.36793859400000001</c:v>
                </c:pt>
                <c:pt idx="33">
                  <c:v>-0.36973236900000001</c:v>
                </c:pt>
                <c:pt idx="34">
                  <c:v>-0.70823528700000005</c:v>
                </c:pt>
                <c:pt idx="35">
                  <c:v>-0.29549597500000002</c:v>
                </c:pt>
                <c:pt idx="36">
                  <c:v>-0.88944443200000001</c:v>
                </c:pt>
                <c:pt idx="37">
                  <c:v>-2.1968234E-2</c:v>
                </c:pt>
                <c:pt idx="38">
                  <c:v>0.28224305500000002</c:v>
                </c:pt>
                <c:pt idx="39">
                  <c:v>-0.88175793000000002</c:v>
                </c:pt>
                <c:pt idx="40">
                  <c:v>0.54348045499999997</c:v>
                </c:pt>
                <c:pt idx="41">
                  <c:v>-0.38399899900000001</c:v>
                </c:pt>
                <c:pt idx="42">
                  <c:v>0.84564814499999996</c:v>
                </c:pt>
                <c:pt idx="43">
                  <c:v>0.49951711500000001</c:v>
                </c:pt>
                <c:pt idx="44">
                  <c:v>-0.39833110100000002</c:v>
                </c:pt>
                <c:pt idx="45">
                  <c:v>-7.7990596999999995E-2</c:v>
                </c:pt>
                <c:pt idx="46">
                  <c:v>0.35114989699999999</c:v>
                </c:pt>
                <c:pt idx="47">
                  <c:v>0.94105526900000003</c:v>
                </c:pt>
                <c:pt idx="48">
                  <c:v>-8.2279375000000002E-2</c:v>
                </c:pt>
                <c:pt idx="49">
                  <c:v>0.76313608899999996</c:v>
                </c:pt>
                <c:pt idx="50">
                  <c:v>0.43003254200000002</c:v>
                </c:pt>
                <c:pt idx="51">
                  <c:v>0.98408087899999996</c:v>
                </c:pt>
                <c:pt idx="52">
                  <c:v>0.73394662399999999</c:v>
                </c:pt>
                <c:pt idx="53">
                  <c:v>-0.871986437</c:v>
                </c:pt>
                <c:pt idx="54">
                  <c:v>-0.420153265</c:v>
                </c:pt>
                <c:pt idx="55">
                  <c:v>-0.44021428200000001</c:v>
                </c:pt>
                <c:pt idx="56">
                  <c:v>0.93744434499999996</c:v>
                </c:pt>
                <c:pt idx="57">
                  <c:v>-0.92780815400000005</c:v>
                </c:pt>
                <c:pt idx="58">
                  <c:v>0.26674731000000002</c:v>
                </c:pt>
                <c:pt idx="59">
                  <c:v>0.19645167499999999</c:v>
                </c:pt>
                <c:pt idx="60">
                  <c:v>0.29962493499999998</c:v>
                </c:pt>
                <c:pt idx="61">
                  <c:v>-0.85015443199999996</c:v>
                </c:pt>
                <c:pt idx="62">
                  <c:v>-0.249093959</c:v>
                </c:pt>
                <c:pt idx="63">
                  <c:v>-1</c:v>
                </c:pt>
                <c:pt idx="64">
                  <c:v>-0.581205639</c:v>
                </c:pt>
                <c:pt idx="65">
                  <c:v>4.6368831999999999E-2</c:v>
                </c:pt>
                <c:pt idx="66">
                  <c:v>-0.70190992399999996</c:v>
                </c:pt>
                <c:pt idx="67">
                  <c:v>-0.45495187999999998</c:v>
                </c:pt>
                <c:pt idx="68">
                  <c:v>0.439628664</c:v>
                </c:pt>
                <c:pt idx="69">
                  <c:v>5.1695668E-2</c:v>
                </c:pt>
                <c:pt idx="70">
                  <c:v>-0.923633441</c:v>
                </c:pt>
                <c:pt idx="71">
                  <c:v>-2.5914639999999999E-2</c:v>
                </c:pt>
                <c:pt idx="72">
                  <c:v>0.21221890400000001</c:v>
                </c:pt>
                <c:pt idx="73">
                  <c:v>-0.12858008900000001</c:v>
                </c:pt>
                <c:pt idx="74">
                  <c:v>-0.17493101</c:v>
                </c:pt>
                <c:pt idx="75">
                  <c:v>1</c:v>
                </c:pt>
                <c:pt idx="76">
                  <c:v>-0.50678846099999997</c:v>
                </c:pt>
                <c:pt idx="77">
                  <c:v>-0.41523235200000003</c:v>
                </c:pt>
                <c:pt idx="78">
                  <c:v>-0.128646865</c:v>
                </c:pt>
                <c:pt idx="79">
                  <c:v>0.49544389900000002</c:v>
                </c:pt>
                <c:pt idx="80">
                  <c:v>0.68714025300000003</c:v>
                </c:pt>
                <c:pt idx="81">
                  <c:v>0.85686053900000003</c:v>
                </c:pt>
                <c:pt idx="82">
                  <c:v>6.8108075000000004E-2</c:v>
                </c:pt>
                <c:pt idx="83">
                  <c:v>-0.22086112499999999</c:v>
                </c:pt>
                <c:pt idx="84">
                  <c:v>0.442127824</c:v>
                </c:pt>
                <c:pt idx="85">
                  <c:v>0.1010529</c:v>
                </c:pt>
                <c:pt idx="86">
                  <c:v>-0.65553108100000002</c:v>
                </c:pt>
                <c:pt idx="87">
                  <c:v>0.30197814299999998</c:v>
                </c:pt>
                <c:pt idx="88">
                  <c:v>0.39249745000000003</c:v>
                </c:pt>
                <c:pt idx="89">
                  <c:v>-0.36105805600000002</c:v>
                </c:pt>
                <c:pt idx="90">
                  <c:v>0.83564265599999998</c:v>
                </c:pt>
                <c:pt idx="91">
                  <c:v>0.73113267900000001</c:v>
                </c:pt>
                <c:pt idx="92">
                  <c:v>-0.27121426999999998</c:v>
                </c:pt>
                <c:pt idx="93">
                  <c:v>0.27374184699999998</c:v>
                </c:pt>
                <c:pt idx="94">
                  <c:v>0.713854404</c:v>
                </c:pt>
                <c:pt idx="95">
                  <c:v>0.53163477299999995</c:v>
                </c:pt>
                <c:pt idx="96">
                  <c:v>-0.65019214299999994</c:v>
                </c:pt>
                <c:pt idx="97">
                  <c:v>0.98529866499999996</c:v>
                </c:pt>
                <c:pt idx="98">
                  <c:v>-0.275288959</c:v>
                </c:pt>
                <c:pt idx="99">
                  <c:v>0.28186007800000001</c:v>
                </c:pt>
              </c:numCache>
            </c:numRef>
          </c:xVal>
          <c:yVal>
            <c:numRef>
              <c:f>'Original Data - EDA'!$D$2:$D$101</c:f>
              <c:numCache>
                <c:formatCode>General</c:formatCode>
                <c:ptCount val="100"/>
                <c:pt idx="0">
                  <c:v>0</c:v>
                </c:pt>
                <c:pt idx="1">
                  <c:v>0</c:v>
                </c:pt>
                <c:pt idx="2">
                  <c:v>0</c:v>
                </c:pt>
                <c:pt idx="3">
                  <c:v>1</c:v>
                </c:pt>
                <c:pt idx="4">
                  <c:v>1</c:v>
                </c:pt>
                <c:pt idx="5">
                  <c:v>0</c:v>
                </c:pt>
                <c:pt idx="6">
                  <c:v>1</c:v>
                </c:pt>
                <c:pt idx="7">
                  <c:v>1</c:v>
                </c:pt>
                <c:pt idx="8">
                  <c:v>1</c:v>
                </c:pt>
                <c:pt idx="9">
                  <c:v>1</c:v>
                </c:pt>
                <c:pt idx="10">
                  <c:v>0</c:v>
                </c:pt>
                <c:pt idx="11">
                  <c:v>0</c:v>
                </c:pt>
                <c:pt idx="12">
                  <c:v>1</c:v>
                </c:pt>
                <c:pt idx="13">
                  <c:v>1</c:v>
                </c:pt>
                <c:pt idx="14">
                  <c:v>0</c:v>
                </c:pt>
                <c:pt idx="15">
                  <c:v>1</c:v>
                </c:pt>
                <c:pt idx="16">
                  <c:v>1</c:v>
                </c:pt>
                <c:pt idx="17">
                  <c:v>0</c:v>
                </c:pt>
                <c:pt idx="18">
                  <c:v>1</c:v>
                </c:pt>
                <c:pt idx="19">
                  <c:v>1</c:v>
                </c:pt>
                <c:pt idx="20">
                  <c:v>0</c:v>
                </c:pt>
                <c:pt idx="21">
                  <c:v>1</c:v>
                </c:pt>
                <c:pt idx="22">
                  <c:v>0</c:v>
                </c:pt>
                <c:pt idx="23">
                  <c:v>0</c:v>
                </c:pt>
                <c:pt idx="24">
                  <c:v>1</c:v>
                </c:pt>
                <c:pt idx="25">
                  <c:v>1</c:v>
                </c:pt>
                <c:pt idx="26">
                  <c:v>1</c:v>
                </c:pt>
                <c:pt idx="27">
                  <c:v>0</c:v>
                </c:pt>
                <c:pt idx="28">
                  <c:v>0</c:v>
                </c:pt>
                <c:pt idx="29">
                  <c:v>0</c:v>
                </c:pt>
                <c:pt idx="30">
                  <c:v>1</c:v>
                </c:pt>
                <c:pt idx="31">
                  <c:v>1</c:v>
                </c:pt>
                <c:pt idx="32">
                  <c:v>0</c:v>
                </c:pt>
                <c:pt idx="33">
                  <c:v>1</c:v>
                </c:pt>
                <c:pt idx="34">
                  <c:v>0</c:v>
                </c:pt>
                <c:pt idx="35">
                  <c:v>0</c:v>
                </c:pt>
                <c:pt idx="36">
                  <c:v>0</c:v>
                </c:pt>
                <c:pt idx="37">
                  <c:v>1</c:v>
                </c:pt>
                <c:pt idx="38">
                  <c:v>0</c:v>
                </c:pt>
                <c:pt idx="39">
                  <c:v>0</c:v>
                </c:pt>
                <c:pt idx="40">
                  <c:v>1</c:v>
                </c:pt>
                <c:pt idx="41">
                  <c:v>0</c:v>
                </c:pt>
                <c:pt idx="42">
                  <c:v>1</c:v>
                </c:pt>
                <c:pt idx="43">
                  <c:v>0</c:v>
                </c:pt>
                <c:pt idx="44">
                  <c:v>0</c:v>
                </c:pt>
                <c:pt idx="45">
                  <c:v>0</c:v>
                </c:pt>
                <c:pt idx="46">
                  <c:v>1</c:v>
                </c:pt>
                <c:pt idx="47">
                  <c:v>1</c:v>
                </c:pt>
                <c:pt idx="48">
                  <c:v>1</c:v>
                </c:pt>
                <c:pt idx="49">
                  <c:v>1</c:v>
                </c:pt>
                <c:pt idx="50">
                  <c:v>1</c:v>
                </c:pt>
                <c:pt idx="51">
                  <c:v>1</c:v>
                </c:pt>
                <c:pt idx="52">
                  <c:v>1</c:v>
                </c:pt>
                <c:pt idx="53">
                  <c:v>0</c:v>
                </c:pt>
                <c:pt idx="54">
                  <c:v>0</c:v>
                </c:pt>
                <c:pt idx="55">
                  <c:v>0</c:v>
                </c:pt>
                <c:pt idx="56">
                  <c:v>1</c:v>
                </c:pt>
                <c:pt idx="57">
                  <c:v>0</c:v>
                </c:pt>
                <c:pt idx="58">
                  <c:v>1</c:v>
                </c:pt>
                <c:pt idx="59">
                  <c:v>1</c:v>
                </c:pt>
                <c:pt idx="60">
                  <c:v>1</c:v>
                </c:pt>
                <c:pt idx="61">
                  <c:v>0</c:v>
                </c:pt>
                <c:pt idx="62">
                  <c:v>0</c:v>
                </c:pt>
                <c:pt idx="63">
                  <c:v>0</c:v>
                </c:pt>
                <c:pt idx="64">
                  <c:v>0</c:v>
                </c:pt>
                <c:pt idx="65">
                  <c:v>0</c:v>
                </c:pt>
                <c:pt idx="66">
                  <c:v>1</c:v>
                </c:pt>
                <c:pt idx="67">
                  <c:v>0</c:v>
                </c:pt>
                <c:pt idx="68">
                  <c:v>1</c:v>
                </c:pt>
                <c:pt idx="69">
                  <c:v>1</c:v>
                </c:pt>
                <c:pt idx="70">
                  <c:v>0</c:v>
                </c:pt>
                <c:pt idx="71">
                  <c:v>1</c:v>
                </c:pt>
                <c:pt idx="72">
                  <c:v>1</c:v>
                </c:pt>
                <c:pt idx="73">
                  <c:v>1</c:v>
                </c:pt>
                <c:pt idx="74">
                  <c:v>1</c:v>
                </c:pt>
                <c:pt idx="75">
                  <c:v>1</c:v>
                </c:pt>
                <c:pt idx="76">
                  <c:v>1</c:v>
                </c:pt>
                <c:pt idx="77">
                  <c:v>1</c:v>
                </c:pt>
                <c:pt idx="78">
                  <c:v>0</c:v>
                </c:pt>
                <c:pt idx="79">
                  <c:v>0</c:v>
                </c:pt>
                <c:pt idx="80">
                  <c:v>1</c:v>
                </c:pt>
                <c:pt idx="81">
                  <c:v>1</c:v>
                </c:pt>
                <c:pt idx="82">
                  <c:v>1</c:v>
                </c:pt>
                <c:pt idx="83">
                  <c:v>1</c:v>
                </c:pt>
                <c:pt idx="84">
                  <c:v>1</c:v>
                </c:pt>
                <c:pt idx="85">
                  <c:v>1</c:v>
                </c:pt>
                <c:pt idx="86">
                  <c:v>0</c:v>
                </c:pt>
                <c:pt idx="87">
                  <c:v>1</c:v>
                </c:pt>
                <c:pt idx="88">
                  <c:v>1</c:v>
                </c:pt>
                <c:pt idx="89">
                  <c:v>0</c:v>
                </c:pt>
                <c:pt idx="90">
                  <c:v>1</c:v>
                </c:pt>
                <c:pt idx="91">
                  <c:v>1</c:v>
                </c:pt>
                <c:pt idx="92">
                  <c:v>0</c:v>
                </c:pt>
                <c:pt idx="93">
                  <c:v>1</c:v>
                </c:pt>
                <c:pt idx="94">
                  <c:v>1</c:v>
                </c:pt>
                <c:pt idx="95">
                  <c:v>1</c:v>
                </c:pt>
                <c:pt idx="96">
                  <c:v>1</c:v>
                </c:pt>
                <c:pt idx="97">
                  <c:v>1</c:v>
                </c:pt>
                <c:pt idx="98">
                  <c:v>1</c:v>
                </c:pt>
                <c:pt idx="99">
                  <c:v>1</c:v>
                </c:pt>
              </c:numCache>
            </c:numRef>
          </c:yVal>
          <c:smooth val="0"/>
          <c:extLst>
            <c:ext xmlns:c16="http://schemas.microsoft.com/office/drawing/2014/chart" uri="{C3380CC4-5D6E-409C-BE32-E72D297353CC}">
              <c16:uniqueId val="{00000001-2BA0-45F4-95F1-391701637586}"/>
            </c:ext>
          </c:extLst>
        </c:ser>
        <c:dLbls>
          <c:showLegendKey val="0"/>
          <c:showVal val="0"/>
          <c:showCatName val="0"/>
          <c:showSerName val="0"/>
          <c:showPercent val="0"/>
          <c:showBubbleSize val="0"/>
        </c:dLbls>
        <c:axId val="464865792"/>
        <c:axId val="464858232"/>
      </c:scatterChart>
      <c:valAx>
        <c:axId val="46486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58232"/>
        <c:crosses val="autoZero"/>
        <c:crossBetween val="midCat"/>
      </c:valAx>
      <c:valAx>
        <c:axId val="46485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65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1587</xdr:rowOff>
    </xdr:from>
    <xdr:to>
      <xdr:col>12</xdr:col>
      <xdr:colOff>314325</xdr:colOff>
      <xdr:row>16</xdr:row>
      <xdr:rowOff>20637</xdr:rowOff>
    </xdr:to>
    <xdr:graphicFrame macro="">
      <xdr:nvGraphicFramePr>
        <xdr:cNvPr id="4" name="Chart 3">
          <a:extLst>
            <a:ext uri="{FF2B5EF4-FFF2-40B4-BE49-F238E27FC236}">
              <a16:creationId xmlns:a16="http://schemas.microsoft.com/office/drawing/2014/main" id="{E1D293ED-24CD-9B50-5A96-F15F93D34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1</xdr:row>
      <xdr:rowOff>85727</xdr:rowOff>
    </xdr:from>
    <xdr:to>
      <xdr:col>15</xdr:col>
      <xdr:colOff>142875</xdr:colOff>
      <xdr:row>7</xdr:row>
      <xdr:rowOff>38101</xdr:rowOff>
    </xdr:to>
    <xdr:sp macro="" textlink="">
      <xdr:nvSpPr>
        <xdr:cNvPr id="3" name="TextBox 2">
          <a:extLst>
            <a:ext uri="{FF2B5EF4-FFF2-40B4-BE49-F238E27FC236}">
              <a16:creationId xmlns:a16="http://schemas.microsoft.com/office/drawing/2014/main" id="{6AB921EC-EAEF-C0AF-1D21-78917EE32A84}"/>
            </a:ext>
          </a:extLst>
        </xdr:cNvPr>
        <xdr:cNvSpPr txBox="1"/>
      </xdr:nvSpPr>
      <xdr:spPr>
        <a:xfrm>
          <a:off x="8582025" y="266702"/>
          <a:ext cx="2305050" cy="1038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a scenario</a:t>
          </a:r>
          <a:r>
            <a:rPr lang="en-GB" sz="1100" baseline="0"/>
            <a:t> where we are dealing with dichotomous/binary (1 or 0) outcome values we should be using Logistic Regression as method of analysis.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15875</xdr:colOff>
      <xdr:row>1</xdr:row>
      <xdr:rowOff>0</xdr:rowOff>
    </xdr:from>
    <xdr:to>
      <xdr:col>16</xdr:col>
      <xdr:colOff>561975</xdr:colOff>
      <xdr:row>6</xdr:row>
      <xdr:rowOff>66675</xdr:rowOff>
    </xdr:to>
    <xdr:sp macro="" textlink="">
      <xdr:nvSpPr>
        <xdr:cNvPr id="2" name="TextBox 1">
          <a:extLst>
            <a:ext uri="{FF2B5EF4-FFF2-40B4-BE49-F238E27FC236}">
              <a16:creationId xmlns:a16="http://schemas.microsoft.com/office/drawing/2014/main" id="{D59BB353-F472-2B4D-A875-658B8F5E724D}"/>
            </a:ext>
          </a:extLst>
        </xdr:cNvPr>
        <xdr:cNvSpPr txBox="1"/>
      </xdr:nvSpPr>
      <xdr:spPr>
        <a:xfrm>
          <a:off x="8797925" y="180975"/>
          <a:ext cx="2984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*Logistic</a:t>
          </a:r>
          <a:r>
            <a:rPr lang="en-GB" sz="1100" baseline="0"/>
            <a:t> function of Logistic Regression converts a straight line relationship (which is the basis of Linear Regression) to a curvy line, where a continuous predictor (x-axis) is converted into a probability between 0 and 1 (y-axis)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247650</xdr:colOff>
      <xdr:row>2</xdr:row>
      <xdr:rowOff>180974</xdr:rowOff>
    </xdr:from>
    <xdr:to>
      <xdr:col>15</xdr:col>
      <xdr:colOff>409575</xdr:colOff>
      <xdr:row>11</xdr:row>
      <xdr:rowOff>66675</xdr:rowOff>
    </xdr:to>
    <xdr:sp macro="" textlink="">
      <xdr:nvSpPr>
        <xdr:cNvPr id="2" name="TextBox 1">
          <a:extLst>
            <a:ext uri="{FF2B5EF4-FFF2-40B4-BE49-F238E27FC236}">
              <a16:creationId xmlns:a16="http://schemas.microsoft.com/office/drawing/2014/main" id="{D4B31481-BA25-0B12-D8B2-90326C3134C9}"/>
            </a:ext>
          </a:extLst>
        </xdr:cNvPr>
        <xdr:cNvSpPr txBox="1"/>
      </xdr:nvSpPr>
      <xdr:spPr>
        <a:xfrm>
          <a:off x="8772525" y="542924"/>
          <a:ext cx="2600325" cy="1514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aim = maximise this number so that it is 'least' negative</a:t>
          </a:r>
        </a:p>
        <a:p>
          <a:endParaRPr lang="en-GB" sz="1100" baseline="0"/>
        </a:p>
        <a:p>
          <a:r>
            <a:rPr lang="en-GB" sz="1100" baseline="0"/>
            <a:t>We are using </a:t>
          </a:r>
          <a:r>
            <a:rPr lang="en-GB" sz="1100" i="1" baseline="0"/>
            <a:t>Solver</a:t>
          </a:r>
          <a:r>
            <a:rPr lang="en-GB" sz="1100" baseline="0"/>
            <a:t> function within Data Tab which will chnage previous variables (b0=0.001, b1=0,001, b2=0.001) represending a straight line into a curvy line. </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12700</xdr:colOff>
      <xdr:row>1</xdr:row>
      <xdr:rowOff>9524</xdr:rowOff>
    </xdr:from>
    <xdr:to>
      <xdr:col>22</xdr:col>
      <xdr:colOff>165100</xdr:colOff>
      <xdr:row>12</xdr:row>
      <xdr:rowOff>50800</xdr:rowOff>
    </xdr:to>
    <xdr:sp macro="" textlink="">
      <xdr:nvSpPr>
        <xdr:cNvPr id="2" name="TextBox 1">
          <a:extLst>
            <a:ext uri="{FF2B5EF4-FFF2-40B4-BE49-F238E27FC236}">
              <a16:creationId xmlns:a16="http://schemas.microsoft.com/office/drawing/2014/main" id="{6552CA41-ABD1-52CE-075B-2C73CCA050AA}"/>
            </a:ext>
          </a:extLst>
        </xdr:cNvPr>
        <xdr:cNvSpPr txBox="1"/>
      </xdr:nvSpPr>
      <xdr:spPr>
        <a:xfrm>
          <a:off x="12788900" y="193674"/>
          <a:ext cx="3200400" cy="2066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this example</a:t>
          </a:r>
          <a:r>
            <a:rPr lang="en-GB" sz="1100" baseline="0"/>
            <a:t> Accuracy of the model hasn't excited the natural/standard threshold of Logistic Regression (0.5) as it came back as 0.48. This suggests the model isn't good and more work is required to find the best MLE (Maximum Likelihood Estimation). </a:t>
          </a:r>
        </a:p>
        <a:p>
          <a:r>
            <a:rPr lang="en-GB" sz="1100" baseline="0"/>
            <a:t>The objective of MLE is to find the set of parameters that maximize the likelihood value. </a:t>
          </a:r>
        </a:p>
        <a:p>
          <a:r>
            <a:rPr lang="en-GB" sz="1100" baseline="0"/>
            <a:t>A low precision score (&lt;0.5) visible in this scenario is a result of a high number of FP/FN which can be an outcome of imbalanced class or untuned model parameters. </a:t>
          </a: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Alex Hillier" id="{137BF7FC-3469-4D95-8EF5-E148F5436C81}" userId="S::Olga.Hillier@nationwide.co.uk::37dfd802-912d-4f94-8fb2-fd6e3dec7b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09T20:54:57.13" personId="{137BF7FC-3469-4D95-8EF5-E148F5436C81}" id="{AEBC30EE-EBA2-4F30-B7FD-B3875F034A8A}">
    <text xml:space="preserve">Independent variable 1 </text>
  </threadedComment>
  <threadedComment ref="C1" dT="2023-09-09T20:55:16.35" personId="{137BF7FC-3469-4D95-8EF5-E148F5436C81}" id="{2C152601-873A-4461-98E4-DB6EF7BEE49E}">
    <text>Independent variable 2</text>
  </threadedComment>
  <threadedComment ref="D1" dT="2023-09-09T20:55:38.36" personId="{137BF7FC-3469-4D95-8EF5-E148F5436C81}" id="{59FC1C15-8954-4442-B425-70D01E0875A9}">
    <text xml:space="preserve">Dependant variable/ outcome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3-09-09T15:42:09.89" personId="{137BF7FC-3469-4D95-8EF5-E148F5436C81}" id="{5C914AF2-2D20-4F35-9DDA-18276711936D}">
    <text>Straight line</text>
  </threadedComment>
  <threadedComment ref="B6" dT="2023-09-09T20:28:29.30" personId="{137BF7FC-3469-4D95-8EF5-E148F5436C81}" id="{90451302-75A0-400C-B3D1-9203ECC585AD}">
    <text>feature_1 = x1</text>
  </threadedComment>
  <threadedComment ref="C6" dT="2023-09-09T20:28:50.15" personId="{137BF7FC-3469-4D95-8EF5-E148F5436C81}" id="{CEEF89B3-ED04-48B3-9EC3-82E0A5D97230}">
    <text>feature_2 = x2</text>
  </threadedComment>
  <threadedComment ref="D6" dT="2023-09-09T20:29:15.72" personId="{137BF7FC-3469-4D95-8EF5-E148F5436C81}" id="{FE7A0DDD-0AF2-4099-911D-83CE283CE9F3}">
    <text>label = y</text>
  </threadedComment>
  <threadedComment ref="G6" dT="2023-09-10T20:30:12.91" personId="{137BF7FC-3469-4D95-8EF5-E148F5436C81}" id="{3C768F2E-4811-43A5-B444-751B98E0D6FC}">
    <text>Logit = b0 + (b1 * x1) + (b2 * x2)</text>
  </threadedComment>
  <threadedComment ref="H6" dT="2023-09-09T15:40:49.62" personId="{137BF7FC-3469-4D95-8EF5-E148F5436C81}" id="{CADF98D7-EE7F-470F-81EA-CFF531F657F8}">
    <text>Exponent of logit = EXP(-1*logit)</text>
  </threadedComment>
  <threadedComment ref="I6" dT="2023-09-09T15:44:04.23" personId="{137BF7FC-3469-4D95-8EF5-E148F5436C81}" id="{60DF0890-1166-496F-8516-131ADD7CC9B9}">
    <text>P(x) = 1/(1+ Exp of logit)</text>
  </threadedComment>
  <threadedComment ref="K6" dT="2023-09-09T15:47:11.66" personId="{137BF7FC-3469-4D95-8EF5-E148F5436C81}" id="{87F81C61-3E8D-4A35-A6A0-560D7C260B42}">
    <text>Log likelihood = (y*LN(P))+(1-y)*LN((1-P)</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09T16:14:14.51" personId="{137BF7FC-3469-4D95-8EF5-E148F5436C81}" id="{76172963-1D87-46AA-AF55-ABBE99558D0F}">
    <text>First 75 rows</text>
  </threadedComment>
  <threadedComment ref="F3" dT="2023-09-09T16:14:23.65" personId="{137BF7FC-3469-4D95-8EF5-E148F5436C81}" id="{246393C6-8421-4ADA-A982-6D0BD7B6D2BC}">
    <text xml:space="preserve">25 rows </text>
  </threadedComment>
  <threadedComment ref="H6" dT="2023-09-09T15:40:49.62" personId="{137BF7FC-3469-4D95-8EF5-E148F5436C81}" id="{77C25182-9505-4DF7-B155-CF91250BD7B0}">
    <text>Exponent of logit = EXP(-1*logit)</text>
  </threadedComment>
  <threadedComment ref="I6" dT="2023-09-09T15:44:04.23" personId="{137BF7FC-3469-4D95-8EF5-E148F5436C81}" id="{1D351BEA-CC7E-4973-B985-15FE79BDBF6F}">
    <text xml:space="preserve">P(x) = 1/(1+ Exp of logit)
Sigmoid </text>
  </threadedComment>
  <threadedComment ref="K6" dT="2023-09-09T15:47:11.66" personId="{137BF7FC-3469-4D95-8EF5-E148F5436C81}" id="{349D49D1-329F-42B6-93E6-29C75BBCD848}">
    <text>Log likelihood = (y*LN(P))+(1-y)*LN((1-P)</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3-09-09T16:33:40.94" personId="{137BF7FC-3469-4D95-8EF5-E148F5436C81}" id="{75BCBA57-74E7-46A9-B553-7859290C3D51}">
    <text>Probability = 1/(1+ex[(-b0+(b1*x1_test)+(b2*x2_test)))</text>
  </threadedComment>
  <threadedComment ref="F1" dT="2023-09-09T20:38:07.65" personId="{137BF7FC-3469-4D95-8EF5-E148F5436C81}" id="{1AAF9D2D-0127-4184-A300-85866709C6C3}">
    <text>y_prediction = if(probability&gt;threshold,1,0)</text>
  </threadedComment>
  <threadedComment ref="H1" dT="2023-09-09T16:39:40.54" personId="{137BF7FC-3469-4D95-8EF5-E148F5436C81}" id="{36BCB1B1-A6C4-415A-B2D4-251B20D1ABA4}">
    <text>Accuracy = if(y_prediction = y_test,1,0)</text>
  </threadedComment>
  <threadedComment ref="I1" dT="2023-09-09T16:40:00.41" personId="{137BF7FC-3469-4D95-8EF5-E148F5436C81}" id="{63388C2C-9C9B-4266-A14E-0C79BB955FA9}">
    <text>False Positive</text>
  </threadedComment>
  <threadedComment ref="J1" dT="2023-09-09T16:40:20.49" personId="{137BF7FC-3469-4D95-8EF5-E148F5436C81}" id="{9D35059E-B7F2-4F4D-8FF7-372ABE41F051}">
    <text>False Negative</text>
  </threadedComment>
  <threadedComment ref="K1" dT="2023-09-09T16:40:32.75" personId="{137BF7FC-3469-4D95-8EF5-E148F5436C81}" id="{6FA5BB93-73D7-40EE-83BD-74AFF1714539}">
    <text>True Positive</text>
  </threadedComment>
  <threadedComment ref="L1" dT="2023-09-09T16:40:42.09" personId="{137BF7FC-3469-4D95-8EF5-E148F5436C81}" id="{5C0A7022-9C93-43DA-9F90-ECCB86ACB85F}">
    <text>True Negative</text>
  </threadedComment>
  <threadedComment ref="P5" dT="2023-09-09T20:39:04.75" personId="{137BF7FC-3469-4D95-8EF5-E148F5436C81}" id="{4AFD20FF-21B7-4EA4-8F07-42F242ED03AE}">
    <text>Standard Logistic Regression Threshold = 0.5</text>
  </threadedComment>
  <threadedComment ref="O17" dT="2023-09-09T17:03:52.07" personId="{137BF7FC-3469-4D95-8EF5-E148F5436C81}" id="{D5A9AA5B-D284-4343-BD3A-76750E598660}">
    <text xml:space="preserve">Accuracy = Sum (True Positive + True Negative) / Total Test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66E34-E0D6-4EDF-A120-915AD738BA64}">
  <dimension ref="A1:S101"/>
  <sheetViews>
    <sheetView zoomScaleNormal="100" workbookViewId="0">
      <selection activeCell="P13" sqref="P13"/>
    </sheetView>
  </sheetViews>
  <sheetFormatPr defaultRowHeight="14.5" x14ac:dyDescent="0.35"/>
  <cols>
    <col min="7" max="7" width="27.90625" customWidth="1"/>
    <col min="10" max="10" width="12.453125" bestFit="1" customWidth="1"/>
    <col min="19" max="19" width="13" customWidth="1"/>
  </cols>
  <sheetData>
    <row r="1" spans="1:19" x14ac:dyDescent="0.35">
      <c r="A1" t="s">
        <v>7</v>
      </c>
      <c r="B1" t="s">
        <v>8</v>
      </c>
      <c r="C1" t="s">
        <v>9</v>
      </c>
      <c r="D1" t="s">
        <v>10</v>
      </c>
    </row>
    <row r="2" spans="1:19" x14ac:dyDescent="0.35">
      <c r="A2">
        <v>0</v>
      </c>
      <c r="B2">
        <v>-0.869144323</v>
      </c>
      <c r="C2">
        <v>0.38930975099999998</v>
      </c>
      <c r="D2">
        <v>0</v>
      </c>
    </row>
    <row r="3" spans="1:19" x14ac:dyDescent="0.35">
      <c r="A3">
        <v>1</v>
      </c>
      <c r="B3">
        <v>-0.99346735100000005</v>
      </c>
      <c r="C3">
        <v>-0.61059090299999996</v>
      </c>
      <c r="D3">
        <v>0</v>
      </c>
    </row>
    <row r="4" spans="1:19" x14ac:dyDescent="0.35">
      <c r="A4">
        <v>2</v>
      </c>
      <c r="B4">
        <v>-0.834064315</v>
      </c>
      <c r="C4">
        <v>0.23923557600000001</v>
      </c>
      <c r="D4">
        <v>0</v>
      </c>
    </row>
    <row r="5" spans="1:19" x14ac:dyDescent="0.35">
      <c r="A5">
        <v>3</v>
      </c>
      <c r="B5">
        <v>-0.13647145099999999</v>
      </c>
      <c r="C5">
        <v>0.63200269799999997</v>
      </c>
      <c r="D5">
        <v>1</v>
      </c>
    </row>
    <row r="6" spans="1:19" x14ac:dyDescent="0.35">
      <c r="A6">
        <v>4</v>
      </c>
      <c r="B6">
        <v>0.40388679199999999</v>
      </c>
      <c r="C6">
        <v>0.31078428899999999</v>
      </c>
      <c r="D6">
        <v>1</v>
      </c>
    </row>
    <row r="7" spans="1:19" x14ac:dyDescent="0.35">
      <c r="A7">
        <v>5</v>
      </c>
      <c r="B7">
        <v>-0.56930879300000004</v>
      </c>
      <c r="C7">
        <v>-0.24668082</v>
      </c>
      <c r="D7">
        <v>0</v>
      </c>
    </row>
    <row r="8" spans="1:19" x14ac:dyDescent="0.35">
      <c r="A8">
        <v>6</v>
      </c>
      <c r="B8">
        <v>-0.10998218799999999</v>
      </c>
      <c r="C8">
        <v>0.93091718000000001</v>
      </c>
      <c r="D8">
        <v>1</v>
      </c>
    </row>
    <row r="9" spans="1:19" x14ac:dyDescent="0.35">
      <c r="A9">
        <v>7</v>
      </c>
      <c r="B9">
        <v>0.288993689</v>
      </c>
      <c r="C9">
        <v>-0.53268947899999997</v>
      </c>
      <c r="D9">
        <v>1</v>
      </c>
      <c r="P9" s="24"/>
      <c r="Q9" s="24"/>
      <c r="R9" s="24"/>
      <c r="S9" s="24"/>
    </row>
    <row r="10" spans="1:19" x14ac:dyDescent="0.35">
      <c r="A10">
        <v>8</v>
      </c>
      <c r="B10">
        <v>0.31978216500000001</v>
      </c>
      <c r="C10">
        <v>0.66458157500000004</v>
      </c>
      <c r="D10">
        <v>1</v>
      </c>
      <c r="P10" s="23"/>
      <c r="Q10" s="23"/>
      <c r="R10" s="23"/>
      <c r="S10" s="23"/>
    </row>
    <row r="11" spans="1:19" x14ac:dyDescent="0.35">
      <c r="A11">
        <v>9</v>
      </c>
      <c r="B11">
        <v>0.55868566200000003</v>
      </c>
      <c r="C11">
        <v>-0.62118485300000004</v>
      </c>
      <c r="D11">
        <v>1</v>
      </c>
      <c r="P11" s="23"/>
      <c r="Q11" s="23"/>
      <c r="R11" s="23"/>
      <c r="S11" s="23"/>
    </row>
    <row r="12" spans="1:19" x14ac:dyDescent="0.35">
      <c r="A12">
        <v>10</v>
      </c>
      <c r="B12">
        <v>0.88630191899999999</v>
      </c>
      <c r="C12">
        <v>-0.77669716799999999</v>
      </c>
      <c r="D12">
        <v>0</v>
      </c>
      <c r="P12" s="23"/>
      <c r="Q12" s="23"/>
      <c r="R12" s="23"/>
      <c r="S12" s="23"/>
    </row>
    <row r="13" spans="1:19" x14ac:dyDescent="0.35">
      <c r="A13">
        <v>11</v>
      </c>
      <c r="B13">
        <v>0.288675864</v>
      </c>
      <c r="C13">
        <v>-1</v>
      </c>
      <c r="D13">
        <v>0</v>
      </c>
    </row>
    <row r="14" spans="1:19" x14ac:dyDescent="0.35">
      <c r="A14">
        <v>12</v>
      </c>
      <c r="B14">
        <v>0.497748411</v>
      </c>
      <c r="C14">
        <v>0.34411227100000003</v>
      </c>
      <c r="D14">
        <v>1</v>
      </c>
    </row>
    <row r="15" spans="1:19" x14ac:dyDescent="0.35">
      <c r="A15">
        <v>13</v>
      </c>
      <c r="B15">
        <v>0.126739566</v>
      </c>
      <c r="C15">
        <v>0.96628655900000004</v>
      </c>
      <c r="D15">
        <v>1</v>
      </c>
    </row>
    <row r="16" spans="1:19" x14ac:dyDescent="0.35">
      <c r="A16">
        <v>14</v>
      </c>
      <c r="B16">
        <v>-0.72826006099999996</v>
      </c>
      <c r="C16">
        <v>0.33107059999999999</v>
      </c>
      <c r="D16">
        <v>0</v>
      </c>
    </row>
    <row r="17" spans="1:10" x14ac:dyDescent="0.35">
      <c r="A17">
        <v>15</v>
      </c>
      <c r="B17">
        <v>-0.31453173800000001</v>
      </c>
      <c r="C17">
        <v>0.71692903699999999</v>
      </c>
      <c r="D17">
        <v>1</v>
      </c>
    </row>
    <row r="18" spans="1:10" x14ac:dyDescent="0.35">
      <c r="A18">
        <v>16</v>
      </c>
      <c r="B18">
        <v>0.118299011</v>
      </c>
      <c r="C18">
        <v>-0.35144433400000002</v>
      </c>
      <c r="D18">
        <v>1</v>
      </c>
      <c r="G18" s="1"/>
      <c r="H18" s="2" t="s">
        <v>15</v>
      </c>
      <c r="I18" s="2" t="s">
        <v>16</v>
      </c>
      <c r="J18" s="3"/>
    </row>
    <row r="19" spans="1:10" x14ac:dyDescent="0.35">
      <c r="A19">
        <v>17</v>
      </c>
      <c r="B19">
        <v>8.6098806999999999E-2</v>
      </c>
      <c r="C19">
        <v>-0.52904021800000001</v>
      </c>
      <c r="D19">
        <v>0</v>
      </c>
      <c r="G19" s="4" t="s">
        <v>17</v>
      </c>
      <c r="H19" s="5">
        <v>60</v>
      </c>
      <c r="I19" s="5">
        <f>H19/H21</f>
        <v>0.6</v>
      </c>
      <c r="J19" s="6"/>
    </row>
    <row r="20" spans="1:10" x14ac:dyDescent="0.35">
      <c r="A20">
        <v>18</v>
      </c>
      <c r="B20">
        <v>0.163917113</v>
      </c>
      <c r="C20">
        <v>0.82590798300000001</v>
      </c>
      <c r="D20">
        <v>1</v>
      </c>
      <c r="G20" s="4" t="s">
        <v>18</v>
      </c>
      <c r="H20" s="5">
        <v>40</v>
      </c>
      <c r="I20" s="5">
        <f>H20/H21</f>
        <v>0.4</v>
      </c>
      <c r="J20" s="6"/>
    </row>
    <row r="21" spans="1:10" x14ac:dyDescent="0.35">
      <c r="A21">
        <v>19</v>
      </c>
      <c r="B21">
        <v>0.34500817</v>
      </c>
      <c r="C21">
        <v>-0.502749318</v>
      </c>
      <c r="D21">
        <v>1</v>
      </c>
      <c r="G21" s="4" t="s">
        <v>19</v>
      </c>
      <c r="H21" s="5">
        <v>100</v>
      </c>
      <c r="I21" s="5"/>
      <c r="J21" s="6"/>
    </row>
    <row r="22" spans="1:10" x14ac:dyDescent="0.35">
      <c r="A22">
        <v>20</v>
      </c>
      <c r="B22">
        <v>6.9620783000000006E-2</v>
      </c>
      <c r="C22">
        <v>-0.64154500999999997</v>
      </c>
      <c r="D22">
        <v>0</v>
      </c>
      <c r="G22" s="4"/>
      <c r="H22" s="5"/>
      <c r="I22" s="5"/>
      <c r="J22" s="6" t="s">
        <v>20</v>
      </c>
    </row>
    <row r="23" spans="1:10" x14ac:dyDescent="0.35">
      <c r="A23">
        <v>21</v>
      </c>
      <c r="B23">
        <v>0.70900896099999999</v>
      </c>
      <c r="C23">
        <v>3.1143285E-2</v>
      </c>
      <c r="D23">
        <v>1</v>
      </c>
      <c r="G23" s="4" t="s">
        <v>21</v>
      </c>
      <c r="H23" s="5">
        <f>H19/H20</f>
        <v>1.5</v>
      </c>
      <c r="I23" s="5">
        <f>I19/I20</f>
        <v>1.4999999999999998</v>
      </c>
      <c r="J23" s="6">
        <f>LOG(I23)</f>
        <v>0.17609125905568118</v>
      </c>
    </row>
    <row r="24" spans="1:10" x14ac:dyDescent="0.35">
      <c r="A24">
        <v>22</v>
      </c>
      <c r="B24">
        <v>-0.41303571900000002</v>
      </c>
      <c r="C24">
        <v>-0.46525350300000001</v>
      </c>
      <c r="D24">
        <v>0</v>
      </c>
      <c r="G24" s="7" t="s">
        <v>22</v>
      </c>
      <c r="H24" s="8">
        <f>H20/H19</f>
        <v>0.66666666666666663</v>
      </c>
      <c r="I24" s="8">
        <f>I20/I19</f>
        <v>0.66666666666666674</v>
      </c>
      <c r="J24" s="9">
        <f>LOG(I24)</f>
        <v>-0.17609125905568118</v>
      </c>
    </row>
    <row r="25" spans="1:10" x14ac:dyDescent="0.35">
      <c r="A25">
        <v>23</v>
      </c>
      <c r="B25">
        <v>-0.88094321499999995</v>
      </c>
      <c r="C25">
        <v>-0.60137605900000002</v>
      </c>
      <c r="D25">
        <v>0</v>
      </c>
    </row>
    <row r="26" spans="1:10" x14ac:dyDescent="0.35">
      <c r="A26">
        <v>24</v>
      </c>
      <c r="B26">
        <v>0.37210637299999999</v>
      </c>
      <c r="C26">
        <v>0.124102769</v>
      </c>
      <c r="D26">
        <v>1</v>
      </c>
    </row>
    <row r="27" spans="1:10" x14ac:dyDescent="0.35">
      <c r="A27">
        <v>25</v>
      </c>
      <c r="B27">
        <v>-7.6604941999999995E-2</v>
      </c>
      <c r="C27">
        <v>0.15287537800000001</v>
      </c>
      <c r="D27">
        <v>1</v>
      </c>
    </row>
    <row r="28" spans="1:10" x14ac:dyDescent="0.35">
      <c r="A28">
        <v>26</v>
      </c>
      <c r="B28">
        <v>0.43706611499999998</v>
      </c>
      <c r="C28">
        <v>-0.58344330200000005</v>
      </c>
      <c r="D28">
        <v>1</v>
      </c>
      <c r="G28" s="10" t="s">
        <v>23</v>
      </c>
    </row>
    <row r="29" spans="1:10" x14ac:dyDescent="0.35">
      <c r="A29">
        <v>27</v>
      </c>
      <c r="B29">
        <v>0.80755161799999997</v>
      </c>
      <c r="C29">
        <v>-0.75983984999999998</v>
      </c>
      <c r="D29">
        <v>0</v>
      </c>
      <c r="G29" s="11"/>
    </row>
    <row r="30" spans="1:10" x14ac:dyDescent="0.35">
      <c r="A30">
        <v>28</v>
      </c>
      <c r="B30">
        <v>-8.9241138999999997E-2</v>
      </c>
      <c r="C30">
        <v>-0.42422889899999999</v>
      </c>
      <c r="D30">
        <v>0</v>
      </c>
      <c r="G30" s="12" t="s">
        <v>24</v>
      </c>
    </row>
    <row r="31" spans="1:10" x14ac:dyDescent="0.35">
      <c r="A31">
        <v>29</v>
      </c>
      <c r="B31">
        <v>-0.74983224800000003</v>
      </c>
      <c r="C31">
        <v>7.5976569999999998E-3</v>
      </c>
      <c r="D31">
        <v>0</v>
      </c>
    </row>
    <row r="32" spans="1:10" x14ac:dyDescent="0.35">
      <c r="A32">
        <v>30</v>
      </c>
      <c r="B32">
        <v>-0.102167119</v>
      </c>
      <c r="C32">
        <v>0.23647254600000001</v>
      </c>
      <c r="D32">
        <v>1</v>
      </c>
    </row>
    <row r="33" spans="1:4" x14ac:dyDescent="0.35">
      <c r="A33">
        <v>31</v>
      </c>
      <c r="B33">
        <v>0.58654040900000004</v>
      </c>
      <c r="C33">
        <v>-0.225129525</v>
      </c>
      <c r="D33">
        <v>1</v>
      </c>
    </row>
    <row r="34" spans="1:4" x14ac:dyDescent="0.35">
      <c r="A34">
        <v>32</v>
      </c>
      <c r="B34">
        <v>-0.36793859400000001</v>
      </c>
      <c r="C34">
        <v>-4.7130976999999998E-2</v>
      </c>
      <c r="D34">
        <v>0</v>
      </c>
    </row>
    <row r="35" spans="1:4" x14ac:dyDescent="0.35">
      <c r="A35">
        <v>33</v>
      </c>
      <c r="B35">
        <v>-0.36973236900000001</v>
      </c>
      <c r="C35">
        <v>0.13759408100000001</v>
      </c>
      <c r="D35">
        <v>1</v>
      </c>
    </row>
    <row r="36" spans="1:4" x14ac:dyDescent="0.35">
      <c r="A36">
        <v>34</v>
      </c>
      <c r="B36">
        <v>-0.70823528700000005</v>
      </c>
      <c r="C36">
        <v>0.18842124299999999</v>
      </c>
      <c r="D36">
        <v>0</v>
      </c>
    </row>
    <row r="37" spans="1:4" x14ac:dyDescent="0.35">
      <c r="A37">
        <v>35</v>
      </c>
      <c r="B37">
        <v>-0.29549597500000002</v>
      </c>
      <c r="C37">
        <v>-0.36687170699999999</v>
      </c>
      <c r="D37">
        <v>0</v>
      </c>
    </row>
    <row r="38" spans="1:4" x14ac:dyDescent="0.35">
      <c r="A38">
        <v>36</v>
      </c>
      <c r="B38">
        <v>-0.88944443200000001</v>
      </c>
      <c r="C38">
        <v>1</v>
      </c>
      <c r="D38">
        <v>0</v>
      </c>
    </row>
    <row r="39" spans="1:4" x14ac:dyDescent="0.35">
      <c r="A39">
        <v>37</v>
      </c>
      <c r="B39">
        <v>-2.1968234E-2</v>
      </c>
      <c r="C39">
        <v>0.47378402800000002</v>
      </c>
      <c r="D39">
        <v>1</v>
      </c>
    </row>
    <row r="40" spans="1:4" x14ac:dyDescent="0.35">
      <c r="A40">
        <v>38</v>
      </c>
      <c r="B40">
        <v>0.28224305500000002</v>
      </c>
      <c r="C40">
        <v>-0.67860650199999994</v>
      </c>
      <c r="D40">
        <v>0</v>
      </c>
    </row>
    <row r="41" spans="1:4" x14ac:dyDescent="0.35">
      <c r="A41">
        <v>39</v>
      </c>
      <c r="B41">
        <v>-0.88175793000000002</v>
      </c>
      <c r="C41">
        <v>0.30765957599999999</v>
      </c>
      <c r="D41">
        <v>0</v>
      </c>
    </row>
    <row r="42" spans="1:4" x14ac:dyDescent="0.35">
      <c r="A42">
        <v>40</v>
      </c>
      <c r="B42">
        <v>0.54348045499999997</v>
      </c>
      <c r="C42">
        <v>-0.24692473500000001</v>
      </c>
      <c r="D42">
        <v>1</v>
      </c>
    </row>
    <row r="43" spans="1:4" x14ac:dyDescent="0.35">
      <c r="A43">
        <v>41</v>
      </c>
      <c r="B43">
        <v>-0.38399899900000001</v>
      </c>
      <c r="C43">
        <v>-0.52383365199999998</v>
      </c>
      <c r="D43">
        <v>0</v>
      </c>
    </row>
    <row r="44" spans="1:4" x14ac:dyDescent="0.35">
      <c r="A44">
        <v>42</v>
      </c>
      <c r="B44">
        <v>0.84564814499999996</v>
      </c>
      <c r="C44">
        <v>2.4391937999999998E-2</v>
      </c>
      <c r="D44">
        <v>1</v>
      </c>
    </row>
    <row r="45" spans="1:4" x14ac:dyDescent="0.35">
      <c r="A45">
        <v>43</v>
      </c>
      <c r="B45">
        <v>0.49951711500000001</v>
      </c>
      <c r="C45">
        <v>-0.70658991000000004</v>
      </c>
      <c r="D45">
        <v>0</v>
      </c>
    </row>
    <row r="46" spans="1:4" x14ac:dyDescent="0.35">
      <c r="A46">
        <v>44</v>
      </c>
      <c r="B46">
        <v>-0.39833110100000002</v>
      </c>
      <c r="C46">
        <v>-0.55411479299999999</v>
      </c>
      <c r="D46">
        <v>0</v>
      </c>
    </row>
    <row r="47" spans="1:4" x14ac:dyDescent="0.35">
      <c r="A47">
        <v>45</v>
      </c>
      <c r="B47">
        <v>-7.7990596999999995E-2</v>
      </c>
      <c r="C47">
        <v>-0.37135105400000001</v>
      </c>
      <c r="D47">
        <v>0</v>
      </c>
    </row>
    <row r="48" spans="1:4" x14ac:dyDescent="0.35">
      <c r="A48">
        <v>46</v>
      </c>
      <c r="B48">
        <v>0.35114989699999999</v>
      </c>
      <c r="C48">
        <v>0.16763355299999999</v>
      </c>
      <c r="D48">
        <v>1</v>
      </c>
    </row>
    <row r="49" spans="1:4" x14ac:dyDescent="0.35">
      <c r="A49">
        <v>47</v>
      </c>
      <c r="B49">
        <v>0.94105526900000003</v>
      </c>
      <c r="C49">
        <v>0.644286095</v>
      </c>
      <c r="D49">
        <v>1</v>
      </c>
    </row>
    <row r="50" spans="1:4" x14ac:dyDescent="0.35">
      <c r="A50">
        <v>48</v>
      </c>
      <c r="B50">
        <v>-8.2279375000000002E-2</v>
      </c>
      <c r="C50">
        <v>0.93845819900000005</v>
      </c>
      <c r="D50">
        <v>1</v>
      </c>
    </row>
    <row r="51" spans="1:4" x14ac:dyDescent="0.35">
      <c r="A51">
        <v>49</v>
      </c>
      <c r="B51">
        <v>0.76313608899999996</v>
      </c>
      <c r="C51">
        <v>0.70195653800000002</v>
      </c>
      <c r="D51">
        <v>1</v>
      </c>
    </row>
    <row r="52" spans="1:4" x14ac:dyDescent="0.35">
      <c r="A52">
        <v>50</v>
      </c>
      <c r="B52">
        <v>0.43003254200000002</v>
      </c>
      <c r="C52">
        <v>0.27617689699999998</v>
      </c>
      <c r="D52">
        <v>1</v>
      </c>
    </row>
    <row r="53" spans="1:4" x14ac:dyDescent="0.35">
      <c r="A53">
        <v>51</v>
      </c>
      <c r="B53">
        <v>0.98408087899999996</v>
      </c>
      <c r="C53">
        <v>-0.109492545</v>
      </c>
      <c r="D53">
        <v>1</v>
      </c>
    </row>
    <row r="54" spans="1:4" x14ac:dyDescent="0.35">
      <c r="A54">
        <v>52</v>
      </c>
      <c r="B54">
        <v>0.73394662399999999</v>
      </c>
      <c r="C54">
        <v>-0.62536822800000003</v>
      </c>
      <c r="D54">
        <v>1</v>
      </c>
    </row>
    <row r="55" spans="1:4" x14ac:dyDescent="0.35">
      <c r="A55">
        <v>53</v>
      </c>
      <c r="B55">
        <v>-0.871986437</v>
      </c>
      <c r="C55">
        <v>-0.12714956399999999</v>
      </c>
      <c r="D55">
        <v>0</v>
      </c>
    </row>
    <row r="56" spans="1:4" x14ac:dyDescent="0.35">
      <c r="A56">
        <v>54</v>
      </c>
      <c r="B56">
        <v>-0.420153265</v>
      </c>
      <c r="C56">
        <v>-0.43745855700000003</v>
      </c>
      <c r="D56">
        <v>0</v>
      </c>
    </row>
    <row r="57" spans="1:4" x14ac:dyDescent="0.35">
      <c r="A57">
        <v>55</v>
      </c>
      <c r="B57">
        <v>-0.44021428200000001</v>
      </c>
      <c r="C57">
        <v>-0.14435842300000001</v>
      </c>
      <c r="D57">
        <v>0</v>
      </c>
    </row>
    <row r="58" spans="1:4" x14ac:dyDescent="0.35">
      <c r="A58">
        <v>56</v>
      </c>
      <c r="B58">
        <v>0.93744434499999996</v>
      </c>
      <c r="C58">
        <v>0.12085702399999999</v>
      </c>
      <c r="D58">
        <v>1</v>
      </c>
    </row>
    <row r="59" spans="1:4" x14ac:dyDescent="0.35">
      <c r="A59">
        <v>57</v>
      </c>
      <c r="B59">
        <v>-0.92780815400000005</v>
      </c>
      <c r="C59">
        <v>0.90417250599999999</v>
      </c>
      <c r="D59">
        <v>0</v>
      </c>
    </row>
    <row r="60" spans="1:4" x14ac:dyDescent="0.35">
      <c r="A60">
        <v>58</v>
      </c>
      <c r="B60">
        <v>0.26674731000000002</v>
      </c>
      <c r="C60">
        <v>0.149070075</v>
      </c>
      <c r="D60">
        <v>1</v>
      </c>
    </row>
    <row r="61" spans="1:4" x14ac:dyDescent="0.35">
      <c r="A61">
        <v>59</v>
      </c>
      <c r="B61">
        <v>0.19645167499999999</v>
      </c>
      <c r="C61">
        <v>0.401874377</v>
      </c>
      <c r="D61">
        <v>1</v>
      </c>
    </row>
    <row r="62" spans="1:4" x14ac:dyDescent="0.35">
      <c r="A62">
        <v>60</v>
      </c>
      <c r="B62">
        <v>0.29962493499999998</v>
      </c>
      <c r="C62">
        <v>0.61592986400000005</v>
      </c>
      <c r="D62">
        <v>1</v>
      </c>
    </row>
    <row r="63" spans="1:4" x14ac:dyDescent="0.35">
      <c r="A63">
        <v>61</v>
      </c>
      <c r="B63">
        <v>-0.85015443199999996</v>
      </c>
      <c r="C63">
        <v>-0.51902237600000001</v>
      </c>
      <c r="D63">
        <v>0</v>
      </c>
    </row>
    <row r="64" spans="1:4" x14ac:dyDescent="0.35">
      <c r="A64">
        <v>62</v>
      </c>
      <c r="B64">
        <v>-0.249093959</v>
      </c>
      <c r="C64">
        <v>-0.74633968900000003</v>
      </c>
      <c r="D64">
        <v>0</v>
      </c>
    </row>
    <row r="65" spans="1:4" x14ac:dyDescent="0.35">
      <c r="A65">
        <v>63</v>
      </c>
      <c r="B65">
        <v>-1</v>
      </c>
      <c r="C65">
        <v>-0.44365679400000002</v>
      </c>
      <c r="D65">
        <v>0</v>
      </c>
    </row>
    <row r="66" spans="1:4" x14ac:dyDescent="0.35">
      <c r="A66">
        <v>64</v>
      </c>
      <c r="B66">
        <v>-0.581205639</v>
      </c>
      <c r="C66">
        <v>5.0207491999999999E-2</v>
      </c>
      <c r="D66">
        <v>0</v>
      </c>
    </row>
    <row r="67" spans="1:4" x14ac:dyDescent="0.35">
      <c r="A67">
        <v>65</v>
      </c>
      <c r="B67">
        <v>4.6368831999999999E-2</v>
      </c>
      <c r="C67">
        <v>-0.69270769200000004</v>
      </c>
      <c r="D67">
        <v>0</v>
      </c>
    </row>
    <row r="68" spans="1:4" x14ac:dyDescent="0.35">
      <c r="A68">
        <v>66</v>
      </c>
      <c r="B68">
        <v>-0.70190992399999996</v>
      </c>
      <c r="C68">
        <v>0.96091035400000002</v>
      </c>
      <c r="D68">
        <v>1</v>
      </c>
    </row>
    <row r="69" spans="1:4" x14ac:dyDescent="0.35">
      <c r="A69">
        <v>67</v>
      </c>
      <c r="B69">
        <v>-0.45495187999999998</v>
      </c>
      <c r="C69">
        <v>-0.37655949300000002</v>
      </c>
      <c r="D69">
        <v>0</v>
      </c>
    </row>
    <row r="70" spans="1:4" x14ac:dyDescent="0.35">
      <c r="A70">
        <v>68</v>
      </c>
      <c r="B70">
        <v>0.439628664</v>
      </c>
      <c r="C70">
        <v>0.80214578700000005</v>
      </c>
      <c r="D70">
        <v>1</v>
      </c>
    </row>
    <row r="71" spans="1:4" x14ac:dyDescent="0.35">
      <c r="A71">
        <v>69</v>
      </c>
      <c r="B71">
        <v>5.1695668E-2</v>
      </c>
      <c r="C71">
        <v>-0.109716286</v>
      </c>
      <c r="D71">
        <v>1</v>
      </c>
    </row>
    <row r="72" spans="1:4" x14ac:dyDescent="0.35">
      <c r="A72">
        <v>70</v>
      </c>
      <c r="B72">
        <v>-0.923633441</v>
      </c>
      <c r="C72">
        <v>-0.62781244800000002</v>
      </c>
      <c r="D72">
        <v>0</v>
      </c>
    </row>
    <row r="73" spans="1:4" x14ac:dyDescent="0.35">
      <c r="A73">
        <v>71</v>
      </c>
      <c r="B73">
        <v>-2.5914639999999999E-2</v>
      </c>
      <c r="C73">
        <v>0.38951469100000002</v>
      </c>
      <c r="D73">
        <v>1</v>
      </c>
    </row>
    <row r="74" spans="1:4" x14ac:dyDescent="0.35">
      <c r="A74">
        <v>72</v>
      </c>
      <c r="B74">
        <v>0.21221890400000001</v>
      </c>
      <c r="C74">
        <v>0.92260170200000002</v>
      </c>
      <c r="D74">
        <v>1</v>
      </c>
    </row>
    <row r="75" spans="1:4" x14ac:dyDescent="0.35">
      <c r="A75">
        <v>73</v>
      </c>
      <c r="B75">
        <v>-0.12858008900000001</v>
      </c>
      <c r="C75">
        <v>0.24488405599999999</v>
      </c>
      <c r="D75">
        <v>1</v>
      </c>
    </row>
    <row r="76" spans="1:4" x14ac:dyDescent="0.35">
      <c r="A76">
        <v>74</v>
      </c>
      <c r="B76">
        <v>-0.17493101</v>
      </c>
      <c r="C76">
        <v>0.325845098</v>
      </c>
      <c r="D76">
        <v>1</v>
      </c>
    </row>
    <row r="77" spans="1:4" x14ac:dyDescent="0.35">
      <c r="A77">
        <v>75</v>
      </c>
      <c r="B77">
        <v>1</v>
      </c>
      <c r="C77">
        <v>0.22362180800000001</v>
      </c>
      <c r="D77">
        <v>1</v>
      </c>
    </row>
    <row r="78" spans="1:4" x14ac:dyDescent="0.35">
      <c r="A78">
        <v>76</v>
      </c>
      <c r="B78">
        <v>-0.50678846099999997</v>
      </c>
      <c r="C78">
        <v>0.69549865300000002</v>
      </c>
      <c r="D78">
        <v>1</v>
      </c>
    </row>
    <row r="79" spans="1:4" x14ac:dyDescent="0.35">
      <c r="A79">
        <v>77</v>
      </c>
      <c r="B79">
        <v>-0.41523235200000003</v>
      </c>
      <c r="C79">
        <v>0.32442158799999998</v>
      </c>
      <c r="D79">
        <v>1</v>
      </c>
    </row>
    <row r="80" spans="1:4" x14ac:dyDescent="0.35">
      <c r="A80">
        <v>78</v>
      </c>
      <c r="B80">
        <v>-0.128646865</v>
      </c>
      <c r="C80">
        <v>-0.65121389500000004</v>
      </c>
      <c r="D80">
        <v>0</v>
      </c>
    </row>
    <row r="81" spans="1:4" x14ac:dyDescent="0.35">
      <c r="A81">
        <v>79</v>
      </c>
      <c r="B81">
        <v>0.49544389900000002</v>
      </c>
      <c r="C81">
        <v>-0.64501846600000001</v>
      </c>
      <c r="D81">
        <v>0</v>
      </c>
    </row>
    <row r="82" spans="1:4" x14ac:dyDescent="0.35">
      <c r="A82">
        <v>80</v>
      </c>
      <c r="B82">
        <v>0.68714025300000003</v>
      </c>
      <c r="C82">
        <v>0.14846121400000001</v>
      </c>
      <c r="D82">
        <v>1</v>
      </c>
    </row>
    <row r="83" spans="1:4" x14ac:dyDescent="0.35">
      <c r="A83">
        <v>81</v>
      </c>
      <c r="B83">
        <v>0.85686053900000003</v>
      </c>
      <c r="C83">
        <v>-0.55787638299999998</v>
      </c>
      <c r="D83">
        <v>1</v>
      </c>
    </row>
    <row r="84" spans="1:4" x14ac:dyDescent="0.35">
      <c r="A84">
        <v>82</v>
      </c>
      <c r="B84">
        <v>6.8108075000000004E-2</v>
      </c>
      <c r="C84">
        <v>5.428761E-2</v>
      </c>
      <c r="D84">
        <v>1</v>
      </c>
    </row>
    <row r="85" spans="1:4" x14ac:dyDescent="0.35">
      <c r="A85">
        <v>83</v>
      </c>
      <c r="B85">
        <v>-0.22086112499999999</v>
      </c>
      <c r="C85">
        <v>-0.15299136599999999</v>
      </c>
      <c r="D85">
        <v>1</v>
      </c>
    </row>
    <row r="86" spans="1:4" x14ac:dyDescent="0.35">
      <c r="A86">
        <v>84</v>
      </c>
      <c r="B86">
        <v>0.442127824</v>
      </c>
      <c r="C86">
        <v>0.76828090500000001</v>
      </c>
      <c r="D86">
        <v>1</v>
      </c>
    </row>
    <row r="87" spans="1:4" x14ac:dyDescent="0.35">
      <c r="A87">
        <v>85</v>
      </c>
      <c r="B87">
        <v>0.1010529</v>
      </c>
      <c r="C87">
        <v>0.61107739999999999</v>
      </c>
      <c r="D87">
        <v>1</v>
      </c>
    </row>
    <row r="88" spans="1:4" x14ac:dyDescent="0.35">
      <c r="A88">
        <v>86</v>
      </c>
      <c r="B88">
        <v>-0.65553108100000002</v>
      </c>
      <c r="C88">
        <v>0.41333609300000002</v>
      </c>
      <c r="D88">
        <v>0</v>
      </c>
    </row>
    <row r="89" spans="1:4" x14ac:dyDescent="0.35">
      <c r="A89">
        <v>87</v>
      </c>
      <c r="B89">
        <v>0.30197814299999998</v>
      </c>
      <c r="C89">
        <v>0.75258912499999997</v>
      </c>
      <c r="D89">
        <v>1</v>
      </c>
    </row>
    <row r="90" spans="1:4" x14ac:dyDescent="0.35">
      <c r="A90">
        <v>88</v>
      </c>
      <c r="B90">
        <v>0.39249745000000003</v>
      </c>
      <c r="C90">
        <v>0.93490162099999996</v>
      </c>
      <c r="D90">
        <v>1</v>
      </c>
    </row>
    <row r="91" spans="1:4" x14ac:dyDescent="0.35">
      <c r="A91">
        <v>89</v>
      </c>
      <c r="B91">
        <v>-0.36105805600000002</v>
      </c>
      <c r="C91">
        <v>-0.116216981</v>
      </c>
      <c r="D91">
        <v>0</v>
      </c>
    </row>
    <row r="92" spans="1:4" x14ac:dyDescent="0.35">
      <c r="A92">
        <v>90</v>
      </c>
      <c r="B92">
        <v>0.83564265599999998</v>
      </c>
      <c r="C92">
        <v>0.36395055300000001</v>
      </c>
      <c r="D92">
        <v>1</v>
      </c>
    </row>
    <row r="93" spans="1:4" x14ac:dyDescent="0.35">
      <c r="A93">
        <v>91</v>
      </c>
      <c r="B93">
        <v>0.73113267900000001</v>
      </c>
      <c r="C93">
        <v>0.66716622400000003</v>
      </c>
      <c r="D93">
        <v>1</v>
      </c>
    </row>
    <row r="94" spans="1:4" x14ac:dyDescent="0.35">
      <c r="A94">
        <v>92</v>
      </c>
      <c r="B94">
        <v>-0.27121426999999998</v>
      </c>
      <c r="C94">
        <v>-0.85446847100000001</v>
      </c>
      <c r="D94">
        <v>0</v>
      </c>
    </row>
    <row r="95" spans="1:4" x14ac:dyDescent="0.35">
      <c r="A95">
        <v>93</v>
      </c>
      <c r="B95">
        <v>0.27374184699999998</v>
      </c>
      <c r="C95">
        <v>0.58912889400000001</v>
      </c>
      <c r="D95">
        <v>1</v>
      </c>
    </row>
    <row r="96" spans="1:4" x14ac:dyDescent="0.35">
      <c r="A96">
        <v>94</v>
      </c>
      <c r="B96">
        <v>0.713854404</v>
      </c>
      <c r="C96">
        <v>-0.56772088300000001</v>
      </c>
      <c r="D96">
        <v>1</v>
      </c>
    </row>
    <row r="97" spans="1:4" x14ac:dyDescent="0.35">
      <c r="A97">
        <v>95</v>
      </c>
      <c r="B97">
        <v>0.53163477299999995</v>
      </c>
      <c r="C97">
        <v>-0.47918502200000002</v>
      </c>
      <c r="D97">
        <v>1</v>
      </c>
    </row>
    <row r="98" spans="1:4" x14ac:dyDescent="0.35">
      <c r="A98">
        <v>96</v>
      </c>
      <c r="B98">
        <v>-0.65019214299999994</v>
      </c>
      <c r="C98">
        <v>0.65530263799999999</v>
      </c>
      <c r="D98">
        <v>1</v>
      </c>
    </row>
    <row r="99" spans="1:4" x14ac:dyDescent="0.35">
      <c r="A99">
        <v>97</v>
      </c>
      <c r="B99">
        <v>0.98529866499999996</v>
      </c>
      <c r="C99">
        <v>0.118332692</v>
      </c>
      <c r="D99">
        <v>1</v>
      </c>
    </row>
    <row r="100" spans="1:4" x14ac:dyDescent="0.35">
      <c r="A100">
        <v>98</v>
      </c>
      <c r="B100">
        <v>-0.275288959</v>
      </c>
      <c r="C100">
        <v>5.7301740000000002E-3</v>
      </c>
      <c r="D100">
        <v>1</v>
      </c>
    </row>
    <row r="101" spans="1:4" x14ac:dyDescent="0.35">
      <c r="A101">
        <v>99</v>
      </c>
      <c r="B101">
        <v>0.28186007800000001</v>
      </c>
      <c r="C101">
        <v>0.726376256</v>
      </c>
      <c r="D101">
        <v>1</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9FBD-C395-45E1-B43E-A281A3877645}">
  <dimension ref="A2:K106"/>
  <sheetViews>
    <sheetView workbookViewId="0">
      <selection activeCell="N17" sqref="N17"/>
    </sheetView>
  </sheetViews>
  <sheetFormatPr defaultRowHeight="14.5" x14ac:dyDescent="0.35"/>
  <cols>
    <col min="1" max="1" width="12" customWidth="1"/>
    <col min="7" max="7" width="12.453125" bestFit="1" customWidth="1"/>
    <col min="8" max="8" width="11.81640625" bestFit="1" customWidth="1"/>
    <col min="9" max="9" width="15" customWidth="1"/>
    <col min="11" max="11" width="13.36328125" bestFit="1" customWidth="1"/>
  </cols>
  <sheetData>
    <row r="2" spans="1:11" x14ac:dyDescent="0.35">
      <c r="A2" s="36" t="s">
        <v>49</v>
      </c>
      <c r="B2" s="18" t="s">
        <v>12</v>
      </c>
      <c r="C2" s="13">
        <v>1E-3</v>
      </c>
    </row>
    <row r="3" spans="1:11" x14ac:dyDescent="0.35">
      <c r="A3" s="37"/>
      <c r="B3" s="19" t="s">
        <v>13</v>
      </c>
      <c r="C3" s="14">
        <v>1E-3</v>
      </c>
    </row>
    <row r="4" spans="1:11" x14ac:dyDescent="0.35">
      <c r="A4" s="38"/>
      <c r="B4" s="20" t="s">
        <v>14</v>
      </c>
      <c r="C4" s="15">
        <v>1E-3</v>
      </c>
      <c r="J4" s="21" t="s">
        <v>33</v>
      </c>
      <c r="K4" s="22">
        <f>SUM(K7:K106)</f>
        <v>-36.994117811869963</v>
      </c>
    </row>
    <row r="6" spans="1:11" x14ac:dyDescent="0.35">
      <c r="A6" s="16" t="s">
        <v>7</v>
      </c>
      <c r="B6" s="17" t="s">
        <v>25</v>
      </c>
      <c r="C6" s="17" t="s">
        <v>26</v>
      </c>
      <c r="D6" s="17" t="s">
        <v>27</v>
      </c>
      <c r="E6" s="17" t="s">
        <v>28</v>
      </c>
      <c r="G6" s="17" t="s">
        <v>29</v>
      </c>
      <c r="H6" s="17" t="s">
        <v>30</v>
      </c>
      <c r="I6" s="17" t="s">
        <v>11</v>
      </c>
      <c r="J6" s="17" t="s">
        <v>31</v>
      </c>
      <c r="K6" s="17" t="s">
        <v>32</v>
      </c>
    </row>
    <row r="7" spans="1:11" x14ac:dyDescent="0.35">
      <c r="A7">
        <v>0</v>
      </c>
      <c r="B7">
        <v>-0.869144323</v>
      </c>
      <c r="C7">
        <v>0.38930975099999998</v>
      </c>
      <c r="D7">
        <v>0</v>
      </c>
      <c r="E7">
        <f>1-D7</f>
        <v>1</v>
      </c>
      <c r="G7">
        <f>$C$2+($C$3*B7)+($C$4*C7)</f>
        <v>5.2016542799999997E-4</v>
      </c>
      <c r="H7">
        <f>EXP(-1*G7)</f>
        <v>0.9994799698345822</v>
      </c>
      <c r="I7">
        <f>1/(1+H7)</f>
        <v>0.50013004135406791</v>
      </c>
      <c r="J7">
        <f>1-I7</f>
        <v>0.49986995864593209</v>
      </c>
      <c r="K7">
        <f>(D7+LN(I7))+((1-D7)*LN((1-I7)))</f>
        <v>-1.386294428762908</v>
      </c>
    </row>
    <row r="8" spans="1:11" x14ac:dyDescent="0.35">
      <c r="A8">
        <v>1</v>
      </c>
      <c r="B8">
        <v>-0.99346735100000005</v>
      </c>
      <c r="C8">
        <v>-0.61059090299999996</v>
      </c>
      <c r="D8">
        <v>0</v>
      </c>
      <c r="E8">
        <f t="shared" ref="E8:E71" si="0">1-D8</f>
        <v>1</v>
      </c>
      <c r="G8">
        <f t="shared" ref="G8:G71" si="1">$C$2+($C$3*B8)+($C$4*C8)</f>
        <v>-6.0405825400000016E-4</v>
      </c>
      <c r="H8">
        <f>EXP(-1*G8)</f>
        <v>1.0006042407339282</v>
      </c>
      <c r="I8">
        <f t="shared" ref="I8:I71" si="2">1/(1+H8)</f>
        <v>0.49984898544109196</v>
      </c>
      <c r="J8">
        <f t="shared" ref="J8:J71" si="3">1-I8</f>
        <v>0.50015101455890809</v>
      </c>
      <c r="K8">
        <f t="shared" ref="K8:K71" si="4">(D8+LN(I8))+((1-D8)*LN((1-I8)))</f>
        <v>-1.3862944523414829</v>
      </c>
    </row>
    <row r="9" spans="1:11" x14ac:dyDescent="0.35">
      <c r="A9">
        <v>2</v>
      </c>
      <c r="B9">
        <v>-0.834064315</v>
      </c>
      <c r="C9">
        <v>0.23923557600000001</v>
      </c>
      <c r="D9">
        <v>0</v>
      </c>
      <c r="E9">
        <f t="shared" si="0"/>
        <v>1</v>
      </c>
      <c r="G9">
        <f t="shared" si="1"/>
        <v>4.0517126099999995E-4</v>
      </c>
      <c r="H9">
        <f t="shared" ref="H9:H71" si="5">EXP(-1*G9)</f>
        <v>0.99959491080979079</v>
      </c>
      <c r="I9">
        <f t="shared" si="2"/>
        <v>0.50010129281386428</v>
      </c>
      <c r="J9">
        <f t="shared" si="3"/>
        <v>0.49989870718613572</v>
      </c>
      <c r="K9">
        <f t="shared" si="4"/>
        <v>-1.3862944021608281</v>
      </c>
    </row>
    <row r="10" spans="1:11" x14ac:dyDescent="0.35">
      <c r="A10">
        <v>3</v>
      </c>
      <c r="B10">
        <v>-0.13647145099999999</v>
      </c>
      <c r="C10">
        <v>0.63200269799999997</v>
      </c>
      <c r="D10">
        <v>1</v>
      </c>
      <c r="E10">
        <f t="shared" si="0"/>
        <v>0</v>
      </c>
      <c r="G10">
        <f t="shared" si="1"/>
        <v>1.4955312469999999E-3</v>
      </c>
      <c r="H10">
        <f t="shared" si="5"/>
        <v>0.99850558650257615</v>
      </c>
      <c r="I10">
        <f t="shared" si="2"/>
        <v>0.50037388274206407</v>
      </c>
      <c r="J10">
        <f t="shared" si="3"/>
        <v>0.49962611725793593</v>
      </c>
      <c r="K10">
        <f t="shared" si="4"/>
        <v>0.3076003054868669</v>
      </c>
    </row>
    <row r="11" spans="1:11" x14ac:dyDescent="0.35">
      <c r="A11">
        <v>4</v>
      </c>
      <c r="B11">
        <v>0.40388679199999999</v>
      </c>
      <c r="C11">
        <v>0.31078428899999999</v>
      </c>
      <c r="D11">
        <v>1</v>
      </c>
      <c r="E11">
        <f t="shared" si="0"/>
        <v>0</v>
      </c>
      <c r="G11">
        <f t="shared" si="1"/>
        <v>1.714671081E-3</v>
      </c>
      <c r="H11">
        <f t="shared" si="5"/>
        <v>0.99828679812760157</v>
      </c>
      <c r="I11">
        <f t="shared" si="2"/>
        <v>0.50042866766522298</v>
      </c>
      <c r="J11">
        <f t="shared" si="3"/>
        <v>0.49957133233477702</v>
      </c>
      <c r="K11">
        <f t="shared" si="4"/>
        <v>0.30770978746848521</v>
      </c>
    </row>
    <row r="12" spans="1:11" x14ac:dyDescent="0.35">
      <c r="A12">
        <v>5</v>
      </c>
      <c r="B12">
        <v>-0.56930879300000004</v>
      </c>
      <c r="C12">
        <v>-0.24668082</v>
      </c>
      <c r="D12">
        <v>0</v>
      </c>
      <c r="E12">
        <f t="shared" si="0"/>
        <v>1</v>
      </c>
      <c r="G12">
        <f t="shared" si="1"/>
        <v>1.8401038699999999E-4</v>
      </c>
      <c r="H12">
        <f t="shared" si="5"/>
        <v>0.99981600654187286</v>
      </c>
      <c r="I12">
        <f t="shared" si="2"/>
        <v>0.50004600259662024</v>
      </c>
      <c r="J12">
        <f t="shared" si="3"/>
        <v>0.49995399740337976</v>
      </c>
      <c r="K12">
        <f t="shared" si="4"/>
        <v>-1.3862943695848462</v>
      </c>
    </row>
    <row r="13" spans="1:11" x14ac:dyDescent="0.35">
      <c r="A13">
        <v>6</v>
      </c>
      <c r="B13">
        <v>-0.10998218799999999</v>
      </c>
      <c r="C13">
        <v>0.93091718000000001</v>
      </c>
      <c r="D13">
        <v>1</v>
      </c>
      <c r="E13">
        <f t="shared" si="0"/>
        <v>0</v>
      </c>
      <c r="G13">
        <f t="shared" si="1"/>
        <v>1.8209349920000001E-3</v>
      </c>
      <c r="H13">
        <f t="shared" si="5"/>
        <v>0.99818072190426987</v>
      </c>
      <c r="I13">
        <f t="shared" si="2"/>
        <v>0.50045523362221123</v>
      </c>
      <c r="J13">
        <f t="shared" si="3"/>
        <v>0.49954476637778877</v>
      </c>
      <c r="K13">
        <f t="shared" si="4"/>
        <v>0.30776287246058132</v>
      </c>
    </row>
    <row r="14" spans="1:11" x14ac:dyDescent="0.35">
      <c r="A14">
        <v>7</v>
      </c>
      <c r="B14">
        <v>0.288993689</v>
      </c>
      <c r="C14">
        <v>-0.53268947899999997</v>
      </c>
      <c r="D14">
        <v>1</v>
      </c>
      <c r="E14">
        <f t="shared" si="0"/>
        <v>0</v>
      </c>
      <c r="G14">
        <f t="shared" si="1"/>
        <v>7.563042100000001E-4</v>
      </c>
      <c r="H14">
        <f t="shared" si="5"/>
        <v>0.9992439817159422</v>
      </c>
      <c r="I14">
        <f t="shared" si="2"/>
        <v>0.50018907604348739</v>
      </c>
      <c r="J14">
        <f t="shared" si="3"/>
        <v>0.49981092395651261</v>
      </c>
      <c r="K14">
        <f t="shared" si="4"/>
        <v>0.30723090004554909</v>
      </c>
    </row>
    <row r="15" spans="1:11" x14ac:dyDescent="0.35">
      <c r="A15">
        <v>8</v>
      </c>
      <c r="B15">
        <v>0.31978216500000001</v>
      </c>
      <c r="C15">
        <v>0.66458157500000004</v>
      </c>
      <c r="D15">
        <v>1</v>
      </c>
      <c r="E15">
        <f t="shared" si="0"/>
        <v>0</v>
      </c>
      <c r="G15">
        <f t="shared" si="1"/>
        <v>1.9843637399999999E-3</v>
      </c>
      <c r="H15">
        <f t="shared" si="5"/>
        <v>0.99801760380806748</v>
      </c>
      <c r="I15">
        <f t="shared" si="2"/>
        <v>0.50049609077221202</v>
      </c>
      <c r="J15">
        <f t="shared" si="3"/>
        <v>0.49950390922778798</v>
      </c>
      <c r="K15">
        <f t="shared" si="4"/>
        <v>0.307844509097704</v>
      </c>
    </row>
    <row r="16" spans="1:11" x14ac:dyDescent="0.35">
      <c r="A16">
        <v>9</v>
      </c>
      <c r="B16">
        <v>0.55868566200000003</v>
      </c>
      <c r="C16">
        <v>-0.62118485300000004</v>
      </c>
      <c r="D16">
        <v>1</v>
      </c>
      <c r="E16">
        <f t="shared" si="0"/>
        <v>0</v>
      </c>
      <c r="G16">
        <f t="shared" si="1"/>
        <v>9.3750080900000009E-4</v>
      </c>
      <c r="H16">
        <f t="shared" si="5"/>
        <v>0.99906293850758621</v>
      </c>
      <c r="I16">
        <f t="shared" si="2"/>
        <v>0.50023437518508385</v>
      </c>
      <c r="J16">
        <f t="shared" si="3"/>
        <v>0.49976562481491615</v>
      </c>
      <c r="K16">
        <f t="shared" si="4"/>
        <v>0.30732145998108795</v>
      </c>
    </row>
    <row r="17" spans="1:11" x14ac:dyDescent="0.35">
      <c r="A17">
        <v>10</v>
      </c>
      <c r="B17">
        <v>0.88630191899999999</v>
      </c>
      <c r="C17">
        <v>-0.77669716799999999</v>
      </c>
      <c r="D17">
        <v>0</v>
      </c>
      <c r="E17">
        <f t="shared" si="0"/>
        <v>1</v>
      </c>
      <c r="G17">
        <f t="shared" si="1"/>
        <v>1.1096047510000002E-3</v>
      </c>
      <c r="H17">
        <f t="shared" si="5"/>
        <v>0.99889101063271979</v>
      </c>
      <c r="I17">
        <f t="shared" si="2"/>
        <v>0.50027740115928809</v>
      </c>
      <c r="J17">
        <f t="shared" si="3"/>
        <v>0.49972259884071191</v>
      </c>
      <c r="K17">
        <f t="shared" si="4"/>
        <v>-1.3862946689255506</v>
      </c>
    </row>
    <row r="18" spans="1:11" x14ac:dyDescent="0.35">
      <c r="A18">
        <v>11</v>
      </c>
      <c r="B18">
        <v>0.288675864</v>
      </c>
      <c r="C18">
        <v>-1</v>
      </c>
      <c r="D18">
        <v>0</v>
      </c>
      <c r="E18">
        <f t="shared" si="0"/>
        <v>1</v>
      </c>
      <c r="G18">
        <f t="shared" si="1"/>
        <v>2.8867586399999997E-4</v>
      </c>
      <c r="H18">
        <f t="shared" si="5"/>
        <v>0.9997113657988681</v>
      </c>
      <c r="I18">
        <f t="shared" si="2"/>
        <v>0.50007216896549878</v>
      </c>
      <c r="J18">
        <f t="shared" si="3"/>
        <v>0.49992783103450122</v>
      </c>
      <c r="K18">
        <f t="shared" si="4"/>
        <v>-1.3862943819533293</v>
      </c>
    </row>
    <row r="19" spans="1:11" x14ac:dyDescent="0.35">
      <c r="A19">
        <v>12</v>
      </c>
      <c r="B19">
        <v>0.497748411</v>
      </c>
      <c r="C19">
        <v>0.34411227100000003</v>
      </c>
      <c r="D19">
        <v>1</v>
      </c>
      <c r="E19">
        <f t="shared" si="0"/>
        <v>0</v>
      </c>
      <c r="G19">
        <f t="shared" si="1"/>
        <v>1.8418606820000002E-3</v>
      </c>
      <c r="H19">
        <f t="shared" si="5"/>
        <v>0.99815983450246171</v>
      </c>
      <c r="I19">
        <f t="shared" si="2"/>
        <v>0.5004604650403246</v>
      </c>
      <c r="J19">
        <f t="shared" si="3"/>
        <v>0.4995395349596754</v>
      </c>
      <c r="K19">
        <f t="shared" si="4"/>
        <v>0.30777332572476812</v>
      </c>
    </row>
    <row r="20" spans="1:11" x14ac:dyDescent="0.35">
      <c r="A20">
        <v>13</v>
      </c>
      <c r="B20">
        <v>0.126739566</v>
      </c>
      <c r="C20">
        <v>0.96628655900000004</v>
      </c>
      <c r="D20">
        <v>1</v>
      </c>
      <c r="E20">
        <f t="shared" si="0"/>
        <v>0</v>
      </c>
      <c r="G20">
        <f t="shared" si="1"/>
        <v>2.0930261249999999E-3</v>
      </c>
      <c r="H20">
        <f t="shared" si="5"/>
        <v>0.99790916272680563</v>
      </c>
      <c r="I20">
        <f t="shared" si="2"/>
        <v>0.50052325634022832</v>
      </c>
      <c r="J20">
        <f t="shared" si="3"/>
        <v>0.49947674365977168</v>
      </c>
      <c r="K20">
        <f t="shared" si="4"/>
        <v>0.30789878490785949</v>
      </c>
    </row>
    <row r="21" spans="1:11" x14ac:dyDescent="0.35">
      <c r="A21">
        <v>14</v>
      </c>
      <c r="B21">
        <v>-0.72826006099999996</v>
      </c>
      <c r="C21">
        <v>0.33107059999999999</v>
      </c>
      <c r="D21">
        <v>0</v>
      </c>
      <c r="E21">
        <f t="shared" si="0"/>
        <v>1</v>
      </c>
      <c r="G21">
        <f t="shared" si="1"/>
        <v>6.0281053900000008E-4</v>
      </c>
      <c r="H21">
        <f t="shared" si="5"/>
        <v>0.99939737111477023</v>
      </c>
      <c r="I21">
        <f t="shared" si="2"/>
        <v>0.50015070263018646</v>
      </c>
      <c r="J21">
        <f t="shared" si="3"/>
        <v>0.49984929736981354</v>
      </c>
      <c r="K21">
        <f t="shared" si="4"/>
        <v>-1.3862944519650258</v>
      </c>
    </row>
    <row r="22" spans="1:11" x14ac:dyDescent="0.35">
      <c r="A22">
        <v>15</v>
      </c>
      <c r="B22">
        <v>-0.31453173800000001</v>
      </c>
      <c r="C22">
        <v>0.71692903699999999</v>
      </c>
      <c r="D22">
        <v>1</v>
      </c>
      <c r="E22">
        <f t="shared" si="0"/>
        <v>0</v>
      </c>
      <c r="G22">
        <f t="shared" si="1"/>
        <v>1.402397299E-3</v>
      </c>
      <c r="H22">
        <f t="shared" si="5"/>
        <v>0.99859858560056658</v>
      </c>
      <c r="I22">
        <f t="shared" si="2"/>
        <v>0.5003505992672892</v>
      </c>
      <c r="J22">
        <f t="shared" si="3"/>
        <v>0.4996494007327108</v>
      </c>
      <c r="K22">
        <f t="shared" si="4"/>
        <v>0.30755377224980185</v>
      </c>
    </row>
    <row r="23" spans="1:11" x14ac:dyDescent="0.35">
      <c r="A23">
        <v>16</v>
      </c>
      <c r="B23">
        <v>0.118299011</v>
      </c>
      <c r="C23">
        <v>-0.35144433400000002</v>
      </c>
      <c r="D23">
        <v>1</v>
      </c>
      <c r="E23">
        <f t="shared" si="0"/>
        <v>0</v>
      </c>
      <c r="G23">
        <f t="shared" si="1"/>
        <v>7.6685467700000009E-4</v>
      </c>
      <c r="H23">
        <f t="shared" si="5"/>
        <v>0.99923343928090202</v>
      </c>
      <c r="I23">
        <f t="shared" si="2"/>
        <v>0.50019171365985493</v>
      </c>
      <c r="J23">
        <f t="shared" si="3"/>
        <v>0.49980828634014507</v>
      </c>
      <c r="K23">
        <f t="shared" si="4"/>
        <v>0.3072361732702944</v>
      </c>
    </row>
    <row r="24" spans="1:11" x14ac:dyDescent="0.35">
      <c r="A24">
        <v>17</v>
      </c>
      <c r="B24">
        <v>8.6098806999999999E-2</v>
      </c>
      <c r="C24">
        <v>-0.52904021800000001</v>
      </c>
      <c r="D24">
        <v>0</v>
      </c>
      <c r="E24">
        <f t="shared" si="0"/>
        <v>1</v>
      </c>
      <c r="G24">
        <f t="shared" si="1"/>
        <v>5.5705858899999996E-4</v>
      </c>
      <c r="H24">
        <f t="shared" si="5"/>
        <v>0.99944309653932928</v>
      </c>
      <c r="I24">
        <f t="shared" si="2"/>
        <v>0.50013926464364866</v>
      </c>
      <c r="J24">
        <f t="shared" si="3"/>
        <v>0.49986073535635134</v>
      </c>
      <c r="K24">
        <f t="shared" si="4"/>
        <v>-1.3862944386984575</v>
      </c>
    </row>
    <row r="25" spans="1:11" x14ac:dyDescent="0.35">
      <c r="A25">
        <v>18</v>
      </c>
      <c r="B25">
        <v>0.163917113</v>
      </c>
      <c r="C25">
        <v>0.82590798300000001</v>
      </c>
      <c r="D25">
        <v>1</v>
      </c>
      <c r="E25">
        <f t="shared" si="0"/>
        <v>0</v>
      </c>
      <c r="G25">
        <f t="shared" si="1"/>
        <v>1.9898250960000002E-3</v>
      </c>
      <c r="H25">
        <f t="shared" si="5"/>
        <v>0.99801215329352244</v>
      </c>
      <c r="I25">
        <f t="shared" si="2"/>
        <v>0.50049745610986418</v>
      </c>
      <c r="J25">
        <f t="shared" si="3"/>
        <v>0.49950254389013582</v>
      </c>
      <c r="K25">
        <f t="shared" si="4"/>
        <v>0.30784723706264716</v>
      </c>
    </row>
    <row r="26" spans="1:11" x14ac:dyDescent="0.35">
      <c r="A26">
        <v>19</v>
      </c>
      <c r="B26">
        <v>0.34500817</v>
      </c>
      <c r="C26">
        <v>-0.502749318</v>
      </c>
      <c r="D26">
        <v>1</v>
      </c>
      <c r="E26">
        <f t="shared" si="0"/>
        <v>0</v>
      </c>
      <c r="G26">
        <f t="shared" si="1"/>
        <v>8.4225885200000009E-4</v>
      </c>
      <c r="H26">
        <f t="shared" si="5"/>
        <v>0.99915809574842473</v>
      </c>
      <c r="I26">
        <f t="shared" si="2"/>
        <v>0.50021056470055214</v>
      </c>
      <c r="J26">
        <f t="shared" si="3"/>
        <v>0.49978943529944786</v>
      </c>
      <c r="K26">
        <f t="shared" si="4"/>
        <v>0.30727386019106062</v>
      </c>
    </row>
    <row r="27" spans="1:11" x14ac:dyDescent="0.35">
      <c r="A27">
        <v>20</v>
      </c>
      <c r="B27">
        <v>6.9620783000000006E-2</v>
      </c>
      <c r="C27">
        <v>-0.64154500999999997</v>
      </c>
      <c r="D27">
        <v>0</v>
      </c>
      <c r="E27">
        <f t="shared" si="0"/>
        <v>1</v>
      </c>
      <c r="G27">
        <f t="shared" si="1"/>
        <v>4.2807577300000004E-4</v>
      </c>
      <c r="H27">
        <f t="shared" si="5"/>
        <v>0.99957201583836108</v>
      </c>
      <c r="I27">
        <f t="shared" si="2"/>
        <v>0.5001070189416158</v>
      </c>
      <c r="J27">
        <f t="shared" si="3"/>
        <v>0.4998929810583842</v>
      </c>
      <c r="K27">
        <f t="shared" si="4"/>
        <v>-1.386294406932107</v>
      </c>
    </row>
    <row r="28" spans="1:11" x14ac:dyDescent="0.35">
      <c r="A28">
        <v>21</v>
      </c>
      <c r="B28">
        <v>0.70900896099999999</v>
      </c>
      <c r="C28">
        <v>3.1143285E-2</v>
      </c>
      <c r="D28">
        <v>1</v>
      </c>
      <c r="E28">
        <f t="shared" si="0"/>
        <v>0</v>
      </c>
      <c r="G28">
        <f t="shared" si="1"/>
        <v>1.7401522459999999E-3</v>
      </c>
      <c r="H28">
        <f t="shared" si="5"/>
        <v>0.9982613609410671</v>
      </c>
      <c r="I28">
        <f t="shared" si="2"/>
        <v>0.50043503795172073</v>
      </c>
      <c r="J28">
        <f t="shared" si="3"/>
        <v>0.49956496204827927</v>
      </c>
      <c r="K28">
        <f t="shared" si="4"/>
        <v>0.30772251704687259</v>
      </c>
    </row>
    <row r="29" spans="1:11" x14ac:dyDescent="0.35">
      <c r="A29">
        <v>22</v>
      </c>
      <c r="B29">
        <v>-0.41303571900000002</v>
      </c>
      <c r="C29">
        <v>-0.46525350300000001</v>
      </c>
      <c r="D29">
        <v>0</v>
      </c>
      <c r="E29">
        <f t="shared" si="0"/>
        <v>1</v>
      </c>
      <c r="G29">
        <f t="shared" si="1"/>
        <v>1.2171077799999995E-4</v>
      </c>
      <c r="H29">
        <f t="shared" si="5"/>
        <v>0.99987829662845629</v>
      </c>
      <c r="I29">
        <f t="shared" si="2"/>
        <v>0.50003042769446238</v>
      </c>
      <c r="J29">
        <f t="shared" si="3"/>
        <v>0.49996957230553762</v>
      </c>
      <c r="K29">
        <f t="shared" si="4"/>
        <v>-1.3862943648232688</v>
      </c>
    </row>
    <row r="30" spans="1:11" x14ac:dyDescent="0.35">
      <c r="A30">
        <v>23</v>
      </c>
      <c r="B30">
        <v>-0.88094321499999995</v>
      </c>
      <c r="C30">
        <v>-0.60137605900000002</v>
      </c>
      <c r="D30">
        <v>0</v>
      </c>
      <c r="E30">
        <f t="shared" si="0"/>
        <v>1</v>
      </c>
      <c r="G30">
        <f t="shared" si="1"/>
        <v>-4.8231927399999992E-4</v>
      </c>
      <c r="H30">
        <f t="shared" si="5"/>
        <v>1.0004824356086437</v>
      </c>
      <c r="I30">
        <f t="shared" si="2"/>
        <v>0.49987942018383758</v>
      </c>
      <c r="J30">
        <f t="shared" si="3"/>
        <v>0.50012057981616242</v>
      </c>
      <c r="K30">
        <f t="shared" si="4"/>
        <v>-1.3862944192778606</v>
      </c>
    </row>
    <row r="31" spans="1:11" x14ac:dyDescent="0.35">
      <c r="A31">
        <v>24</v>
      </c>
      <c r="B31">
        <v>0.37210637299999999</v>
      </c>
      <c r="C31">
        <v>0.124102769</v>
      </c>
      <c r="D31">
        <v>1</v>
      </c>
      <c r="E31">
        <f t="shared" si="0"/>
        <v>0</v>
      </c>
      <c r="G31">
        <f t="shared" si="1"/>
        <v>1.4962091419999999E-3</v>
      </c>
      <c r="H31">
        <f t="shared" si="5"/>
        <v>0.99850490962086103</v>
      </c>
      <c r="I31">
        <f t="shared" si="2"/>
        <v>0.50037405221571929</v>
      </c>
      <c r="J31">
        <f t="shared" si="3"/>
        <v>0.49962594778428071</v>
      </c>
      <c r="K31">
        <f t="shared" si="4"/>
        <v>0.30760064418085631</v>
      </c>
    </row>
    <row r="32" spans="1:11" x14ac:dyDescent="0.35">
      <c r="A32">
        <v>25</v>
      </c>
      <c r="B32">
        <v>-7.6604941999999995E-2</v>
      </c>
      <c r="C32">
        <v>0.15287537800000001</v>
      </c>
      <c r="D32">
        <v>1</v>
      </c>
      <c r="E32">
        <f t="shared" si="0"/>
        <v>0</v>
      </c>
      <c r="G32">
        <f t="shared" si="1"/>
        <v>1.076270436E-3</v>
      </c>
      <c r="H32">
        <f t="shared" si="5"/>
        <v>0.99892430853529723</v>
      </c>
      <c r="I32">
        <f t="shared" si="2"/>
        <v>0.50026906758302692</v>
      </c>
      <c r="J32">
        <f t="shared" si="3"/>
        <v>0.49973093241697308</v>
      </c>
      <c r="K32">
        <f t="shared" si="4"/>
        <v>0.30739080986330514</v>
      </c>
    </row>
    <row r="33" spans="1:11" x14ac:dyDescent="0.35">
      <c r="A33">
        <v>26</v>
      </c>
      <c r="B33">
        <v>0.43706611499999998</v>
      </c>
      <c r="C33">
        <v>-0.58344330200000005</v>
      </c>
      <c r="D33">
        <v>1</v>
      </c>
      <c r="E33">
        <f t="shared" si="0"/>
        <v>0</v>
      </c>
      <c r="G33">
        <f t="shared" si="1"/>
        <v>8.5362281299999996E-4</v>
      </c>
      <c r="H33">
        <f t="shared" si="5"/>
        <v>0.99914674141930704</v>
      </c>
      <c r="I33">
        <f t="shared" si="2"/>
        <v>0.50021340569029149</v>
      </c>
      <c r="J33">
        <f t="shared" si="3"/>
        <v>0.49978659430970851</v>
      </c>
      <c r="K33">
        <f t="shared" si="4"/>
        <v>0.30727953976256916</v>
      </c>
    </row>
    <row r="34" spans="1:11" x14ac:dyDescent="0.35">
      <c r="A34">
        <v>27</v>
      </c>
      <c r="B34">
        <v>0.80755161799999997</v>
      </c>
      <c r="C34">
        <v>-0.75983984999999998</v>
      </c>
      <c r="D34">
        <v>0</v>
      </c>
      <c r="E34">
        <f t="shared" si="0"/>
        <v>1</v>
      </c>
      <c r="G34">
        <f t="shared" si="1"/>
        <v>1.0477117680000002E-3</v>
      </c>
      <c r="H34">
        <f t="shared" si="5"/>
        <v>0.99895283689034575</v>
      </c>
      <c r="I34">
        <f t="shared" si="2"/>
        <v>0.50026192791804014</v>
      </c>
      <c r="J34">
        <f t="shared" si="3"/>
        <v>0.49973807208195986</v>
      </c>
      <c r="K34">
        <f t="shared" si="4"/>
        <v>-1.3862946355448651</v>
      </c>
    </row>
    <row r="35" spans="1:11" x14ac:dyDescent="0.35">
      <c r="A35">
        <v>28</v>
      </c>
      <c r="B35">
        <v>-8.9241138999999997E-2</v>
      </c>
      <c r="C35">
        <v>-0.42422889899999999</v>
      </c>
      <c r="D35">
        <v>0</v>
      </c>
      <c r="E35">
        <f t="shared" si="0"/>
        <v>1</v>
      </c>
      <c r="G35">
        <f t="shared" si="1"/>
        <v>4.8652996200000004E-4</v>
      </c>
      <c r="H35">
        <f t="shared" si="5"/>
        <v>0.99951358837450976</v>
      </c>
      <c r="I35">
        <f t="shared" si="2"/>
        <v>0.50012163248810071</v>
      </c>
      <c r="J35">
        <f t="shared" si="3"/>
        <v>0.49987836751189929</v>
      </c>
      <c r="K35">
        <f t="shared" si="4"/>
        <v>-1.386294420297741</v>
      </c>
    </row>
    <row r="36" spans="1:11" x14ac:dyDescent="0.35">
      <c r="A36">
        <v>29</v>
      </c>
      <c r="B36">
        <v>-0.74983224800000003</v>
      </c>
      <c r="C36">
        <v>7.5976569999999998E-3</v>
      </c>
      <c r="D36">
        <v>0</v>
      </c>
      <c r="E36">
        <f t="shared" si="0"/>
        <v>1</v>
      </c>
      <c r="G36">
        <f t="shared" si="1"/>
        <v>2.5776540899999996E-4</v>
      </c>
      <c r="H36">
        <f t="shared" si="5"/>
        <v>0.99974226780964881</v>
      </c>
      <c r="I36">
        <f t="shared" si="2"/>
        <v>0.50006444135189321</v>
      </c>
      <c r="J36">
        <f t="shared" si="3"/>
        <v>0.49993555864810679</v>
      </c>
      <c r="K36">
        <f t="shared" si="4"/>
        <v>-1.3862943777306422</v>
      </c>
    </row>
    <row r="37" spans="1:11" x14ac:dyDescent="0.35">
      <c r="A37">
        <v>30</v>
      </c>
      <c r="B37">
        <v>-0.102167119</v>
      </c>
      <c r="C37">
        <v>0.23647254600000001</v>
      </c>
      <c r="D37">
        <v>1</v>
      </c>
      <c r="E37">
        <f t="shared" si="0"/>
        <v>0</v>
      </c>
      <c r="G37">
        <f t="shared" si="1"/>
        <v>1.134305427E-3</v>
      </c>
      <c r="H37">
        <f t="shared" si="5"/>
        <v>0.99886633765422772</v>
      </c>
      <c r="I37">
        <f t="shared" si="2"/>
        <v>0.50028357632634468</v>
      </c>
      <c r="J37">
        <f t="shared" si="3"/>
        <v>0.49971642367365532</v>
      </c>
      <c r="K37">
        <f t="shared" si="4"/>
        <v>0.30741981132246299</v>
      </c>
    </row>
    <row r="38" spans="1:11" x14ac:dyDescent="0.35">
      <c r="A38">
        <v>31</v>
      </c>
      <c r="B38">
        <v>0.58654040900000004</v>
      </c>
      <c r="C38">
        <v>-0.225129525</v>
      </c>
      <c r="D38">
        <v>1</v>
      </c>
      <c r="E38">
        <f t="shared" si="0"/>
        <v>0</v>
      </c>
      <c r="G38">
        <f t="shared" si="1"/>
        <v>1.3614108840000001E-3</v>
      </c>
      <c r="H38">
        <f t="shared" si="5"/>
        <v>0.99863951541539187</v>
      </c>
      <c r="I38">
        <f t="shared" si="2"/>
        <v>0.50034035266843135</v>
      </c>
      <c r="J38">
        <f t="shared" si="3"/>
        <v>0.49965964733156865</v>
      </c>
      <c r="K38">
        <f t="shared" si="4"/>
        <v>0.30753329320212308</v>
      </c>
    </row>
    <row r="39" spans="1:11" x14ac:dyDescent="0.35">
      <c r="A39">
        <v>32</v>
      </c>
      <c r="B39">
        <v>-0.36793859400000001</v>
      </c>
      <c r="C39">
        <v>-4.7130976999999998E-2</v>
      </c>
      <c r="D39">
        <v>0</v>
      </c>
      <c r="E39">
        <f t="shared" si="0"/>
        <v>1</v>
      </c>
      <c r="G39">
        <f t="shared" si="1"/>
        <v>5.8493042900000002E-4</v>
      </c>
      <c r="H39">
        <f t="shared" si="5"/>
        <v>0.99941524060945319</v>
      </c>
      <c r="I39">
        <f t="shared" si="2"/>
        <v>0.50014623260308066</v>
      </c>
      <c r="J39">
        <f t="shared" si="3"/>
        <v>0.49985376739691934</v>
      </c>
      <c r="K39">
        <f t="shared" si="4"/>
        <v>-1.3862944466557912</v>
      </c>
    </row>
    <row r="40" spans="1:11" x14ac:dyDescent="0.35">
      <c r="A40">
        <v>33</v>
      </c>
      <c r="B40">
        <v>-0.36973236900000001</v>
      </c>
      <c r="C40">
        <v>0.13759408100000001</v>
      </c>
      <c r="D40">
        <v>1</v>
      </c>
      <c r="E40">
        <f t="shared" si="0"/>
        <v>0</v>
      </c>
      <c r="G40">
        <f t="shared" si="1"/>
        <v>7.6786171199999997E-4</v>
      </c>
      <c r="H40">
        <f t="shared" si="5"/>
        <v>0.99923243301836218</v>
      </c>
      <c r="I40">
        <f t="shared" si="2"/>
        <v>0.50019196541856792</v>
      </c>
      <c r="J40">
        <f t="shared" si="3"/>
        <v>0.49980803458143208</v>
      </c>
      <c r="K40">
        <f t="shared" si="4"/>
        <v>0.30723667659460541</v>
      </c>
    </row>
    <row r="41" spans="1:11" x14ac:dyDescent="0.35">
      <c r="A41">
        <v>34</v>
      </c>
      <c r="B41">
        <v>-0.70823528700000005</v>
      </c>
      <c r="C41">
        <v>0.18842124299999999</v>
      </c>
      <c r="D41">
        <v>0</v>
      </c>
      <c r="E41">
        <f t="shared" si="0"/>
        <v>1</v>
      </c>
      <c r="G41">
        <f t="shared" si="1"/>
        <v>4.8018595599999997E-4</v>
      </c>
      <c r="H41">
        <f t="shared" si="5"/>
        <v>0.99951992931482492</v>
      </c>
      <c r="I41">
        <f t="shared" si="2"/>
        <v>0.50012004648669328</v>
      </c>
      <c r="J41">
        <f t="shared" si="3"/>
        <v>0.49987995351330672</v>
      </c>
      <c r="K41">
        <f t="shared" si="4"/>
        <v>-1.3862944187645283</v>
      </c>
    </row>
    <row r="42" spans="1:11" x14ac:dyDescent="0.35">
      <c r="A42">
        <v>35</v>
      </c>
      <c r="B42">
        <v>-0.29549597500000002</v>
      </c>
      <c r="C42">
        <v>-0.36687170699999999</v>
      </c>
      <c r="D42">
        <v>0</v>
      </c>
      <c r="E42">
        <f t="shared" si="0"/>
        <v>1</v>
      </c>
      <c r="G42">
        <f t="shared" si="1"/>
        <v>3.3763231800000001E-4</v>
      </c>
      <c r="H42">
        <f t="shared" si="5"/>
        <v>0.99966242467337685</v>
      </c>
      <c r="I42">
        <f t="shared" si="2"/>
        <v>0.50008440807869814</v>
      </c>
      <c r="J42">
        <f t="shared" si="3"/>
        <v>0.49991559192130186</v>
      </c>
      <c r="K42">
        <f t="shared" si="4"/>
        <v>-1.386294389618786</v>
      </c>
    </row>
    <row r="43" spans="1:11" x14ac:dyDescent="0.35">
      <c r="A43">
        <v>36</v>
      </c>
      <c r="B43">
        <v>-0.88944443200000001</v>
      </c>
      <c r="C43">
        <v>1</v>
      </c>
      <c r="D43">
        <v>0</v>
      </c>
      <c r="E43">
        <f t="shared" si="0"/>
        <v>1</v>
      </c>
      <c r="G43">
        <f t="shared" si="1"/>
        <v>1.1105555679999999E-3</v>
      </c>
      <c r="H43">
        <f t="shared" si="5"/>
        <v>0.99889006087061727</v>
      </c>
      <c r="I43">
        <f t="shared" si="2"/>
        <v>0.50027763886346488</v>
      </c>
      <c r="J43">
        <f t="shared" si="3"/>
        <v>0.49972236113653512</v>
      </c>
      <c r="K43">
        <f t="shared" si="4"/>
        <v>-1.3862946694532923</v>
      </c>
    </row>
    <row r="44" spans="1:11" x14ac:dyDescent="0.35">
      <c r="A44">
        <v>37</v>
      </c>
      <c r="B44">
        <v>-2.1968234E-2</v>
      </c>
      <c r="C44">
        <v>0.47378402800000002</v>
      </c>
      <c r="D44">
        <v>1</v>
      </c>
      <c r="E44">
        <f t="shared" si="0"/>
        <v>0</v>
      </c>
      <c r="G44">
        <f t="shared" si="1"/>
        <v>1.451815794E-3</v>
      </c>
      <c r="H44">
        <f t="shared" si="5"/>
        <v>0.99854923758071945</v>
      </c>
      <c r="I44">
        <f t="shared" si="2"/>
        <v>0.50036295388474805</v>
      </c>
      <c r="J44">
        <f t="shared" si="3"/>
        <v>0.49963704611525195</v>
      </c>
      <c r="K44">
        <f t="shared" si="4"/>
        <v>0.30757846386594034</v>
      </c>
    </row>
    <row r="45" spans="1:11" x14ac:dyDescent="0.35">
      <c r="A45">
        <v>38</v>
      </c>
      <c r="B45">
        <v>0.28224305500000002</v>
      </c>
      <c r="C45">
        <v>-0.67860650199999994</v>
      </c>
      <c r="D45">
        <v>0</v>
      </c>
      <c r="E45">
        <f t="shared" si="0"/>
        <v>1</v>
      </c>
      <c r="G45">
        <f t="shared" si="1"/>
        <v>6.0363655300000002E-4</v>
      </c>
      <c r="H45">
        <f t="shared" si="5"/>
        <v>0.99939654559889102</v>
      </c>
      <c r="I45">
        <f t="shared" si="2"/>
        <v>0.50015090913366766</v>
      </c>
      <c r="J45">
        <f t="shared" si="3"/>
        <v>0.49984909086633234</v>
      </c>
      <c r="K45">
        <f t="shared" si="4"/>
        <v>-1.3862944522141611</v>
      </c>
    </row>
    <row r="46" spans="1:11" x14ac:dyDescent="0.35">
      <c r="A46">
        <v>39</v>
      </c>
      <c r="B46">
        <v>-0.88175793000000002</v>
      </c>
      <c r="C46">
        <v>0.30765957599999999</v>
      </c>
      <c r="D46">
        <v>0</v>
      </c>
      <c r="E46">
        <f t="shared" si="0"/>
        <v>1</v>
      </c>
      <c r="G46">
        <f t="shared" si="1"/>
        <v>4.2590164599999998E-4</v>
      </c>
      <c r="H46">
        <f t="shared" si="5"/>
        <v>0.9995741890372315</v>
      </c>
      <c r="I46">
        <f t="shared" si="2"/>
        <v>0.50010647540989051</v>
      </c>
      <c r="J46">
        <f t="shared" si="3"/>
        <v>0.49989352459010949</v>
      </c>
      <c r="K46">
        <f t="shared" si="4"/>
        <v>-1.3862944064679432</v>
      </c>
    </row>
    <row r="47" spans="1:11" x14ac:dyDescent="0.35">
      <c r="A47">
        <v>40</v>
      </c>
      <c r="B47">
        <v>0.54348045499999997</v>
      </c>
      <c r="C47">
        <v>-0.24692473500000001</v>
      </c>
      <c r="D47">
        <v>1</v>
      </c>
      <c r="E47">
        <f t="shared" si="0"/>
        <v>0</v>
      </c>
      <c r="G47">
        <f t="shared" si="1"/>
        <v>1.29655572E-3</v>
      </c>
      <c r="H47">
        <f t="shared" si="5"/>
        <v>0.9987042844452213</v>
      </c>
      <c r="I47">
        <f t="shared" si="2"/>
        <v>0.50032413888459204</v>
      </c>
      <c r="J47">
        <f t="shared" si="3"/>
        <v>0.49967586111540796</v>
      </c>
      <c r="K47">
        <f t="shared" si="4"/>
        <v>0.30750088716797763</v>
      </c>
    </row>
    <row r="48" spans="1:11" x14ac:dyDescent="0.35">
      <c r="A48">
        <v>41</v>
      </c>
      <c r="B48">
        <v>-0.38399899900000001</v>
      </c>
      <c r="C48">
        <v>-0.52383365199999998</v>
      </c>
      <c r="D48">
        <v>0</v>
      </c>
      <c r="E48">
        <f t="shared" si="0"/>
        <v>1</v>
      </c>
      <c r="G48">
        <f t="shared" si="1"/>
        <v>9.2167349000000002E-5</v>
      </c>
      <c r="H48">
        <f t="shared" si="5"/>
        <v>0.99990783689827967</v>
      </c>
      <c r="I48">
        <f t="shared" si="2"/>
        <v>0.50002304183723367</v>
      </c>
      <c r="J48">
        <f t="shared" si="3"/>
        <v>0.49997695816276633</v>
      </c>
      <c r="K48">
        <f t="shared" si="4"/>
        <v>-1.3862943632435956</v>
      </c>
    </row>
    <row r="49" spans="1:11" x14ac:dyDescent="0.35">
      <c r="A49">
        <v>42</v>
      </c>
      <c r="B49">
        <v>0.84564814499999996</v>
      </c>
      <c r="C49">
        <v>2.4391937999999998E-2</v>
      </c>
      <c r="D49">
        <v>1</v>
      </c>
      <c r="E49">
        <f t="shared" si="0"/>
        <v>0</v>
      </c>
      <c r="G49">
        <f t="shared" si="1"/>
        <v>1.870040083E-3</v>
      </c>
      <c r="H49">
        <f t="shared" si="5"/>
        <v>0.9981317073525281</v>
      </c>
      <c r="I49">
        <f t="shared" si="2"/>
        <v>0.50046750988450794</v>
      </c>
      <c r="J49">
        <f t="shared" si="3"/>
        <v>0.49953249011549206</v>
      </c>
      <c r="K49">
        <f t="shared" si="4"/>
        <v>0.30778740235037949</v>
      </c>
    </row>
    <row r="50" spans="1:11" x14ac:dyDescent="0.35">
      <c r="A50">
        <v>43</v>
      </c>
      <c r="B50">
        <v>0.49951711500000001</v>
      </c>
      <c r="C50">
        <v>-0.70658991000000004</v>
      </c>
      <c r="D50">
        <v>0</v>
      </c>
      <c r="E50">
        <f t="shared" si="0"/>
        <v>1</v>
      </c>
      <c r="G50">
        <f t="shared" si="1"/>
        <v>7.9292720500000007E-4</v>
      </c>
      <c r="H50">
        <f t="shared" si="5"/>
        <v>0.99920738707870271</v>
      </c>
      <c r="I50">
        <f t="shared" si="2"/>
        <v>0.50019823179086376</v>
      </c>
      <c r="J50">
        <f t="shared" si="3"/>
        <v>0.49980176820913624</v>
      </c>
      <c r="K50">
        <f t="shared" si="4"/>
        <v>-1.3862945183032747</v>
      </c>
    </row>
    <row r="51" spans="1:11" x14ac:dyDescent="0.35">
      <c r="A51">
        <v>44</v>
      </c>
      <c r="B51">
        <v>-0.39833110100000002</v>
      </c>
      <c r="C51">
        <v>-0.55411479299999999</v>
      </c>
      <c r="D51">
        <v>0</v>
      </c>
      <c r="E51">
        <f t="shared" si="0"/>
        <v>1</v>
      </c>
      <c r="G51">
        <f t="shared" si="1"/>
        <v>4.7554105999999901E-5</v>
      </c>
      <c r="H51">
        <f t="shared" si="5"/>
        <v>0.99995244702467856</v>
      </c>
      <c r="I51">
        <f t="shared" si="2"/>
        <v>0.50001188852649781</v>
      </c>
      <c r="J51">
        <f t="shared" si="3"/>
        <v>0.49998811147350219</v>
      </c>
      <c r="K51">
        <f t="shared" si="4"/>
        <v>-1.386294361685239</v>
      </c>
    </row>
    <row r="52" spans="1:11" x14ac:dyDescent="0.35">
      <c r="A52">
        <v>45</v>
      </c>
      <c r="B52">
        <v>-7.7990596999999995E-2</v>
      </c>
      <c r="C52">
        <v>-0.37135105400000001</v>
      </c>
      <c r="D52">
        <v>0</v>
      </c>
      <c r="E52">
        <f t="shared" si="0"/>
        <v>1</v>
      </c>
      <c r="G52">
        <f t="shared" si="1"/>
        <v>5.50658349E-4</v>
      </c>
      <c r="H52">
        <f t="shared" si="5"/>
        <v>0.9994494932354836</v>
      </c>
      <c r="I52">
        <f t="shared" si="2"/>
        <v>0.5001376645837714</v>
      </c>
      <c r="J52">
        <f t="shared" si="3"/>
        <v>0.4998623354162286</v>
      </c>
      <c r="K52">
        <f t="shared" si="4"/>
        <v>-1.3862944369260439</v>
      </c>
    </row>
    <row r="53" spans="1:11" x14ac:dyDescent="0.35">
      <c r="A53">
        <v>46</v>
      </c>
      <c r="B53">
        <v>0.35114989699999999</v>
      </c>
      <c r="C53">
        <v>0.16763355299999999</v>
      </c>
      <c r="D53">
        <v>1</v>
      </c>
      <c r="E53">
        <f t="shared" si="0"/>
        <v>0</v>
      </c>
      <c r="G53">
        <f t="shared" si="1"/>
        <v>1.51878345E-3</v>
      </c>
      <c r="H53">
        <f t="shared" si="5"/>
        <v>0.99848236931790857</v>
      </c>
      <c r="I53">
        <f t="shared" si="2"/>
        <v>0.50037969578951291</v>
      </c>
      <c r="J53">
        <f t="shared" si="3"/>
        <v>0.49962030421048709</v>
      </c>
      <c r="K53">
        <f t="shared" si="4"/>
        <v>0.30761192282718652</v>
      </c>
    </row>
    <row r="54" spans="1:11" x14ac:dyDescent="0.35">
      <c r="A54">
        <v>47</v>
      </c>
      <c r="B54">
        <v>0.94105526900000003</v>
      </c>
      <c r="C54">
        <v>0.644286095</v>
      </c>
      <c r="D54">
        <v>1</v>
      </c>
      <c r="E54">
        <f t="shared" si="0"/>
        <v>0</v>
      </c>
      <c r="G54">
        <f t="shared" si="1"/>
        <v>2.585341364E-3</v>
      </c>
      <c r="H54">
        <f t="shared" si="5"/>
        <v>0.99741799775277873</v>
      </c>
      <c r="I54">
        <f t="shared" si="2"/>
        <v>0.50064633498099198</v>
      </c>
      <c r="J54">
        <f t="shared" si="3"/>
        <v>0.49935366501900802</v>
      </c>
      <c r="K54">
        <f t="shared" si="4"/>
        <v>0.30814465462354135</v>
      </c>
    </row>
    <row r="55" spans="1:11" x14ac:dyDescent="0.35">
      <c r="A55">
        <v>48</v>
      </c>
      <c r="B55">
        <v>-8.2279375000000002E-2</v>
      </c>
      <c r="C55">
        <v>0.93845819900000005</v>
      </c>
      <c r="D55">
        <v>1</v>
      </c>
      <c r="E55">
        <f t="shared" si="0"/>
        <v>0</v>
      </c>
      <c r="G55">
        <f t="shared" si="1"/>
        <v>1.8561788240000002E-3</v>
      </c>
      <c r="H55">
        <f t="shared" si="5"/>
        <v>0.99814554281052803</v>
      </c>
      <c r="I55">
        <f t="shared" si="2"/>
        <v>0.50046404457276505</v>
      </c>
      <c r="J55">
        <f t="shared" si="3"/>
        <v>0.49953595542723495</v>
      </c>
      <c r="K55">
        <f t="shared" si="4"/>
        <v>0.30778047817713816</v>
      </c>
    </row>
    <row r="56" spans="1:11" x14ac:dyDescent="0.35">
      <c r="A56">
        <v>49</v>
      </c>
      <c r="B56">
        <v>0.76313608899999996</v>
      </c>
      <c r="C56">
        <v>0.70195653800000002</v>
      </c>
      <c r="D56">
        <v>1</v>
      </c>
      <c r="E56">
        <f t="shared" si="0"/>
        <v>0</v>
      </c>
      <c r="G56">
        <f t="shared" si="1"/>
        <v>2.465092627E-3</v>
      </c>
      <c r="H56">
        <f t="shared" si="5"/>
        <v>0.99753794321877043</v>
      </c>
      <c r="I56">
        <f t="shared" si="2"/>
        <v>0.50061627284467558</v>
      </c>
      <c r="J56">
        <f t="shared" si="3"/>
        <v>0.49938372715532442</v>
      </c>
      <c r="K56">
        <f t="shared" si="4"/>
        <v>0.30808460616853961</v>
      </c>
    </row>
    <row r="57" spans="1:11" x14ac:dyDescent="0.35">
      <c r="A57">
        <v>50</v>
      </c>
      <c r="B57">
        <v>0.43003254200000002</v>
      </c>
      <c r="C57">
        <v>0.27617689699999998</v>
      </c>
      <c r="D57">
        <v>1</v>
      </c>
      <c r="E57">
        <f t="shared" si="0"/>
        <v>0</v>
      </c>
      <c r="G57">
        <f t="shared" si="1"/>
        <v>1.706209439E-3</v>
      </c>
      <c r="H57">
        <f t="shared" si="5"/>
        <v>0.99829524530883906</v>
      </c>
      <c r="I57">
        <f t="shared" si="2"/>
        <v>0.5004265522562702</v>
      </c>
      <c r="J57">
        <f t="shared" si="3"/>
        <v>0.4995734477437298</v>
      </c>
      <c r="K57">
        <f t="shared" si="4"/>
        <v>0.30770556026576767</v>
      </c>
    </row>
    <row r="58" spans="1:11" x14ac:dyDescent="0.35">
      <c r="A58">
        <v>51</v>
      </c>
      <c r="B58">
        <v>0.98408087899999996</v>
      </c>
      <c r="C58">
        <v>-0.109492545</v>
      </c>
      <c r="D58">
        <v>1</v>
      </c>
      <c r="E58">
        <f t="shared" si="0"/>
        <v>0</v>
      </c>
      <c r="G58">
        <f t="shared" si="1"/>
        <v>1.8745883339999999E-3</v>
      </c>
      <c r="H58">
        <f t="shared" si="5"/>
        <v>0.99812716760931597</v>
      </c>
      <c r="I58">
        <f t="shared" si="2"/>
        <v>0.50046864694626136</v>
      </c>
      <c r="J58">
        <f t="shared" si="3"/>
        <v>0.49953135305373864</v>
      </c>
      <c r="K58">
        <f t="shared" si="4"/>
        <v>0.30778967434694127</v>
      </c>
    </row>
    <row r="59" spans="1:11" x14ac:dyDescent="0.35">
      <c r="A59">
        <v>52</v>
      </c>
      <c r="B59">
        <v>0.73394662399999999</v>
      </c>
      <c r="C59">
        <v>-0.62536822800000003</v>
      </c>
      <c r="D59">
        <v>1</v>
      </c>
      <c r="E59">
        <f t="shared" si="0"/>
        <v>0</v>
      </c>
      <c r="G59">
        <f t="shared" si="1"/>
        <v>1.108578396E-3</v>
      </c>
      <c r="H59">
        <f t="shared" si="5"/>
        <v>0.99889203585002906</v>
      </c>
      <c r="I59">
        <f t="shared" si="2"/>
        <v>0.50027714457061701</v>
      </c>
      <c r="J59">
        <f t="shared" si="3"/>
        <v>0.49972285542938299</v>
      </c>
      <c r="K59">
        <f t="shared" si="4"/>
        <v>0.30740695501980497</v>
      </c>
    </row>
    <row r="60" spans="1:11" x14ac:dyDescent="0.35">
      <c r="A60">
        <v>53</v>
      </c>
      <c r="B60">
        <v>-0.871986437</v>
      </c>
      <c r="C60">
        <v>-0.12714956399999999</v>
      </c>
      <c r="D60">
        <v>0</v>
      </c>
      <c r="E60">
        <f t="shared" si="0"/>
        <v>1</v>
      </c>
      <c r="G60">
        <f t="shared" si="1"/>
        <v>8.6399899999997404E-7</v>
      </c>
      <c r="H60">
        <f t="shared" si="5"/>
        <v>0.99999913600137325</v>
      </c>
      <c r="I60">
        <f t="shared" si="2"/>
        <v>0.50000021599974998</v>
      </c>
      <c r="J60">
        <f t="shared" si="3"/>
        <v>0.49999978400025002</v>
      </c>
      <c r="K60">
        <f t="shared" si="4"/>
        <v>-1.3862943611200773</v>
      </c>
    </row>
    <row r="61" spans="1:11" x14ac:dyDescent="0.35">
      <c r="A61">
        <v>54</v>
      </c>
      <c r="B61">
        <v>-0.420153265</v>
      </c>
      <c r="C61">
        <v>-0.43745855700000003</v>
      </c>
      <c r="D61">
        <v>0</v>
      </c>
      <c r="E61">
        <f t="shared" si="0"/>
        <v>1</v>
      </c>
      <c r="G61">
        <f t="shared" si="1"/>
        <v>1.4238817800000001E-4</v>
      </c>
      <c r="H61">
        <f t="shared" si="5"/>
        <v>0.99985762195871553</v>
      </c>
      <c r="I61">
        <f t="shared" si="2"/>
        <v>0.50003559704443978</v>
      </c>
      <c r="J61">
        <f t="shared" si="3"/>
        <v>0.49996440295556022</v>
      </c>
      <c r="K61">
        <f t="shared" si="4"/>
        <v>-1.3862943661884888</v>
      </c>
    </row>
    <row r="62" spans="1:11" x14ac:dyDescent="0.35">
      <c r="A62">
        <v>55</v>
      </c>
      <c r="B62">
        <v>-0.44021428200000001</v>
      </c>
      <c r="C62">
        <v>-0.14435842300000001</v>
      </c>
      <c r="D62">
        <v>0</v>
      </c>
      <c r="E62">
        <f t="shared" si="0"/>
        <v>1</v>
      </c>
      <c r="G62">
        <f t="shared" si="1"/>
        <v>4.1542729499999997E-4</v>
      </c>
      <c r="H62">
        <f t="shared" si="5"/>
        <v>0.99958465898297089</v>
      </c>
      <c r="I62">
        <f t="shared" si="2"/>
        <v>0.50010385682225633</v>
      </c>
      <c r="J62">
        <f t="shared" si="3"/>
        <v>0.49989614317774367</v>
      </c>
      <c r="K62">
        <f t="shared" si="4"/>
        <v>-1.3862944042648497</v>
      </c>
    </row>
    <row r="63" spans="1:11" x14ac:dyDescent="0.35">
      <c r="A63">
        <v>56</v>
      </c>
      <c r="B63">
        <v>0.93744434499999996</v>
      </c>
      <c r="C63">
        <v>0.12085702399999999</v>
      </c>
      <c r="D63">
        <v>1</v>
      </c>
      <c r="E63">
        <f t="shared" si="0"/>
        <v>0</v>
      </c>
      <c r="G63">
        <f t="shared" si="1"/>
        <v>2.0583013690000001E-3</v>
      </c>
      <c r="H63">
        <f t="shared" si="5"/>
        <v>0.99794381548064226</v>
      </c>
      <c r="I63">
        <f t="shared" si="2"/>
        <v>0.50051457516057907</v>
      </c>
      <c r="J63">
        <f t="shared" si="3"/>
        <v>0.49948542483942093</v>
      </c>
      <c r="K63">
        <f t="shared" si="4"/>
        <v>0.30788144054908251</v>
      </c>
    </row>
    <row r="64" spans="1:11" x14ac:dyDescent="0.35">
      <c r="A64">
        <v>57</v>
      </c>
      <c r="B64">
        <v>-0.92780815400000005</v>
      </c>
      <c r="C64">
        <v>0.90417250599999999</v>
      </c>
      <c r="D64">
        <v>0</v>
      </c>
      <c r="E64">
        <f t="shared" si="0"/>
        <v>1</v>
      </c>
      <c r="G64">
        <f t="shared" si="1"/>
        <v>9.7636435199999997E-4</v>
      </c>
      <c r="H64">
        <f t="shared" si="5"/>
        <v>0.99902411213658582</v>
      </c>
      <c r="I64">
        <f t="shared" si="2"/>
        <v>0.50024409106860923</v>
      </c>
      <c r="J64">
        <f t="shared" si="3"/>
        <v>0.49975590893139077</v>
      </c>
      <c r="K64">
        <f t="shared" si="4"/>
        <v>-1.386294599441718</v>
      </c>
    </row>
    <row r="65" spans="1:11" x14ac:dyDescent="0.35">
      <c r="A65">
        <v>58</v>
      </c>
      <c r="B65">
        <v>0.26674731000000002</v>
      </c>
      <c r="C65">
        <v>0.149070075</v>
      </c>
      <c r="D65">
        <v>1</v>
      </c>
      <c r="E65">
        <f t="shared" si="0"/>
        <v>0</v>
      </c>
      <c r="G65">
        <f t="shared" si="1"/>
        <v>1.415817385E-3</v>
      </c>
      <c r="H65">
        <f t="shared" si="5"/>
        <v>0.99858518441159105</v>
      </c>
      <c r="I65">
        <f t="shared" si="2"/>
        <v>0.5003539542871237</v>
      </c>
      <c r="J65">
        <f t="shared" si="3"/>
        <v>0.4996460457128763</v>
      </c>
      <c r="K65">
        <f t="shared" si="4"/>
        <v>0.30756047756521709</v>
      </c>
    </row>
    <row r="66" spans="1:11" x14ac:dyDescent="0.35">
      <c r="A66">
        <v>59</v>
      </c>
      <c r="B66">
        <v>0.19645167499999999</v>
      </c>
      <c r="C66">
        <v>0.401874377</v>
      </c>
      <c r="D66">
        <v>1</v>
      </c>
      <c r="E66">
        <f t="shared" si="0"/>
        <v>0</v>
      </c>
      <c r="G66">
        <f t="shared" si="1"/>
        <v>1.598326052E-3</v>
      </c>
      <c r="H66">
        <f t="shared" si="5"/>
        <v>0.99840295059082984</v>
      </c>
      <c r="I66">
        <f t="shared" si="2"/>
        <v>0.50039958142793428</v>
      </c>
      <c r="J66">
        <f t="shared" si="3"/>
        <v>0.49960041857206572</v>
      </c>
      <c r="K66">
        <f t="shared" si="4"/>
        <v>0.30765166313531767</v>
      </c>
    </row>
    <row r="67" spans="1:11" x14ac:dyDescent="0.35">
      <c r="A67">
        <v>60</v>
      </c>
      <c r="B67">
        <v>0.29962493499999998</v>
      </c>
      <c r="C67">
        <v>0.61592986400000005</v>
      </c>
      <c r="D67">
        <v>1</v>
      </c>
      <c r="E67">
        <f t="shared" si="0"/>
        <v>0</v>
      </c>
      <c r="G67">
        <f t="shared" si="1"/>
        <v>1.9155547990000001E-3</v>
      </c>
      <c r="H67">
        <f t="shared" si="5"/>
        <v>0.99808627870518118</v>
      </c>
      <c r="I67">
        <f t="shared" si="2"/>
        <v>0.5004788885533159</v>
      </c>
      <c r="J67">
        <f t="shared" si="3"/>
        <v>0.4995211114466841</v>
      </c>
      <c r="K67">
        <f t="shared" si="4"/>
        <v>0.30781013817085146</v>
      </c>
    </row>
    <row r="68" spans="1:11" x14ac:dyDescent="0.35">
      <c r="A68">
        <v>61</v>
      </c>
      <c r="B68">
        <v>-0.85015443199999996</v>
      </c>
      <c r="C68">
        <v>-0.51902237600000001</v>
      </c>
      <c r="D68">
        <v>0</v>
      </c>
      <c r="E68">
        <f t="shared" si="0"/>
        <v>1</v>
      </c>
      <c r="G68">
        <f t="shared" si="1"/>
        <v>-3.6917680799999995E-4</v>
      </c>
      <c r="H68">
        <f t="shared" si="5"/>
        <v>1.0003692449621444</v>
      </c>
      <c r="I68">
        <f t="shared" si="2"/>
        <v>0.49990770579904825</v>
      </c>
      <c r="J68">
        <f t="shared" si="3"/>
        <v>0.5000922942009518</v>
      </c>
      <c r="K68">
        <f t="shared" si="4"/>
        <v>-1.3862943951927691</v>
      </c>
    </row>
    <row r="69" spans="1:11" x14ac:dyDescent="0.35">
      <c r="A69">
        <v>62</v>
      </c>
      <c r="B69">
        <v>-0.249093959</v>
      </c>
      <c r="C69">
        <v>-0.74633968900000003</v>
      </c>
      <c r="D69">
        <v>0</v>
      </c>
      <c r="E69">
        <f t="shared" si="0"/>
        <v>1</v>
      </c>
      <c r="G69">
        <f t="shared" si="1"/>
        <v>4.5663520000000131E-6</v>
      </c>
      <c r="H69">
        <f t="shared" si="5"/>
        <v>0.9999954336584258</v>
      </c>
      <c r="I69">
        <f t="shared" si="2"/>
        <v>0.50000114158800002</v>
      </c>
      <c r="J69">
        <f t="shared" si="3"/>
        <v>0.49999885841199998</v>
      </c>
      <c r="K69">
        <f t="shared" si="4"/>
        <v>-1.3862943611251035</v>
      </c>
    </row>
    <row r="70" spans="1:11" x14ac:dyDescent="0.35">
      <c r="A70">
        <v>63</v>
      </c>
      <c r="B70">
        <v>-1</v>
      </c>
      <c r="C70">
        <v>-0.44365679400000002</v>
      </c>
      <c r="D70">
        <v>0</v>
      </c>
      <c r="E70">
        <f t="shared" si="0"/>
        <v>1</v>
      </c>
      <c r="G70">
        <f t="shared" si="1"/>
        <v>-4.4365679400000003E-4</v>
      </c>
      <c r="H70">
        <f t="shared" si="5"/>
        <v>1.0004437552242313</v>
      </c>
      <c r="I70">
        <f t="shared" si="2"/>
        <v>0.49988908580331926</v>
      </c>
      <c r="J70">
        <f t="shared" si="3"/>
        <v>0.50011091419668074</v>
      </c>
      <c r="K70">
        <f t="shared" si="4"/>
        <v>-1.3862944103277279</v>
      </c>
    </row>
    <row r="71" spans="1:11" x14ac:dyDescent="0.35">
      <c r="A71">
        <v>64</v>
      </c>
      <c r="B71">
        <v>-0.581205639</v>
      </c>
      <c r="C71">
        <v>5.0207491999999999E-2</v>
      </c>
      <c r="D71">
        <v>0</v>
      </c>
      <c r="E71">
        <f t="shared" si="0"/>
        <v>1</v>
      </c>
      <c r="G71">
        <f t="shared" si="1"/>
        <v>4.6900185299999998E-4</v>
      </c>
      <c r="H71">
        <f t="shared" si="5"/>
        <v>0.99953110811117729</v>
      </c>
      <c r="I71">
        <f t="shared" si="2"/>
        <v>0.50011725046110078</v>
      </c>
      <c r="J71">
        <f t="shared" si="3"/>
        <v>0.49988274953889922</v>
      </c>
      <c r="K71">
        <f t="shared" si="4"/>
        <v>-1.3862944161105746</v>
      </c>
    </row>
    <row r="72" spans="1:11" x14ac:dyDescent="0.35">
      <c r="A72">
        <v>65</v>
      </c>
      <c r="B72">
        <v>4.6368831999999999E-2</v>
      </c>
      <c r="C72">
        <v>-0.69270769200000004</v>
      </c>
      <c r="D72">
        <v>0</v>
      </c>
      <c r="E72">
        <f t="shared" ref="E72:E106" si="6">1-D72</f>
        <v>1</v>
      </c>
      <c r="G72">
        <f t="shared" ref="G72:G106" si="7">$C$2+($C$3*B72)+($C$4*C72)</f>
        <v>3.5366113999999989E-4</v>
      </c>
      <c r="H72">
        <f t="shared" ref="H72:H106" si="8">EXP(-1*G72)</f>
        <v>0.99964640139072924</v>
      </c>
      <c r="I72">
        <f t="shared" ref="I72:I106" si="9">1/(1+H72)</f>
        <v>0.50008841528407844</v>
      </c>
      <c r="J72">
        <f t="shared" ref="J72:J106" si="10">1-I72</f>
        <v>0.49991158471592156</v>
      </c>
      <c r="K72">
        <f t="shared" ref="K72:K106" si="11">(D72+LN(I72))+((1-D72)*LN((1-I72)))</f>
        <v>-1.3862943923889408</v>
      </c>
    </row>
    <row r="73" spans="1:11" x14ac:dyDescent="0.35">
      <c r="A73">
        <v>66</v>
      </c>
      <c r="B73">
        <v>-0.70190992399999996</v>
      </c>
      <c r="C73">
        <v>0.96091035400000002</v>
      </c>
      <c r="D73">
        <v>1</v>
      </c>
      <c r="E73">
        <f t="shared" si="6"/>
        <v>0</v>
      </c>
      <c r="G73">
        <f t="shared" si="7"/>
        <v>1.2590004300000002E-3</v>
      </c>
      <c r="H73">
        <f t="shared" si="8"/>
        <v>0.99874179177854283</v>
      </c>
      <c r="I73">
        <f t="shared" si="9"/>
        <v>0.50031475006592463</v>
      </c>
      <c r="J73">
        <f t="shared" si="10"/>
        <v>0.49968524993407537</v>
      </c>
      <c r="K73">
        <f t="shared" si="11"/>
        <v>0.30748212151980747</v>
      </c>
    </row>
    <row r="74" spans="1:11" x14ac:dyDescent="0.35">
      <c r="A74">
        <v>67</v>
      </c>
      <c r="B74">
        <v>-0.45495187999999998</v>
      </c>
      <c r="C74">
        <v>-0.37655949300000002</v>
      </c>
      <c r="D74">
        <v>0</v>
      </c>
      <c r="E74">
        <f t="shared" si="6"/>
        <v>1</v>
      </c>
      <c r="G74">
        <f t="shared" si="7"/>
        <v>1.6848862699999994E-4</v>
      </c>
      <c r="H74">
        <f t="shared" si="8"/>
        <v>0.99983152556641153</v>
      </c>
      <c r="I74">
        <f t="shared" si="9"/>
        <v>0.50004212215665034</v>
      </c>
      <c r="J74">
        <f t="shared" si="10"/>
        <v>0.49995787784334966</v>
      </c>
      <c r="K74">
        <f t="shared" si="11"/>
        <v>-1.386294368216995</v>
      </c>
    </row>
    <row r="75" spans="1:11" x14ac:dyDescent="0.35">
      <c r="A75">
        <v>68</v>
      </c>
      <c r="B75">
        <v>0.439628664</v>
      </c>
      <c r="C75">
        <v>0.80214578700000005</v>
      </c>
      <c r="D75">
        <v>1</v>
      </c>
      <c r="E75">
        <f t="shared" si="6"/>
        <v>0</v>
      </c>
      <c r="G75">
        <f t="shared" si="7"/>
        <v>2.2417744510000001E-3</v>
      </c>
      <c r="H75">
        <f t="shared" si="8"/>
        <v>0.99776073644870389</v>
      </c>
      <c r="I75">
        <f t="shared" si="9"/>
        <v>0.50056044337803851</v>
      </c>
      <c r="J75">
        <f t="shared" si="10"/>
        <v>0.49943955662196149</v>
      </c>
      <c r="K75">
        <f t="shared" si="11"/>
        <v>0.30797307847160005</v>
      </c>
    </row>
    <row r="76" spans="1:11" x14ac:dyDescent="0.35">
      <c r="A76">
        <v>69</v>
      </c>
      <c r="B76">
        <v>5.1695668E-2</v>
      </c>
      <c r="C76">
        <v>-0.109716286</v>
      </c>
      <c r="D76">
        <v>1</v>
      </c>
      <c r="E76">
        <f t="shared" si="6"/>
        <v>0</v>
      </c>
      <c r="G76">
        <f t="shared" si="7"/>
        <v>9.4197938200000001E-4</v>
      </c>
      <c r="H76">
        <f t="shared" si="8"/>
        <v>0.99905846414130384</v>
      </c>
      <c r="I76">
        <f t="shared" si="9"/>
        <v>0.5002354948280866</v>
      </c>
      <c r="J76">
        <f t="shared" si="10"/>
        <v>0.4997645051719134</v>
      </c>
      <c r="K76">
        <f t="shared" si="11"/>
        <v>0.30732369821541428</v>
      </c>
    </row>
    <row r="77" spans="1:11" x14ac:dyDescent="0.35">
      <c r="A77">
        <v>70</v>
      </c>
      <c r="B77">
        <v>-0.923633441</v>
      </c>
      <c r="C77">
        <v>-0.62781244800000002</v>
      </c>
      <c r="D77">
        <v>0</v>
      </c>
      <c r="E77">
        <f t="shared" si="6"/>
        <v>1</v>
      </c>
      <c r="G77">
        <f t="shared" si="7"/>
        <v>-5.5144588900000004E-4</v>
      </c>
      <c r="H77">
        <f t="shared" si="8"/>
        <v>1.0005515979632364</v>
      </c>
      <c r="I77">
        <f t="shared" si="9"/>
        <v>0.49986213853124356</v>
      </c>
      <c r="J77">
        <f t="shared" si="10"/>
        <v>0.50013786146875638</v>
      </c>
      <c r="K77">
        <f t="shared" si="11"/>
        <v>-1.3862944371430319</v>
      </c>
    </row>
    <row r="78" spans="1:11" x14ac:dyDescent="0.35">
      <c r="A78">
        <v>71</v>
      </c>
      <c r="B78">
        <v>-2.5914639999999999E-2</v>
      </c>
      <c r="C78">
        <v>0.38951469100000002</v>
      </c>
      <c r="D78">
        <v>1</v>
      </c>
      <c r="E78">
        <f t="shared" si="6"/>
        <v>0</v>
      </c>
      <c r="G78">
        <f t="shared" si="7"/>
        <v>1.3636000510000002E-3</v>
      </c>
      <c r="H78">
        <f t="shared" si="8"/>
        <v>0.99863732922911275</v>
      </c>
      <c r="I78">
        <f t="shared" si="9"/>
        <v>0.50034089995992737</v>
      </c>
      <c r="J78">
        <f t="shared" si="10"/>
        <v>0.49965910004007263</v>
      </c>
      <c r="K78">
        <f t="shared" si="11"/>
        <v>0.30753438703993519</v>
      </c>
    </row>
    <row r="79" spans="1:11" x14ac:dyDescent="0.35">
      <c r="A79">
        <v>72</v>
      </c>
      <c r="B79">
        <v>0.21221890400000001</v>
      </c>
      <c r="C79">
        <v>0.92260170200000002</v>
      </c>
      <c r="D79">
        <v>1</v>
      </c>
      <c r="E79">
        <f t="shared" si="6"/>
        <v>0</v>
      </c>
      <c r="G79">
        <f t="shared" si="7"/>
        <v>2.1348206060000001E-3</v>
      </c>
      <c r="H79">
        <f t="shared" si="8"/>
        <v>0.99786745650281539</v>
      </c>
      <c r="I79">
        <f t="shared" si="9"/>
        <v>0.50053370494880511</v>
      </c>
      <c r="J79">
        <f t="shared" si="10"/>
        <v>0.49946629505119489</v>
      </c>
      <c r="K79">
        <f t="shared" si="11"/>
        <v>0.30791966006078531</v>
      </c>
    </row>
    <row r="80" spans="1:11" x14ac:dyDescent="0.35">
      <c r="A80">
        <v>73</v>
      </c>
      <c r="B80">
        <v>-0.12858008900000001</v>
      </c>
      <c r="C80">
        <v>0.24488405599999999</v>
      </c>
      <c r="D80">
        <v>1</v>
      </c>
      <c r="E80">
        <f t="shared" si="6"/>
        <v>0</v>
      </c>
      <c r="G80">
        <f t="shared" si="7"/>
        <v>1.116303967E-3</v>
      </c>
      <c r="H80">
        <f t="shared" si="8"/>
        <v>0.99888431886849394</v>
      </c>
      <c r="I80">
        <f t="shared" si="9"/>
        <v>0.50027907596276944</v>
      </c>
      <c r="J80">
        <f t="shared" si="10"/>
        <v>0.49972092403723056</v>
      </c>
      <c r="K80">
        <f t="shared" si="11"/>
        <v>0.30741081565674433</v>
      </c>
    </row>
    <row r="81" spans="1:11" x14ac:dyDescent="0.35">
      <c r="A81">
        <v>74</v>
      </c>
      <c r="B81">
        <v>-0.17493101</v>
      </c>
      <c r="C81">
        <v>0.325845098</v>
      </c>
      <c r="D81">
        <v>1</v>
      </c>
      <c r="E81">
        <f t="shared" si="6"/>
        <v>0</v>
      </c>
      <c r="G81">
        <f t="shared" si="7"/>
        <v>1.1509140879999999E-3</v>
      </c>
      <c r="H81">
        <f t="shared" si="8"/>
        <v>0.99884974795960801</v>
      </c>
      <c r="I81">
        <f t="shared" si="9"/>
        <v>0.5002877284902395</v>
      </c>
      <c r="J81">
        <f t="shared" si="10"/>
        <v>0.4997122715097605</v>
      </c>
      <c r="K81">
        <f t="shared" si="11"/>
        <v>0.30742811090865907</v>
      </c>
    </row>
    <row r="82" spans="1:11" x14ac:dyDescent="0.35">
      <c r="A82">
        <v>75</v>
      </c>
      <c r="B82">
        <v>1</v>
      </c>
      <c r="C82">
        <v>0.22362180800000001</v>
      </c>
      <c r="D82">
        <v>1</v>
      </c>
      <c r="E82">
        <f t="shared" si="6"/>
        <v>0</v>
      </c>
      <c r="G82">
        <f t="shared" si="7"/>
        <v>2.2236218080000001E-3</v>
      </c>
      <c r="H82">
        <f t="shared" si="8"/>
        <v>0.99777884860754329</v>
      </c>
      <c r="I82">
        <f t="shared" si="9"/>
        <v>0.50055590522294424</v>
      </c>
      <c r="J82">
        <f t="shared" si="10"/>
        <v>0.49944409477705576</v>
      </c>
      <c r="K82">
        <f t="shared" si="11"/>
        <v>0.30796401228243897</v>
      </c>
    </row>
    <row r="83" spans="1:11" x14ac:dyDescent="0.35">
      <c r="A83">
        <v>76</v>
      </c>
      <c r="B83">
        <v>-0.50678846099999997</v>
      </c>
      <c r="C83">
        <v>0.69549865300000002</v>
      </c>
      <c r="D83">
        <v>1</v>
      </c>
      <c r="E83">
        <f t="shared" si="6"/>
        <v>0</v>
      </c>
      <c r="G83">
        <f t="shared" si="7"/>
        <v>1.188710192E-3</v>
      </c>
      <c r="H83">
        <f t="shared" si="8"/>
        <v>0.99881199604409587</v>
      </c>
      <c r="I83">
        <f t="shared" si="9"/>
        <v>0.50029717751300651</v>
      </c>
      <c r="J83">
        <f t="shared" si="10"/>
        <v>0.49970282248699349</v>
      </c>
      <c r="K83">
        <f t="shared" si="11"/>
        <v>0.30744699790707497</v>
      </c>
    </row>
    <row r="84" spans="1:11" x14ac:dyDescent="0.35">
      <c r="A84">
        <v>77</v>
      </c>
      <c r="B84">
        <v>-0.41523235200000003</v>
      </c>
      <c r="C84">
        <v>0.32442158799999998</v>
      </c>
      <c r="D84">
        <v>1</v>
      </c>
      <c r="E84">
        <f t="shared" si="6"/>
        <v>0</v>
      </c>
      <c r="G84">
        <f t="shared" si="7"/>
        <v>9.0918923599999995E-4</v>
      </c>
      <c r="H84">
        <f t="shared" si="8"/>
        <v>0.99909122395130212</v>
      </c>
      <c r="I84">
        <f t="shared" si="9"/>
        <v>0.50022729729334248</v>
      </c>
      <c r="J84">
        <f t="shared" si="10"/>
        <v>0.49977270270665752</v>
      </c>
      <c r="K84">
        <f t="shared" si="11"/>
        <v>0.30730731072992479</v>
      </c>
    </row>
    <row r="85" spans="1:11" x14ac:dyDescent="0.35">
      <c r="A85">
        <v>78</v>
      </c>
      <c r="B85">
        <v>-0.128646865</v>
      </c>
      <c r="C85">
        <v>-0.65121389500000004</v>
      </c>
      <c r="D85">
        <v>0</v>
      </c>
      <c r="E85">
        <f t="shared" si="6"/>
        <v>1</v>
      </c>
      <c r="G85">
        <f t="shared" si="7"/>
        <v>2.2013923999999986E-4</v>
      </c>
      <c r="H85">
        <f t="shared" si="8"/>
        <v>0.99977988498886461</v>
      </c>
      <c r="I85">
        <f t="shared" si="9"/>
        <v>0.50005503480977775</v>
      </c>
      <c r="J85">
        <f t="shared" si="10"/>
        <v>0.49994496519022225</v>
      </c>
      <c r="K85">
        <f t="shared" si="11"/>
        <v>-1.386294373235212</v>
      </c>
    </row>
    <row r="86" spans="1:11" x14ac:dyDescent="0.35">
      <c r="A86">
        <v>79</v>
      </c>
      <c r="B86">
        <v>0.49544389900000002</v>
      </c>
      <c r="C86">
        <v>-0.64501846600000001</v>
      </c>
      <c r="D86">
        <v>0</v>
      </c>
      <c r="E86">
        <f t="shared" si="6"/>
        <v>1</v>
      </c>
      <c r="G86">
        <f t="shared" si="7"/>
        <v>8.5042543300000004E-4</v>
      </c>
      <c r="H86">
        <f t="shared" si="8"/>
        <v>0.99914993607622238</v>
      </c>
      <c r="I86">
        <f t="shared" si="9"/>
        <v>0.50021260634543652</v>
      </c>
      <c r="J86">
        <f t="shared" si="10"/>
        <v>0.49978739365456348</v>
      </c>
      <c r="K86">
        <f t="shared" si="11"/>
        <v>-1.3862945419257393</v>
      </c>
    </row>
    <row r="87" spans="1:11" x14ac:dyDescent="0.35">
      <c r="A87">
        <v>80</v>
      </c>
      <c r="B87">
        <v>0.68714025300000003</v>
      </c>
      <c r="C87">
        <v>0.14846121400000001</v>
      </c>
      <c r="D87">
        <v>1</v>
      </c>
      <c r="E87">
        <f t="shared" si="6"/>
        <v>0</v>
      </c>
      <c r="G87">
        <f t="shared" si="7"/>
        <v>1.8356014669999999E-3</v>
      </c>
      <c r="H87">
        <f t="shared" si="8"/>
        <v>0.99816608221902303</v>
      </c>
      <c r="I87">
        <f t="shared" si="9"/>
        <v>0.50045890023789719</v>
      </c>
      <c r="J87">
        <f t="shared" si="10"/>
        <v>0.49954109976210281</v>
      </c>
      <c r="K87">
        <f t="shared" si="11"/>
        <v>0.30777019899452052</v>
      </c>
    </row>
    <row r="88" spans="1:11" x14ac:dyDescent="0.35">
      <c r="A88">
        <v>81</v>
      </c>
      <c r="B88">
        <v>0.85686053900000003</v>
      </c>
      <c r="C88">
        <v>-0.55787638299999998</v>
      </c>
      <c r="D88">
        <v>1</v>
      </c>
      <c r="E88">
        <f t="shared" si="6"/>
        <v>0</v>
      </c>
      <c r="G88">
        <f t="shared" si="7"/>
        <v>1.2989841560000002E-3</v>
      </c>
      <c r="H88">
        <f t="shared" si="8"/>
        <v>0.99870185915872844</v>
      </c>
      <c r="I88">
        <f t="shared" si="9"/>
        <v>0.50032474599333643</v>
      </c>
      <c r="J88">
        <f t="shared" si="10"/>
        <v>0.49967525400666357</v>
      </c>
      <c r="K88">
        <f t="shared" si="11"/>
        <v>0.30750210059808991</v>
      </c>
    </row>
    <row r="89" spans="1:11" x14ac:dyDescent="0.35">
      <c r="A89">
        <v>82</v>
      </c>
      <c r="B89">
        <v>6.8108075000000004E-2</v>
      </c>
      <c r="C89">
        <v>5.428761E-2</v>
      </c>
      <c r="D89">
        <v>1</v>
      </c>
      <c r="E89">
        <f t="shared" si="6"/>
        <v>0</v>
      </c>
      <c r="G89">
        <f t="shared" si="7"/>
        <v>1.1223956850000001E-3</v>
      </c>
      <c r="H89">
        <f t="shared" si="8"/>
        <v>0.99887823396544251</v>
      </c>
      <c r="I89">
        <f t="shared" si="9"/>
        <v>0.50028059889179244</v>
      </c>
      <c r="J89">
        <f t="shared" si="10"/>
        <v>0.49971940110820756</v>
      </c>
      <c r="K89">
        <f t="shared" si="11"/>
        <v>0.30741385981105374</v>
      </c>
    </row>
    <row r="90" spans="1:11" x14ac:dyDescent="0.35">
      <c r="A90">
        <v>83</v>
      </c>
      <c r="B90">
        <v>-0.22086112499999999</v>
      </c>
      <c r="C90">
        <v>-0.15299136599999999</v>
      </c>
      <c r="D90">
        <v>1</v>
      </c>
      <c r="E90">
        <f t="shared" si="6"/>
        <v>0</v>
      </c>
      <c r="G90">
        <f t="shared" si="7"/>
        <v>6.2614750899999999E-4</v>
      </c>
      <c r="H90">
        <f t="shared" si="8"/>
        <v>0.99937404848044331</v>
      </c>
      <c r="I90">
        <f t="shared" si="9"/>
        <v>0.50015653687213568</v>
      </c>
      <c r="J90">
        <f t="shared" si="10"/>
        <v>0.49984346312786432</v>
      </c>
      <c r="K90">
        <f t="shared" si="11"/>
        <v>0.30716584418696768</v>
      </c>
    </row>
    <row r="91" spans="1:11" x14ac:dyDescent="0.35">
      <c r="A91">
        <v>84</v>
      </c>
      <c r="B91">
        <v>0.442127824</v>
      </c>
      <c r="C91">
        <v>0.76828090500000001</v>
      </c>
      <c r="D91">
        <v>1</v>
      </c>
      <c r="E91">
        <f t="shared" si="6"/>
        <v>0</v>
      </c>
      <c r="G91">
        <f t="shared" si="7"/>
        <v>2.2104087290000002E-3</v>
      </c>
      <c r="H91">
        <f t="shared" si="8"/>
        <v>0.99779203242539372</v>
      </c>
      <c r="I91">
        <f t="shared" si="9"/>
        <v>0.50055260195725326</v>
      </c>
      <c r="J91">
        <f t="shared" si="10"/>
        <v>0.49944739804274674</v>
      </c>
      <c r="K91">
        <f t="shared" si="11"/>
        <v>0.30795741306633551</v>
      </c>
    </row>
    <row r="92" spans="1:11" x14ac:dyDescent="0.35">
      <c r="A92">
        <v>85</v>
      </c>
      <c r="B92">
        <v>0.1010529</v>
      </c>
      <c r="C92">
        <v>0.61107739999999999</v>
      </c>
      <c r="D92">
        <v>1</v>
      </c>
      <c r="E92">
        <f t="shared" si="6"/>
        <v>0</v>
      </c>
      <c r="G92">
        <f t="shared" si="7"/>
        <v>1.7121303000000002E-3</v>
      </c>
      <c r="H92">
        <f t="shared" si="8"/>
        <v>0.99828933455895297</v>
      </c>
      <c r="I92">
        <f t="shared" si="9"/>
        <v>0.50042803247043921</v>
      </c>
      <c r="J92">
        <f t="shared" si="10"/>
        <v>0.49957196752956079</v>
      </c>
      <c r="K92">
        <f t="shared" si="11"/>
        <v>0.30770851816632905</v>
      </c>
    </row>
    <row r="93" spans="1:11" x14ac:dyDescent="0.35">
      <c r="A93">
        <v>86</v>
      </c>
      <c r="B93">
        <v>-0.65553108100000002</v>
      </c>
      <c r="C93">
        <v>0.41333609300000002</v>
      </c>
      <c r="D93">
        <v>0</v>
      </c>
      <c r="E93">
        <f t="shared" si="6"/>
        <v>1</v>
      </c>
      <c r="G93">
        <f t="shared" si="7"/>
        <v>7.5780501200000002E-4</v>
      </c>
      <c r="H93">
        <f t="shared" si="8"/>
        <v>0.99924248204970123</v>
      </c>
      <c r="I93">
        <f t="shared" si="9"/>
        <v>0.50018945124393366</v>
      </c>
      <c r="J93">
        <f t="shared" si="10"/>
        <v>0.49981054875606634</v>
      </c>
      <c r="K93">
        <f t="shared" si="11"/>
        <v>-1.3862945046869961</v>
      </c>
    </row>
    <row r="94" spans="1:11" x14ac:dyDescent="0.35">
      <c r="A94">
        <v>87</v>
      </c>
      <c r="B94">
        <v>0.30197814299999998</v>
      </c>
      <c r="C94">
        <v>0.75258912499999997</v>
      </c>
      <c r="D94">
        <v>1</v>
      </c>
      <c r="E94">
        <f t="shared" si="6"/>
        <v>0</v>
      </c>
      <c r="G94">
        <f t="shared" si="7"/>
        <v>2.054567268E-3</v>
      </c>
      <c r="H94">
        <f t="shared" si="8"/>
        <v>0.99794754191059898</v>
      </c>
      <c r="I94">
        <f t="shared" si="9"/>
        <v>0.50051364163631606</v>
      </c>
      <c r="J94">
        <f t="shared" si="10"/>
        <v>0.49948635836368394</v>
      </c>
      <c r="K94">
        <f t="shared" si="11"/>
        <v>0.30787957541831523</v>
      </c>
    </row>
    <row r="95" spans="1:11" x14ac:dyDescent="0.35">
      <c r="A95">
        <v>88</v>
      </c>
      <c r="B95">
        <v>0.39249745000000003</v>
      </c>
      <c r="C95">
        <v>0.93490162099999996</v>
      </c>
      <c r="D95">
        <v>1</v>
      </c>
      <c r="E95">
        <f t="shared" si="6"/>
        <v>0</v>
      </c>
      <c r="G95">
        <f t="shared" si="7"/>
        <v>2.3273990710000001E-3</v>
      </c>
      <c r="H95">
        <f t="shared" si="8"/>
        <v>0.99767530722226927</v>
      </c>
      <c r="I95">
        <f t="shared" si="9"/>
        <v>0.50058184950510376</v>
      </c>
      <c r="J95">
        <f t="shared" si="10"/>
        <v>0.49941815049489624</v>
      </c>
      <c r="K95">
        <f t="shared" si="11"/>
        <v>0.30801584187740294</v>
      </c>
    </row>
    <row r="96" spans="1:11" x14ac:dyDescent="0.35">
      <c r="A96">
        <v>89</v>
      </c>
      <c r="B96">
        <v>-0.36105805600000002</v>
      </c>
      <c r="C96">
        <v>-0.116216981</v>
      </c>
      <c r="D96">
        <v>0</v>
      </c>
      <c r="E96">
        <f t="shared" si="6"/>
        <v>1</v>
      </c>
      <c r="G96">
        <f t="shared" si="7"/>
        <v>5.2272496299999997E-4</v>
      </c>
      <c r="H96">
        <f t="shared" si="8"/>
        <v>0.99947741163389159</v>
      </c>
      <c r="I96">
        <f t="shared" si="9"/>
        <v>0.50013068123777438</v>
      </c>
      <c r="J96">
        <f t="shared" si="10"/>
        <v>0.49986931876222562</v>
      </c>
      <c r="K96">
        <f t="shared" si="11"/>
        <v>-1.3862944294302366</v>
      </c>
    </row>
    <row r="97" spans="1:11" x14ac:dyDescent="0.35">
      <c r="A97">
        <v>90</v>
      </c>
      <c r="B97">
        <v>0.83564265599999998</v>
      </c>
      <c r="C97">
        <v>0.36395055300000001</v>
      </c>
      <c r="D97">
        <v>1</v>
      </c>
      <c r="E97">
        <f t="shared" si="6"/>
        <v>0</v>
      </c>
      <c r="G97">
        <f t="shared" si="7"/>
        <v>2.1995932090000002E-3</v>
      </c>
      <c r="H97">
        <f t="shared" si="8"/>
        <v>0.99780282412343502</v>
      </c>
      <c r="I97">
        <f t="shared" si="9"/>
        <v>0.50054989808053985</v>
      </c>
      <c r="J97">
        <f t="shared" si="10"/>
        <v>0.49945010191946015</v>
      </c>
      <c r="K97">
        <f t="shared" si="11"/>
        <v>0.307952011268391</v>
      </c>
    </row>
    <row r="98" spans="1:11" x14ac:dyDescent="0.35">
      <c r="A98">
        <v>91</v>
      </c>
      <c r="B98">
        <v>0.73113267900000001</v>
      </c>
      <c r="C98">
        <v>0.66716622400000003</v>
      </c>
      <c r="D98">
        <v>1</v>
      </c>
      <c r="E98">
        <f t="shared" si="6"/>
        <v>0</v>
      </c>
      <c r="G98">
        <f t="shared" si="7"/>
        <v>2.3982989030000004E-3</v>
      </c>
      <c r="H98">
        <f t="shared" si="8"/>
        <v>0.99760457471808761</v>
      </c>
      <c r="I98">
        <f t="shared" si="9"/>
        <v>0.50059957443836212</v>
      </c>
      <c r="J98">
        <f t="shared" si="10"/>
        <v>0.49940042556163788</v>
      </c>
      <c r="K98">
        <f t="shared" si="11"/>
        <v>0.30805124991202348</v>
      </c>
    </row>
    <row r="99" spans="1:11" x14ac:dyDescent="0.35">
      <c r="A99">
        <v>92</v>
      </c>
      <c r="B99">
        <v>-0.27121426999999998</v>
      </c>
      <c r="C99">
        <v>-0.85446847100000001</v>
      </c>
      <c r="D99">
        <v>0</v>
      </c>
      <c r="E99">
        <f t="shared" si="6"/>
        <v>1</v>
      </c>
      <c r="G99">
        <f t="shared" si="7"/>
        <v>-1.2568274099999997E-4</v>
      </c>
      <c r="H99">
        <f t="shared" si="8"/>
        <v>1.0001256906394065</v>
      </c>
      <c r="I99">
        <f t="shared" si="9"/>
        <v>0.49996857931479133</v>
      </c>
      <c r="J99">
        <f t="shared" si="10"/>
        <v>0.50003142068520867</v>
      </c>
      <c r="K99">
        <f t="shared" si="11"/>
        <v>-1.3862943650689283</v>
      </c>
    </row>
    <row r="100" spans="1:11" x14ac:dyDescent="0.35">
      <c r="A100">
        <v>93</v>
      </c>
      <c r="B100">
        <v>0.27374184699999998</v>
      </c>
      <c r="C100">
        <v>0.58912889400000001</v>
      </c>
      <c r="D100">
        <v>1</v>
      </c>
      <c r="E100">
        <f t="shared" si="6"/>
        <v>0</v>
      </c>
      <c r="G100">
        <f t="shared" si="7"/>
        <v>1.8628707410000001E-3</v>
      </c>
      <c r="H100">
        <f t="shared" si="8"/>
        <v>0.99813886332575097</v>
      </c>
      <c r="I100">
        <f t="shared" si="9"/>
        <v>0.5004657175505689</v>
      </c>
      <c r="J100">
        <f t="shared" si="10"/>
        <v>0.4995342824494311</v>
      </c>
      <c r="K100">
        <f t="shared" si="11"/>
        <v>0.30778382102469282</v>
      </c>
    </row>
    <row r="101" spans="1:11" x14ac:dyDescent="0.35">
      <c r="A101">
        <v>94</v>
      </c>
      <c r="B101">
        <v>0.713854404</v>
      </c>
      <c r="C101">
        <v>-0.56772088300000001</v>
      </c>
      <c r="D101">
        <v>1</v>
      </c>
      <c r="E101">
        <f t="shared" si="6"/>
        <v>0</v>
      </c>
      <c r="G101">
        <f t="shared" si="7"/>
        <v>1.146133521E-3</v>
      </c>
      <c r="H101">
        <f t="shared" si="8"/>
        <v>0.99885452303916478</v>
      </c>
      <c r="I101">
        <f t="shared" si="9"/>
        <v>0.50028653334888362</v>
      </c>
      <c r="J101">
        <f t="shared" si="10"/>
        <v>0.49971346665111638</v>
      </c>
      <c r="K101">
        <f t="shared" si="11"/>
        <v>0.30742572199780771</v>
      </c>
    </row>
    <row r="102" spans="1:11" x14ac:dyDescent="0.35">
      <c r="A102">
        <v>95</v>
      </c>
      <c r="B102">
        <v>0.53163477299999995</v>
      </c>
      <c r="C102">
        <v>-0.47918502200000002</v>
      </c>
      <c r="D102">
        <v>1</v>
      </c>
      <c r="E102">
        <f t="shared" si="6"/>
        <v>0</v>
      </c>
      <c r="G102">
        <f t="shared" si="7"/>
        <v>1.052449751E-3</v>
      </c>
      <c r="H102">
        <f t="shared" si="8"/>
        <v>0.99894810387999922</v>
      </c>
      <c r="I102">
        <f t="shared" si="9"/>
        <v>0.50026311241346366</v>
      </c>
      <c r="J102">
        <f t="shared" si="10"/>
        <v>0.49973688758653634</v>
      </c>
      <c r="K102">
        <f t="shared" si="11"/>
        <v>0.30737890585925132</v>
      </c>
    </row>
    <row r="103" spans="1:11" x14ac:dyDescent="0.35">
      <c r="A103">
        <v>96</v>
      </c>
      <c r="B103">
        <v>-0.65019214299999994</v>
      </c>
      <c r="C103">
        <v>0.65530263799999999</v>
      </c>
      <c r="D103">
        <v>1</v>
      </c>
      <c r="E103">
        <f t="shared" si="6"/>
        <v>0</v>
      </c>
      <c r="G103">
        <f t="shared" si="7"/>
        <v>1.0051104950000002E-3</v>
      </c>
      <c r="H103">
        <f t="shared" si="8"/>
        <v>0.99899539445936114</v>
      </c>
      <c r="I103">
        <f t="shared" si="9"/>
        <v>0.50025127760259569</v>
      </c>
      <c r="J103">
        <f t="shared" si="10"/>
        <v>0.49974872239740431</v>
      </c>
      <c r="K103">
        <f t="shared" si="11"/>
        <v>0.30735524840667172</v>
      </c>
    </row>
    <row r="104" spans="1:11" x14ac:dyDescent="0.35">
      <c r="A104">
        <v>97</v>
      </c>
      <c r="B104">
        <v>0.98529866499999996</v>
      </c>
      <c r="C104">
        <v>0.118332692</v>
      </c>
      <c r="D104">
        <v>1</v>
      </c>
      <c r="E104">
        <f t="shared" si="6"/>
        <v>0</v>
      </c>
      <c r="G104">
        <f t="shared" si="7"/>
        <v>2.1036313570000002E-3</v>
      </c>
      <c r="H104">
        <f t="shared" si="8"/>
        <v>0.99789857972473772</v>
      </c>
      <c r="I104">
        <f t="shared" si="9"/>
        <v>0.50052590764530991</v>
      </c>
      <c r="J104">
        <f t="shared" si="10"/>
        <v>0.49947409235469009</v>
      </c>
      <c r="K104">
        <f t="shared" si="11"/>
        <v>0.30790408196054586</v>
      </c>
    </row>
    <row r="105" spans="1:11" x14ac:dyDescent="0.35">
      <c r="A105">
        <v>98</v>
      </c>
      <c r="B105">
        <v>-0.275288959</v>
      </c>
      <c r="C105">
        <v>5.7301740000000002E-3</v>
      </c>
      <c r="D105">
        <v>1</v>
      </c>
      <c r="E105">
        <f t="shared" si="6"/>
        <v>0</v>
      </c>
      <c r="G105">
        <f t="shared" si="7"/>
        <v>7.3044121499999998E-4</v>
      </c>
      <c r="H105">
        <f t="shared" si="8"/>
        <v>0.9992698254922423</v>
      </c>
      <c r="I105">
        <f t="shared" si="9"/>
        <v>0.50018261029563083</v>
      </c>
      <c r="J105">
        <f t="shared" si="10"/>
        <v>0.49981738970436917</v>
      </c>
      <c r="K105">
        <f t="shared" si="11"/>
        <v>0.30721797335451018</v>
      </c>
    </row>
    <row r="106" spans="1:11" x14ac:dyDescent="0.35">
      <c r="A106">
        <v>99</v>
      </c>
      <c r="B106">
        <v>0.28186007800000001</v>
      </c>
      <c r="C106">
        <v>0.726376256</v>
      </c>
      <c r="D106">
        <v>1</v>
      </c>
      <c r="E106">
        <f t="shared" si="6"/>
        <v>0</v>
      </c>
      <c r="G106">
        <f t="shared" si="7"/>
        <v>2.008236334E-3</v>
      </c>
      <c r="H106">
        <f t="shared" si="8"/>
        <v>0.99799377882339013</v>
      </c>
      <c r="I106">
        <f t="shared" si="9"/>
        <v>0.50050205891476585</v>
      </c>
      <c r="J106">
        <f t="shared" si="10"/>
        <v>0.49949794108523415</v>
      </c>
      <c r="K106">
        <f t="shared" si="11"/>
        <v>0.30785643348049274</v>
      </c>
    </row>
  </sheetData>
  <mergeCells count="1">
    <mergeCell ref="A2:A4"/>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6E53A-E836-4194-945C-1CA8768D4FDB}">
  <dimension ref="A2:K106"/>
  <sheetViews>
    <sheetView workbookViewId="0">
      <selection activeCell="L19" sqref="L19"/>
    </sheetView>
  </sheetViews>
  <sheetFormatPr defaultRowHeight="14.5" x14ac:dyDescent="0.35"/>
  <cols>
    <col min="1" max="1" width="12" customWidth="1"/>
    <col min="6" max="6" width="11.1796875" bestFit="1" customWidth="1"/>
    <col min="7" max="7" width="12.453125" bestFit="1" customWidth="1"/>
    <col min="8" max="8" width="11.81640625" bestFit="1" customWidth="1"/>
    <col min="9" max="9" width="15" customWidth="1"/>
    <col min="11" max="11" width="16" customWidth="1"/>
  </cols>
  <sheetData>
    <row r="2" spans="1:11" x14ac:dyDescent="0.35">
      <c r="A2" s="36" t="s">
        <v>38</v>
      </c>
      <c r="B2" s="18" t="s">
        <v>12</v>
      </c>
      <c r="C2" s="13">
        <v>1.3480670524141072</v>
      </c>
      <c r="F2" s="25" t="s">
        <v>34</v>
      </c>
      <c r="G2" t="s">
        <v>35</v>
      </c>
    </row>
    <row r="3" spans="1:11" x14ac:dyDescent="0.35">
      <c r="A3" s="37"/>
      <c r="B3" s="19" t="s">
        <v>13</v>
      </c>
      <c r="C3" s="14">
        <v>1.5419654733316428</v>
      </c>
      <c r="F3" s="26" t="s">
        <v>36</v>
      </c>
      <c r="G3" t="s">
        <v>37</v>
      </c>
    </row>
    <row r="4" spans="1:11" x14ac:dyDescent="0.35">
      <c r="A4" s="38"/>
      <c r="B4" s="20" t="s">
        <v>14</v>
      </c>
      <c r="C4" s="15">
        <v>1.5077268887306514</v>
      </c>
      <c r="J4" s="21" t="s">
        <v>33</v>
      </c>
      <c r="K4" s="22">
        <f>SUM(K7:K81)</f>
        <v>-18.417990934701066</v>
      </c>
    </row>
    <row r="6" spans="1:11" x14ac:dyDescent="0.35">
      <c r="A6" s="16" t="s">
        <v>7</v>
      </c>
      <c r="B6" s="17" t="s">
        <v>25</v>
      </c>
      <c r="C6" s="17" t="s">
        <v>26</v>
      </c>
      <c r="D6" s="17" t="s">
        <v>27</v>
      </c>
      <c r="E6" s="17" t="s">
        <v>28</v>
      </c>
      <c r="G6" s="17" t="s">
        <v>29</v>
      </c>
      <c r="H6" s="17" t="s">
        <v>30</v>
      </c>
      <c r="I6" s="17" t="s">
        <v>11</v>
      </c>
      <c r="J6" s="17" t="s">
        <v>31</v>
      </c>
      <c r="K6" s="17" t="s">
        <v>50</v>
      </c>
    </row>
    <row r="7" spans="1:11" x14ac:dyDescent="0.35">
      <c r="A7" s="25">
        <v>0</v>
      </c>
      <c r="B7" s="25">
        <v>-0.869144323</v>
      </c>
      <c r="C7" s="25">
        <v>0.38930975099999998</v>
      </c>
      <c r="D7" s="25">
        <v>0</v>
      </c>
      <c r="E7">
        <f>1-D7</f>
        <v>1</v>
      </c>
      <c r="G7">
        <f>$C$2+($C$3*B7)+($C$4*C7)</f>
        <v>0.59484929463363645</v>
      </c>
      <c r="H7">
        <f>EXP(-1*G7)</f>
        <v>0.55164569557028009</v>
      </c>
      <c r="I7">
        <f>1/(1+H7)</f>
        <v>0.64447702388171002</v>
      </c>
      <c r="J7">
        <f>1-I7</f>
        <v>0.35552297611828998</v>
      </c>
      <c r="K7">
        <f>(D7+LN(I7))+((1-D7)*LN((1-I7)))</f>
        <v>-1.4734815081585684</v>
      </c>
    </row>
    <row r="8" spans="1:11" x14ac:dyDescent="0.35">
      <c r="A8" s="25">
        <v>1</v>
      </c>
      <c r="B8" s="25">
        <v>-0.99346735100000005</v>
      </c>
      <c r="C8" s="25">
        <v>-0.61059090299999996</v>
      </c>
      <c r="D8" s="25">
        <v>0</v>
      </c>
      <c r="E8">
        <f t="shared" ref="E8:E71" si="0">1-D8</f>
        <v>1</v>
      </c>
      <c r="G8">
        <f t="shared" ref="G8:G71" si="1">$C$2+($C$3*B8)+($C$4*C8)</f>
        <v>-1.1044296241775702</v>
      </c>
      <c r="H8">
        <f>EXP(-1*G8)</f>
        <v>3.0175028671937145</v>
      </c>
      <c r="I8">
        <f t="shared" ref="I8:I71" si="2">1/(1+H8)</f>
        <v>0.24891083667066924</v>
      </c>
      <c r="J8">
        <f t="shared" ref="J8:J71" si="3">1-I8</f>
        <v>0.75108916332933073</v>
      </c>
      <c r="K8">
        <f t="shared" ref="K8:K71" si="4">(D8+LN(I8))+((1-D8)*LN((1-I8)))</f>
        <v>-1.676891440433173</v>
      </c>
    </row>
    <row r="9" spans="1:11" x14ac:dyDescent="0.35">
      <c r="A9" s="25">
        <v>2</v>
      </c>
      <c r="B9" s="25">
        <v>-0.834064315</v>
      </c>
      <c r="C9" s="25">
        <v>0.23923557600000001</v>
      </c>
      <c r="D9" s="25">
        <v>0</v>
      </c>
      <c r="E9">
        <f t="shared" si="0"/>
        <v>1</v>
      </c>
      <c r="G9">
        <f t="shared" si="1"/>
        <v>0.4226705868222651</v>
      </c>
      <c r="H9">
        <f t="shared" ref="H9:H72" si="5">EXP(-1*G9)</f>
        <v>0.65529446019219639</v>
      </c>
      <c r="I9">
        <f t="shared" si="2"/>
        <v>0.60412212089677986</v>
      </c>
      <c r="J9">
        <f t="shared" si="3"/>
        <v>0.39587787910322014</v>
      </c>
      <c r="K9">
        <f t="shared" si="4"/>
        <v>-1.4306284159605518</v>
      </c>
    </row>
    <row r="10" spans="1:11" x14ac:dyDescent="0.35">
      <c r="A10" s="25">
        <v>3</v>
      </c>
      <c r="B10" s="25">
        <v>-0.13647145099999999</v>
      </c>
      <c r="C10" s="25">
        <v>0.63200269799999997</v>
      </c>
      <c r="D10" s="25">
        <v>1</v>
      </c>
      <c r="E10">
        <f t="shared" si="0"/>
        <v>0</v>
      </c>
      <c r="G10">
        <f t="shared" si="1"/>
        <v>2.0905202484015533</v>
      </c>
      <c r="H10">
        <f t="shared" si="5"/>
        <v>0.12362280451833184</v>
      </c>
      <c r="I10">
        <f t="shared" si="2"/>
        <v>0.88997837706638061</v>
      </c>
      <c r="J10">
        <f t="shared" si="3"/>
        <v>0.11002162293361939</v>
      </c>
      <c r="K10">
        <f t="shared" si="4"/>
        <v>0.88344188801787671</v>
      </c>
    </row>
    <row r="11" spans="1:11" x14ac:dyDescent="0.35">
      <c r="A11" s="25">
        <v>4</v>
      </c>
      <c r="B11" s="25">
        <v>0.40388679199999999</v>
      </c>
      <c r="C11" s="25">
        <v>0.31078428899999999</v>
      </c>
      <c r="D11" s="25">
        <v>1</v>
      </c>
      <c r="E11">
        <f t="shared" si="0"/>
        <v>0</v>
      </c>
      <c r="G11">
        <f t="shared" si="1"/>
        <v>2.4394243699331235</v>
      </c>
      <c r="H11">
        <f t="shared" si="5"/>
        <v>8.721103831188147E-2</v>
      </c>
      <c r="I11">
        <f t="shared" si="2"/>
        <v>0.9197846276034003</v>
      </c>
      <c r="J11">
        <f t="shared" si="3"/>
        <v>8.0215372396599705E-2</v>
      </c>
      <c r="K11">
        <f t="shared" si="4"/>
        <v>0.91638426322407918</v>
      </c>
    </row>
    <row r="12" spans="1:11" x14ac:dyDescent="0.35">
      <c r="A12" s="25">
        <v>5</v>
      </c>
      <c r="B12" s="25">
        <v>-0.56930879300000004</v>
      </c>
      <c r="C12" s="25">
        <v>-0.24668082</v>
      </c>
      <c r="D12" s="25">
        <v>0</v>
      </c>
      <c r="E12">
        <f t="shared" si="0"/>
        <v>1</v>
      </c>
      <c r="G12">
        <f t="shared" si="1"/>
        <v>9.8285244695870022E-2</v>
      </c>
      <c r="H12">
        <f t="shared" si="5"/>
        <v>0.90639032384413587</v>
      </c>
      <c r="I12">
        <f t="shared" si="2"/>
        <v>0.52455155037901813</v>
      </c>
      <c r="J12">
        <f t="shared" si="3"/>
        <v>0.47544844962098187</v>
      </c>
      <c r="K12">
        <f t="shared" si="4"/>
        <v>-1.3887083870413024</v>
      </c>
    </row>
    <row r="13" spans="1:11" x14ac:dyDescent="0.35">
      <c r="A13" s="25">
        <v>6</v>
      </c>
      <c r="B13" s="25">
        <v>-0.10998218799999999</v>
      </c>
      <c r="C13" s="25">
        <v>0.93091718000000001</v>
      </c>
      <c r="D13" s="25">
        <v>1</v>
      </c>
      <c r="E13">
        <f t="shared" si="0"/>
        <v>0</v>
      </c>
      <c r="G13">
        <f t="shared" si="1"/>
        <v>2.5820471793039492</v>
      </c>
      <c r="H13">
        <f t="shared" si="5"/>
        <v>7.5619039724005813E-2</v>
      </c>
      <c r="I13">
        <f t="shared" si="2"/>
        <v>0.929697191169646</v>
      </c>
      <c r="J13">
        <f t="shared" si="3"/>
        <v>7.0302808830354002E-2</v>
      </c>
      <c r="K13">
        <f t="shared" si="4"/>
        <v>0.92710365325283095</v>
      </c>
    </row>
    <row r="14" spans="1:11" x14ac:dyDescent="0.35">
      <c r="A14" s="25">
        <v>7</v>
      </c>
      <c r="B14" s="25">
        <v>0.288993689</v>
      </c>
      <c r="C14" s="25">
        <v>-0.53268947899999997</v>
      </c>
      <c r="D14" s="25">
        <v>1</v>
      </c>
      <c r="E14">
        <f t="shared" si="0"/>
        <v>0</v>
      </c>
      <c r="G14">
        <f t="shared" si="1"/>
        <v>0.99053509203062806</v>
      </c>
      <c r="H14">
        <f t="shared" si="5"/>
        <v>0.37137791648199159</v>
      </c>
      <c r="I14">
        <f t="shared" si="2"/>
        <v>0.72919360008750123</v>
      </c>
      <c r="J14">
        <f t="shared" si="3"/>
        <v>0.27080639991249877</v>
      </c>
      <c r="K14">
        <f t="shared" si="4"/>
        <v>0.68418398716221773</v>
      </c>
    </row>
    <row r="15" spans="1:11" x14ac:dyDescent="0.35">
      <c r="A15" s="25">
        <v>8</v>
      </c>
      <c r="B15" s="25">
        <v>0.31978216500000001</v>
      </c>
      <c r="C15" s="25">
        <v>0.66458157500000004</v>
      </c>
      <c r="D15" s="25">
        <v>1</v>
      </c>
      <c r="E15">
        <f t="shared" si="0"/>
        <v>0</v>
      </c>
      <c r="G15">
        <f t="shared" si="1"/>
        <v>2.8431676202138156</v>
      </c>
      <c r="H15">
        <f t="shared" si="5"/>
        <v>5.8240888450981437E-2</v>
      </c>
      <c r="I15">
        <f t="shared" si="2"/>
        <v>0.94496443192982971</v>
      </c>
      <c r="J15">
        <f t="shared" si="3"/>
        <v>5.5035568070170293E-2</v>
      </c>
      <c r="K15">
        <f t="shared" si="4"/>
        <v>0.94339200963377967</v>
      </c>
    </row>
    <row r="16" spans="1:11" x14ac:dyDescent="0.35">
      <c r="A16" s="25">
        <v>9</v>
      </c>
      <c r="B16" s="25">
        <v>0.55868566200000003</v>
      </c>
      <c r="C16" s="25">
        <v>-0.62118485300000004</v>
      </c>
      <c r="D16" s="25">
        <v>1</v>
      </c>
      <c r="E16">
        <f t="shared" si="0"/>
        <v>0</v>
      </c>
      <c r="G16">
        <f t="shared" si="1"/>
        <v>1.2729639479232424</v>
      </c>
      <c r="H16">
        <f t="shared" si="5"/>
        <v>0.28000048380951859</v>
      </c>
      <c r="I16">
        <f t="shared" si="2"/>
        <v>0.78124970470621602</v>
      </c>
      <c r="J16">
        <f t="shared" si="3"/>
        <v>0.21875029529378398</v>
      </c>
      <c r="K16">
        <f t="shared" si="4"/>
        <v>0.75313954409235928</v>
      </c>
    </row>
    <row r="17" spans="1:11" x14ac:dyDescent="0.35">
      <c r="A17" s="25">
        <v>10</v>
      </c>
      <c r="B17" s="25">
        <v>0.88630191899999999</v>
      </c>
      <c r="C17" s="25">
        <v>-0.77669716799999999</v>
      </c>
      <c r="D17" s="25">
        <v>0</v>
      </c>
      <c r="E17">
        <f t="shared" si="0"/>
        <v>1</v>
      </c>
      <c r="G17">
        <f t="shared" si="1"/>
        <v>1.5436668058651373</v>
      </c>
      <c r="H17">
        <f t="shared" si="5"/>
        <v>0.21359644701376326</v>
      </c>
      <c r="I17">
        <f t="shared" si="2"/>
        <v>0.82399713880231817</v>
      </c>
      <c r="J17">
        <f t="shared" si="3"/>
        <v>0.17600286119768183</v>
      </c>
      <c r="K17">
        <f t="shared" si="4"/>
        <v>-1.930843248677093</v>
      </c>
    </row>
    <row r="18" spans="1:11" x14ac:dyDescent="0.35">
      <c r="A18" s="25">
        <v>11</v>
      </c>
      <c r="B18" s="25">
        <v>0.288675864</v>
      </c>
      <c r="C18" s="25">
        <v>-1</v>
      </c>
      <c r="D18" s="25">
        <v>0</v>
      </c>
      <c r="E18">
        <f t="shared" si="0"/>
        <v>1</v>
      </c>
      <c r="G18">
        <f t="shared" si="1"/>
        <v>0.2854683789556367</v>
      </c>
      <c r="H18">
        <f t="shared" si="5"/>
        <v>0.75166210914345322</v>
      </c>
      <c r="I18">
        <f t="shared" si="2"/>
        <v>0.57088635689504685</v>
      </c>
      <c r="J18">
        <f t="shared" si="3"/>
        <v>0.42911364310495315</v>
      </c>
      <c r="K18">
        <f t="shared" si="4"/>
        <v>-1.4065986066283682</v>
      </c>
    </row>
    <row r="19" spans="1:11" x14ac:dyDescent="0.35">
      <c r="A19" s="25">
        <v>12</v>
      </c>
      <c r="B19" s="25">
        <v>0.497748411</v>
      </c>
      <c r="C19" s="25">
        <v>0.34411227100000003</v>
      </c>
      <c r="D19" s="25">
        <v>1</v>
      </c>
      <c r="E19">
        <f t="shared" si="0"/>
        <v>0</v>
      </c>
      <c r="G19">
        <f t="shared" si="1"/>
        <v>2.6344052403106639</v>
      </c>
      <c r="H19">
        <f t="shared" si="5"/>
        <v>7.1761637647972359E-2</v>
      </c>
      <c r="I19">
        <f t="shared" si="2"/>
        <v>0.93304328581357288</v>
      </c>
      <c r="J19">
        <f t="shared" si="3"/>
        <v>6.6956714186427124E-2</v>
      </c>
      <c r="K19">
        <f t="shared" si="4"/>
        <v>0.93069631501579408</v>
      </c>
    </row>
    <row r="20" spans="1:11" x14ac:dyDescent="0.35">
      <c r="A20" s="25">
        <v>13</v>
      </c>
      <c r="B20" s="25">
        <v>0.126739566</v>
      </c>
      <c r="C20" s="25">
        <v>0.96628655900000004</v>
      </c>
      <c r="D20" s="25">
        <v>1</v>
      </c>
      <c r="E20">
        <f t="shared" si="0"/>
        <v>0</v>
      </c>
      <c r="G20">
        <f t="shared" si="1"/>
        <v>3.0003913145144612</v>
      </c>
      <c r="H20">
        <f t="shared" si="5"/>
        <v>4.9767589776755397E-2</v>
      </c>
      <c r="I20">
        <f t="shared" si="2"/>
        <v>0.95259180197462667</v>
      </c>
      <c r="J20">
        <f t="shared" si="3"/>
        <v>4.7408198025373327E-2</v>
      </c>
      <c r="K20">
        <f t="shared" si="4"/>
        <v>0.9514312034003175</v>
      </c>
    </row>
    <row r="21" spans="1:11" x14ac:dyDescent="0.35">
      <c r="A21" s="25">
        <v>14</v>
      </c>
      <c r="B21" s="25">
        <v>-0.72826006099999996</v>
      </c>
      <c r="C21" s="25">
        <v>0.33107059999999999</v>
      </c>
      <c r="D21" s="25">
        <v>0</v>
      </c>
      <c r="E21">
        <f t="shared" si="0"/>
        <v>1</v>
      </c>
      <c r="G21">
        <f t="shared" si="1"/>
        <v>0.72427922843390125</v>
      </c>
      <c r="H21">
        <f t="shared" si="5"/>
        <v>0.4846737821697879</v>
      </c>
      <c r="I21">
        <f t="shared" si="2"/>
        <v>0.67354863540362531</v>
      </c>
      <c r="J21">
        <f t="shared" si="3"/>
        <v>0.32645136459637469</v>
      </c>
      <c r="K21">
        <f t="shared" si="4"/>
        <v>-1.5146693740658379</v>
      </c>
    </row>
    <row r="22" spans="1:11" x14ac:dyDescent="0.35">
      <c r="A22" s="25">
        <v>15</v>
      </c>
      <c r="B22" s="25">
        <v>-0.31453173800000001</v>
      </c>
      <c r="C22" s="25">
        <v>0.71692903699999999</v>
      </c>
      <c r="D22" s="25">
        <v>1</v>
      </c>
      <c r="E22">
        <f t="shared" si="0"/>
        <v>0</v>
      </c>
      <c r="G22">
        <f t="shared" si="1"/>
        <v>1.944003158547785</v>
      </c>
      <c r="H22">
        <f t="shared" si="5"/>
        <v>0.14312982999575835</v>
      </c>
      <c r="I22">
        <f t="shared" si="2"/>
        <v>0.87479127371184995</v>
      </c>
      <c r="J22">
        <f t="shared" si="3"/>
        <v>0.12520872628815005</v>
      </c>
      <c r="K22">
        <f t="shared" si="4"/>
        <v>0.86623003458993897</v>
      </c>
    </row>
    <row r="23" spans="1:11" x14ac:dyDescent="0.35">
      <c r="A23" s="25">
        <v>16</v>
      </c>
      <c r="B23" s="25">
        <v>0.118299011</v>
      </c>
      <c r="C23" s="25">
        <v>-0.35144433400000002</v>
      </c>
      <c r="D23" s="25">
        <v>1</v>
      </c>
      <c r="E23">
        <f t="shared" si="0"/>
        <v>0</v>
      </c>
      <c r="G23">
        <f t="shared" si="1"/>
        <v>1.0005979706415515</v>
      </c>
      <c r="H23">
        <f t="shared" si="5"/>
        <v>0.36765952582400502</v>
      </c>
      <c r="I23">
        <f t="shared" si="2"/>
        <v>0.73117613054865194</v>
      </c>
      <c r="J23">
        <f t="shared" si="3"/>
        <v>0.26882386945134806</v>
      </c>
      <c r="K23">
        <f t="shared" si="4"/>
        <v>0.68689909640813651</v>
      </c>
    </row>
    <row r="24" spans="1:11" x14ac:dyDescent="0.35">
      <c r="A24" s="25">
        <v>17</v>
      </c>
      <c r="B24" s="25">
        <v>8.6098806999999999E-2</v>
      </c>
      <c r="C24" s="25">
        <v>-0.52904021800000001</v>
      </c>
      <c r="D24" s="25">
        <v>0</v>
      </c>
      <c r="E24">
        <f t="shared" si="0"/>
        <v>1</v>
      </c>
      <c r="G24">
        <f t="shared" si="1"/>
        <v>0.68318027820462635</v>
      </c>
      <c r="H24">
        <f t="shared" si="5"/>
        <v>0.50500836867792676</v>
      </c>
      <c r="I24">
        <f t="shared" si="2"/>
        <v>0.66444813252330892</v>
      </c>
      <c r="J24">
        <f t="shared" si="3"/>
        <v>0.33555186747669108</v>
      </c>
      <c r="K24">
        <f t="shared" si="4"/>
        <v>-1.5007771957420646</v>
      </c>
    </row>
    <row r="25" spans="1:11" x14ac:dyDescent="0.35">
      <c r="A25" s="25">
        <v>18</v>
      </c>
      <c r="B25" s="25">
        <v>0.163917113</v>
      </c>
      <c r="C25" s="25">
        <v>0.82590798300000001</v>
      </c>
      <c r="D25" s="25">
        <v>1</v>
      </c>
      <c r="E25">
        <f t="shared" si="0"/>
        <v>0</v>
      </c>
      <c r="G25">
        <f t="shared" si="1"/>
        <v>2.8460652547347065</v>
      </c>
      <c r="H25">
        <f t="shared" si="5"/>
        <v>5.8072371909661656E-2</v>
      </c>
      <c r="I25">
        <f t="shared" si="2"/>
        <v>0.94511493405233737</v>
      </c>
      <c r="J25">
        <f t="shared" si="3"/>
        <v>5.4885065947662626E-2</v>
      </c>
      <c r="K25">
        <f t="shared" si="4"/>
        <v>0.94355126445189419</v>
      </c>
    </row>
    <row r="26" spans="1:11" x14ac:dyDescent="0.35">
      <c r="A26" s="25">
        <v>19</v>
      </c>
      <c r="B26" s="25">
        <v>0.34500817</v>
      </c>
      <c r="C26" s="25">
        <v>-0.502749318</v>
      </c>
      <c r="D26" s="25">
        <v>1</v>
      </c>
      <c r="E26">
        <f t="shared" si="0"/>
        <v>0</v>
      </c>
      <c r="G26">
        <f t="shared" si="1"/>
        <v>1.1220490735318442</v>
      </c>
      <c r="H26">
        <f t="shared" si="5"/>
        <v>0.32561190784015448</v>
      </c>
      <c r="I26">
        <f t="shared" si="2"/>
        <v>0.75436860070857359</v>
      </c>
      <c r="J26">
        <f t="shared" si="3"/>
        <v>0.24563139929142641</v>
      </c>
      <c r="K26">
        <f t="shared" si="4"/>
        <v>0.71812582992872254</v>
      </c>
    </row>
    <row r="27" spans="1:11" x14ac:dyDescent="0.35">
      <c r="A27" s="25">
        <v>20</v>
      </c>
      <c r="B27" s="25">
        <v>6.9620783000000006E-2</v>
      </c>
      <c r="C27" s="25">
        <v>-0.64154500999999997</v>
      </c>
      <c r="D27" s="25">
        <v>0</v>
      </c>
      <c r="E27">
        <f t="shared" si="0"/>
        <v>1</v>
      </c>
      <c r="G27">
        <f t="shared" si="1"/>
        <v>0.48814523411844712</v>
      </c>
      <c r="H27">
        <f t="shared" si="5"/>
        <v>0.61376372713561478</v>
      </c>
      <c r="I27">
        <f t="shared" si="2"/>
        <v>0.61966939966792522</v>
      </c>
      <c r="J27">
        <f t="shared" si="3"/>
        <v>0.38033060033207478</v>
      </c>
      <c r="K27">
        <f t="shared" si="4"/>
        <v>-1.445283573120006</v>
      </c>
    </row>
    <row r="28" spans="1:11" x14ac:dyDescent="0.35">
      <c r="A28" s="25">
        <v>21</v>
      </c>
      <c r="B28" s="25">
        <v>0.70900896099999999</v>
      </c>
      <c r="C28" s="25">
        <v>3.1143285E-2</v>
      </c>
      <c r="D28" s="25">
        <v>1</v>
      </c>
      <c r="E28">
        <f t="shared" si="0"/>
        <v>0</v>
      </c>
      <c r="G28">
        <f t="shared" si="1"/>
        <v>2.4882899587567509</v>
      </c>
      <c r="H28">
        <f t="shared" si="5"/>
        <v>8.3051867330985754E-2</v>
      </c>
      <c r="I28">
        <f t="shared" si="2"/>
        <v>0.92331681442399038</v>
      </c>
      <c r="J28">
        <f t="shared" si="3"/>
        <v>7.6683185576009616E-2</v>
      </c>
      <c r="K28">
        <f t="shared" si="4"/>
        <v>0.92021714085556638</v>
      </c>
    </row>
    <row r="29" spans="1:11" x14ac:dyDescent="0.35">
      <c r="A29" s="25">
        <v>22</v>
      </c>
      <c r="B29" s="25">
        <v>-0.41303571900000002</v>
      </c>
      <c r="C29" s="25">
        <v>-0.46525350300000001</v>
      </c>
      <c r="D29" s="25">
        <v>0</v>
      </c>
      <c r="E29">
        <f t="shared" si="0"/>
        <v>1</v>
      </c>
      <c r="G29">
        <f t="shared" si="1"/>
        <v>9.7050179141698889E-3</v>
      </c>
      <c r="H29">
        <f t="shared" si="5"/>
        <v>0.99034192379275032</v>
      </c>
      <c r="I29">
        <f t="shared" si="2"/>
        <v>0.50242623543517728</v>
      </c>
      <c r="J29">
        <f t="shared" si="3"/>
        <v>0.49757376456482272</v>
      </c>
      <c r="K29">
        <f t="shared" si="4"/>
        <v>-1.3863179078706609</v>
      </c>
    </row>
    <row r="30" spans="1:11" x14ac:dyDescent="0.35">
      <c r="A30" s="25">
        <v>23</v>
      </c>
      <c r="B30" s="25">
        <v>-0.88094321499999995</v>
      </c>
      <c r="C30" s="25">
        <v>-0.60137605900000002</v>
      </c>
      <c r="D30" s="25">
        <v>0</v>
      </c>
      <c r="E30">
        <f t="shared" si="0"/>
        <v>1</v>
      </c>
      <c r="G30">
        <f t="shared" si="1"/>
        <v>-0.91702782347483758</v>
      </c>
      <c r="H30">
        <f t="shared" si="5"/>
        <v>2.5018434082986323</v>
      </c>
      <c r="I30">
        <f t="shared" si="2"/>
        <v>0.28556388261971122</v>
      </c>
      <c r="J30">
        <f t="shared" si="3"/>
        <v>0.71443611738028878</v>
      </c>
      <c r="K30">
        <f t="shared" si="4"/>
        <v>-1.5895512123835698</v>
      </c>
    </row>
    <row r="31" spans="1:11" x14ac:dyDescent="0.35">
      <c r="A31" s="25">
        <v>24</v>
      </c>
      <c r="B31" s="25">
        <v>0.37210637299999999</v>
      </c>
      <c r="C31" s="25">
        <v>0.124102769</v>
      </c>
      <c r="D31" s="25">
        <v>1</v>
      </c>
      <c r="E31">
        <f t="shared" si="0"/>
        <v>0</v>
      </c>
      <c r="G31">
        <f t="shared" si="1"/>
        <v>2.1089553137740018</v>
      </c>
      <c r="H31">
        <f t="shared" si="5"/>
        <v>0.12136468824772462</v>
      </c>
      <c r="I31">
        <f t="shared" si="2"/>
        <v>0.89177054572908621</v>
      </c>
      <c r="J31">
        <f t="shared" si="3"/>
        <v>0.10822945427091379</v>
      </c>
      <c r="K31">
        <f t="shared" si="4"/>
        <v>0.88545358477736313</v>
      </c>
    </row>
    <row r="32" spans="1:11" x14ac:dyDescent="0.35">
      <c r="A32" s="25">
        <v>25</v>
      </c>
      <c r="B32" s="25">
        <v>-7.6604941999999995E-2</v>
      </c>
      <c r="C32" s="25">
        <v>0.15287537800000001</v>
      </c>
      <c r="D32" s="25">
        <v>1</v>
      </c>
      <c r="E32">
        <f t="shared" si="0"/>
        <v>0</v>
      </c>
      <c r="G32">
        <f t="shared" si="1"/>
        <v>1.4604391947989965</v>
      </c>
      <c r="H32">
        <f t="shared" si="5"/>
        <v>0.23213430016074851</v>
      </c>
      <c r="I32">
        <f t="shared" si="2"/>
        <v>0.81159983929473967</v>
      </c>
      <c r="J32">
        <f t="shared" si="3"/>
        <v>0.18840016070526033</v>
      </c>
      <c r="K32">
        <f t="shared" si="4"/>
        <v>0.79125213095907876</v>
      </c>
    </row>
    <row r="33" spans="1:11" x14ac:dyDescent="0.35">
      <c r="A33" s="25">
        <v>26</v>
      </c>
      <c r="B33" s="25">
        <v>0.43706611499999998</v>
      </c>
      <c r="C33" s="25">
        <v>-0.58344330200000005</v>
      </c>
      <c r="D33" s="25">
        <v>1</v>
      </c>
      <c r="E33">
        <f t="shared" si="0"/>
        <v>0</v>
      </c>
      <c r="G33">
        <f t="shared" si="1"/>
        <v>1.1423347568321067</v>
      </c>
      <c r="H33">
        <f t="shared" si="5"/>
        <v>0.31907319317313887</v>
      </c>
      <c r="I33">
        <f t="shared" si="2"/>
        <v>0.75810804523622988</v>
      </c>
      <c r="J33">
        <f t="shared" si="3"/>
        <v>0.24189195476377012</v>
      </c>
      <c r="K33">
        <f t="shared" si="4"/>
        <v>0.72307063639187508</v>
      </c>
    </row>
    <row r="34" spans="1:11" x14ac:dyDescent="0.35">
      <c r="A34" s="25">
        <v>27</v>
      </c>
      <c r="B34" s="25">
        <v>0.80755161799999997</v>
      </c>
      <c r="C34" s="25">
        <v>-0.75983984999999998</v>
      </c>
      <c r="D34" s="25">
        <v>0</v>
      </c>
      <c r="E34">
        <f t="shared" si="0"/>
        <v>1</v>
      </c>
      <c r="G34">
        <f t="shared" si="1"/>
        <v>1.4476527923291462</v>
      </c>
      <c r="H34">
        <f t="shared" si="5"/>
        <v>0.23512151994810526</v>
      </c>
      <c r="I34">
        <f t="shared" si="2"/>
        <v>0.80963693357234667</v>
      </c>
      <c r="J34">
        <f t="shared" si="3"/>
        <v>0.19036306642765333</v>
      </c>
      <c r="K34">
        <f t="shared" si="4"/>
        <v>-1.869991516245975</v>
      </c>
    </row>
    <row r="35" spans="1:11" x14ac:dyDescent="0.35">
      <c r="A35" s="25">
        <v>28</v>
      </c>
      <c r="B35" s="25">
        <v>-8.9241138999999997E-2</v>
      </c>
      <c r="C35" s="25">
        <v>-0.42422889899999999</v>
      </c>
      <c r="D35" s="25">
        <v>0</v>
      </c>
      <c r="E35">
        <f t="shared" si="0"/>
        <v>1</v>
      </c>
      <c r="G35">
        <f t="shared" si="1"/>
        <v>0.57083897927641758</v>
      </c>
      <c r="H35">
        <f t="shared" si="5"/>
        <v>0.56505117355331491</v>
      </c>
      <c r="I35">
        <f t="shared" si="2"/>
        <v>0.63895674269205238</v>
      </c>
      <c r="J35">
        <f t="shared" si="3"/>
        <v>0.36104325730794762</v>
      </c>
      <c r="K35">
        <f t="shared" si="4"/>
        <v>-1.4666760237036889</v>
      </c>
    </row>
    <row r="36" spans="1:11" x14ac:dyDescent="0.35">
      <c r="A36" s="25">
        <v>29</v>
      </c>
      <c r="B36" s="25">
        <v>-0.74983224800000003</v>
      </c>
      <c r="C36" s="25">
        <v>7.5976569999999998E-3</v>
      </c>
      <c r="D36" s="25">
        <v>0</v>
      </c>
      <c r="E36">
        <f t="shared" si="0"/>
        <v>1</v>
      </c>
      <c r="G36">
        <f t="shared" si="1"/>
        <v>0.20330680695771008</v>
      </c>
      <c r="H36">
        <f t="shared" si="5"/>
        <v>0.81602783999612782</v>
      </c>
      <c r="I36">
        <f t="shared" si="2"/>
        <v>0.55065235123385126</v>
      </c>
      <c r="J36">
        <f t="shared" si="3"/>
        <v>0.44934764876614874</v>
      </c>
      <c r="K36">
        <f t="shared" si="4"/>
        <v>-1.3966100278695817</v>
      </c>
    </row>
    <row r="37" spans="1:11" x14ac:dyDescent="0.35">
      <c r="A37" s="25">
        <v>30</v>
      </c>
      <c r="B37" s="25">
        <v>-0.102167119</v>
      </c>
      <c r="C37" s="25">
        <v>0.23647254600000001</v>
      </c>
      <c r="D37" s="25">
        <v>1</v>
      </c>
      <c r="E37">
        <f t="shared" si="0"/>
        <v>0</v>
      </c>
      <c r="G37">
        <f t="shared" si="1"/>
        <v>1.5470648984571378</v>
      </c>
      <c r="H37">
        <f t="shared" si="5"/>
        <v>0.21287185831646779</v>
      </c>
      <c r="I37">
        <f t="shared" si="2"/>
        <v>0.82448940763458267</v>
      </c>
      <c r="J37">
        <f t="shared" si="3"/>
        <v>0.17551059236541733</v>
      </c>
      <c r="K37">
        <f t="shared" si="4"/>
        <v>0.80700901591811314</v>
      </c>
    </row>
    <row r="38" spans="1:11" x14ac:dyDescent="0.35">
      <c r="A38" s="25">
        <v>31</v>
      </c>
      <c r="B38" s="25">
        <v>0.58654040900000004</v>
      </c>
      <c r="C38" s="25">
        <v>-0.225129525</v>
      </c>
      <c r="D38" s="25">
        <v>1</v>
      </c>
      <c r="E38">
        <f t="shared" si="0"/>
        <v>0</v>
      </c>
      <c r="G38">
        <f t="shared" si="1"/>
        <v>1.913058273516268</v>
      </c>
      <c r="H38">
        <f t="shared" si="5"/>
        <v>0.14762820806610613</v>
      </c>
      <c r="I38">
        <f t="shared" si="2"/>
        <v>0.87136233927634299</v>
      </c>
      <c r="J38">
        <f t="shared" si="3"/>
        <v>0.12863766072365701</v>
      </c>
      <c r="K38">
        <f t="shared" si="4"/>
        <v>0.86230261512637907</v>
      </c>
    </row>
    <row r="39" spans="1:11" x14ac:dyDescent="0.35">
      <c r="A39" s="25">
        <v>32</v>
      </c>
      <c r="B39" s="25">
        <v>-0.36793859400000001</v>
      </c>
      <c r="C39" s="25">
        <v>-4.7130976999999998E-2</v>
      </c>
      <c r="D39" s="25">
        <v>0</v>
      </c>
      <c r="E39">
        <f t="shared" si="0"/>
        <v>1</v>
      </c>
      <c r="G39">
        <f t="shared" si="1"/>
        <v>0.70965780284487212</v>
      </c>
      <c r="H39">
        <f t="shared" si="5"/>
        <v>0.49181246549545071</v>
      </c>
      <c r="I39">
        <f t="shared" si="2"/>
        <v>0.67032554233811603</v>
      </c>
      <c r="J39">
        <f t="shared" si="3"/>
        <v>0.32967445766188397</v>
      </c>
      <c r="K39">
        <f t="shared" si="4"/>
        <v>-1.509641403872543</v>
      </c>
    </row>
    <row r="40" spans="1:11" x14ac:dyDescent="0.35">
      <c r="A40" s="25">
        <v>33</v>
      </c>
      <c r="B40" s="25">
        <v>-0.36973236900000001</v>
      </c>
      <c r="C40" s="25">
        <v>0.13759408100000001</v>
      </c>
      <c r="D40" s="25">
        <v>1</v>
      </c>
      <c r="E40">
        <f t="shared" si="0"/>
        <v>0</v>
      </c>
      <c r="G40">
        <f t="shared" si="1"/>
        <v>0.9854068006968757</v>
      </c>
      <c r="H40">
        <f t="shared" si="5"/>
        <v>0.37328734249434542</v>
      </c>
      <c r="I40">
        <f t="shared" si="2"/>
        <v>0.7281797254343495</v>
      </c>
      <c r="J40">
        <f t="shared" si="3"/>
        <v>0.2718202745656505</v>
      </c>
      <c r="K40">
        <f t="shared" si="4"/>
        <v>0.68279261434241723</v>
      </c>
    </row>
    <row r="41" spans="1:11" x14ac:dyDescent="0.35">
      <c r="A41" s="25">
        <v>34</v>
      </c>
      <c r="B41" s="25">
        <v>-0.70823528700000005</v>
      </c>
      <c r="C41" s="25">
        <v>0.18842124299999999</v>
      </c>
      <c r="D41" s="25">
        <v>0</v>
      </c>
      <c r="E41">
        <f t="shared" si="0"/>
        <v>1</v>
      </c>
      <c r="G41">
        <f t="shared" si="1"/>
        <v>0.54008046734413229</v>
      </c>
      <c r="H41">
        <f t="shared" si="5"/>
        <v>0.58270136205641831</v>
      </c>
      <c r="I41">
        <f t="shared" si="2"/>
        <v>0.63183113629262999</v>
      </c>
      <c r="J41">
        <f t="shared" si="3"/>
        <v>0.36816886370737001</v>
      </c>
      <c r="K41">
        <f t="shared" si="4"/>
        <v>-1.4583466872383828</v>
      </c>
    </row>
    <row r="42" spans="1:11" x14ac:dyDescent="0.35">
      <c r="A42" s="25">
        <v>35</v>
      </c>
      <c r="B42" s="25">
        <v>-0.29549597500000002</v>
      </c>
      <c r="C42" s="25">
        <v>-0.36687170699999999</v>
      </c>
      <c r="D42" s="25">
        <v>0</v>
      </c>
      <c r="E42">
        <f t="shared" si="0"/>
        <v>1</v>
      </c>
      <c r="G42">
        <f t="shared" si="1"/>
        <v>0.33928012409722375</v>
      </c>
      <c r="H42">
        <f t="shared" si="5"/>
        <v>0.71228289353781715</v>
      </c>
      <c r="I42">
        <f t="shared" si="2"/>
        <v>0.58401564588072208</v>
      </c>
      <c r="J42">
        <f t="shared" si="3"/>
        <v>0.41598435411927792</v>
      </c>
      <c r="K42">
        <f t="shared" si="4"/>
        <v>-1.4149351353394879</v>
      </c>
    </row>
    <row r="43" spans="1:11" x14ac:dyDescent="0.35">
      <c r="A43" s="25">
        <v>36</v>
      </c>
      <c r="B43" s="25">
        <v>-0.88944443200000001</v>
      </c>
      <c r="C43" s="25">
        <v>1</v>
      </c>
      <c r="D43" s="25">
        <v>0</v>
      </c>
      <c r="E43">
        <f t="shared" si="0"/>
        <v>1</v>
      </c>
      <c r="G43">
        <f t="shared" si="1"/>
        <v>1.4843013365536843</v>
      </c>
      <c r="H43">
        <f t="shared" si="5"/>
        <v>0.22666064487664395</v>
      </c>
      <c r="I43">
        <f t="shared" si="2"/>
        <v>0.8152213932815644</v>
      </c>
      <c r="J43">
        <f t="shared" si="3"/>
        <v>0.1847786067184356</v>
      </c>
      <c r="K43">
        <f t="shared" si="4"/>
        <v>-1.8928924454191385</v>
      </c>
    </row>
    <row r="44" spans="1:11" x14ac:dyDescent="0.35">
      <c r="A44" s="25">
        <v>37</v>
      </c>
      <c r="B44" s="25">
        <v>-2.1968234E-2</v>
      </c>
      <c r="C44" s="25">
        <v>0.47378402800000002</v>
      </c>
      <c r="D44" s="25">
        <v>1</v>
      </c>
      <c r="E44">
        <f t="shared" si="0"/>
        <v>0</v>
      </c>
      <c r="G44">
        <f t="shared" si="1"/>
        <v>2.0285297125427526</v>
      </c>
      <c r="H44">
        <f t="shared" si="5"/>
        <v>0.13152876414449352</v>
      </c>
      <c r="I44">
        <f t="shared" si="2"/>
        <v>0.88376012319586283</v>
      </c>
      <c r="J44">
        <f t="shared" si="3"/>
        <v>0.11623987680413717</v>
      </c>
      <c r="K44">
        <f t="shared" si="4"/>
        <v>0.87643039298155478</v>
      </c>
    </row>
    <row r="45" spans="1:11" x14ac:dyDescent="0.35">
      <c r="A45" s="25">
        <v>38</v>
      </c>
      <c r="B45" s="25">
        <v>0.28224305500000002</v>
      </c>
      <c r="C45" s="25">
        <v>-0.67860650199999994</v>
      </c>
      <c r="D45" s="25">
        <v>0</v>
      </c>
      <c r="E45">
        <f t="shared" si="0"/>
        <v>1</v>
      </c>
      <c r="G45">
        <f t="shared" si="1"/>
        <v>0.76012282837890055</v>
      </c>
      <c r="H45">
        <f t="shared" si="5"/>
        <v>0.46760898782846638</v>
      </c>
      <c r="I45">
        <f t="shared" si="2"/>
        <v>0.68138040056543969</v>
      </c>
      <c r="J45">
        <f t="shared" si="3"/>
        <v>0.31861959943456031</v>
      </c>
      <c r="K45">
        <f t="shared" si="4"/>
        <v>-1.5273919036747066</v>
      </c>
    </row>
    <row r="46" spans="1:11" x14ac:dyDescent="0.35">
      <c r="A46" s="25">
        <v>39</v>
      </c>
      <c r="B46" s="25">
        <v>-0.88175793000000002</v>
      </c>
      <c r="C46" s="25">
        <v>0.30765957599999999</v>
      </c>
      <c r="D46" s="25">
        <v>0</v>
      </c>
      <c r="E46">
        <f t="shared" si="0"/>
        <v>1</v>
      </c>
      <c r="G46">
        <f t="shared" si="1"/>
        <v>0.45229338382839884</v>
      </c>
      <c r="H46">
        <f t="shared" si="5"/>
        <v>0.6361675010866743</v>
      </c>
      <c r="I46">
        <f t="shared" si="2"/>
        <v>0.61118436794267195</v>
      </c>
      <c r="J46">
        <f t="shared" si="3"/>
        <v>0.38881563205732805</v>
      </c>
      <c r="K46">
        <f t="shared" si="4"/>
        <v>-1.4370066187622477</v>
      </c>
    </row>
    <row r="47" spans="1:11" x14ac:dyDescent="0.35">
      <c r="A47" s="25">
        <v>40</v>
      </c>
      <c r="B47" s="25">
        <v>0.54348045499999997</v>
      </c>
      <c r="C47" s="25">
        <v>-0.24692473500000001</v>
      </c>
      <c r="D47" s="25">
        <v>1</v>
      </c>
      <c r="E47">
        <f t="shared" si="0"/>
        <v>0</v>
      </c>
      <c r="G47">
        <f t="shared" si="1"/>
        <v>1.8138000870024882</v>
      </c>
      <c r="H47">
        <f t="shared" si="5"/>
        <v>0.16303341698615709</v>
      </c>
      <c r="I47">
        <f t="shared" si="2"/>
        <v>0.85982052226097161</v>
      </c>
      <c r="J47">
        <f t="shared" si="3"/>
        <v>0.14017947773902839</v>
      </c>
      <c r="K47">
        <f t="shared" si="4"/>
        <v>0.84896839344019326</v>
      </c>
    </row>
    <row r="48" spans="1:11" x14ac:dyDescent="0.35">
      <c r="A48" s="25">
        <v>41</v>
      </c>
      <c r="B48" s="25">
        <v>-0.38399899900000001</v>
      </c>
      <c r="C48" s="25">
        <v>-0.52383365199999998</v>
      </c>
      <c r="D48" s="25">
        <v>0</v>
      </c>
      <c r="E48">
        <f t="shared" si="0"/>
        <v>1</v>
      </c>
      <c r="G48">
        <f t="shared" si="1"/>
        <v>-3.3844228180179514E-2</v>
      </c>
      <c r="H48">
        <f t="shared" si="5"/>
        <v>1.0344234601525431</v>
      </c>
      <c r="I48">
        <f t="shared" si="2"/>
        <v>0.49153975049276077</v>
      </c>
      <c r="J48">
        <f t="shared" si="3"/>
        <v>0.50846024950723923</v>
      </c>
      <c r="K48">
        <f t="shared" si="4"/>
        <v>-1.3865807053994001</v>
      </c>
    </row>
    <row r="49" spans="1:11" x14ac:dyDescent="0.35">
      <c r="A49" s="25">
        <v>42</v>
      </c>
      <c r="B49" s="25">
        <v>0.84564814499999996</v>
      </c>
      <c r="C49" s="25">
        <v>2.4391937999999998E-2</v>
      </c>
      <c r="D49" s="25">
        <v>1</v>
      </c>
      <c r="E49">
        <f t="shared" si="0"/>
        <v>0</v>
      </c>
      <c r="G49">
        <f t="shared" si="1"/>
        <v>2.6888036753819087</v>
      </c>
      <c r="H49">
        <f t="shared" si="5"/>
        <v>6.796219560535624E-2</v>
      </c>
      <c r="I49">
        <f t="shared" si="2"/>
        <v>0.93636273279614268</v>
      </c>
      <c r="J49">
        <f t="shared" si="3"/>
        <v>6.3637267203857317E-2</v>
      </c>
      <c r="K49">
        <f t="shared" si="4"/>
        <v>0.93424765746176075</v>
      </c>
    </row>
    <row r="50" spans="1:11" x14ac:dyDescent="0.35">
      <c r="A50" s="25">
        <v>43</v>
      </c>
      <c r="B50" s="25">
        <v>0.49951711500000001</v>
      </c>
      <c r="C50" s="25">
        <v>-0.70658991000000004</v>
      </c>
      <c r="D50" s="25">
        <v>0</v>
      </c>
      <c r="E50">
        <f t="shared" si="0"/>
        <v>1</v>
      </c>
      <c r="G50">
        <f t="shared" si="1"/>
        <v>1.0529605904695678</v>
      </c>
      <c r="H50">
        <f t="shared" si="5"/>
        <v>0.34890325885281182</v>
      </c>
      <c r="I50">
        <f t="shared" si="2"/>
        <v>0.74134300843076018</v>
      </c>
      <c r="J50">
        <f t="shared" si="3"/>
        <v>0.25865699156923982</v>
      </c>
      <c r="K50">
        <f t="shared" si="4"/>
        <v>-1.6515443133178933</v>
      </c>
    </row>
    <row r="51" spans="1:11" x14ac:dyDescent="0.35">
      <c r="A51" s="25">
        <v>44</v>
      </c>
      <c r="B51" s="25">
        <v>-0.39833110100000002</v>
      </c>
      <c r="C51" s="25">
        <v>-0.55411479299999999</v>
      </c>
      <c r="D51" s="25">
        <v>0</v>
      </c>
      <c r="E51">
        <f t="shared" si="0"/>
        <v>1</v>
      </c>
      <c r="G51">
        <f t="shared" si="1"/>
        <v>-0.10159952513159121</v>
      </c>
      <c r="H51">
        <f t="shared" si="5"/>
        <v>1.1069400812671093</v>
      </c>
      <c r="I51">
        <f t="shared" si="2"/>
        <v>0.47462194529927121</v>
      </c>
      <c r="J51">
        <f t="shared" si="3"/>
        <v>0.52537805470072874</v>
      </c>
      <c r="K51">
        <f t="shared" si="4"/>
        <v>-1.3888738678301307</v>
      </c>
    </row>
    <row r="52" spans="1:11" x14ac:dyDescent="0.35">
      <c r="A52" s="25">
        <v>45</v>
      </c>
      <c r="B52" s="25">
        <v>-7.7990596999999995E-2</v>
      </c>
      <c r="C52" s="25">
        <v>-0.37135105400000001</v>
      </c>
      <c r="D52" s="25">
        <v>0</v>
      </c>
      <c r="E52">
        <f t="shared" si="0"/>
        <v>1</v>
      </c>
      <c r="G52">
        <f t="shared" si="1"/>
        <v>0.66791227532131658</v>
      </c>
      <c r="H52">
        <f t="shared" si="5"/>
        <v>0.51277800035419308</v>
      </c>
      <c r="I52">
        <f t="shared" si="2"/>
        <v>0.66103552521643349</v>
      </c>
      <c r="J52">
        <f t="shared" si="3"/>
        <v>0.33896447478356651</v>
      </c>
      <c r="K52">
        <f t="shared" si="4"/>
        <v>-1.4958076671621807</v>
      </c>
    </row>
    <row r="53" spans="1:11" x14ac:dyDescent="0.35">
      <c r="A53" s="25">
        <v>46</v>
      </c>
      <c r="B53" s="25">
        <v>0.35114989699999999</v>
      </c>
      <c r="C53" s="25">
        <v>0.16763355299999999</v>
      </c>
      <c r="D53" s="25">
        <v>1</v>
      </c>
      <c r="E53">
        <f t="shared" si="0"/>
        <v>0</v>
      </c>
      <c r="G53">
        <f t="shared" si="1"/>
        <v>2.1422736848636244</v>
      </c>
      <c r="H53">
        <f t="shared" si="5"/>
        <v>0.11738763687247041</v>
      </c>
      <c r="I53">
        <f t="shared" si="2"/>
        <v>0.89494457160718688</v>
      </c>
      <c r="J53">
        <f t="shared" si="3"/>
        <v>0.10505542839281312</v>
      </c>
      <c r="K53">
        <f t="shared" si="4"/>
        <v>0.88900650620975019</v>
      </c>
    </row>
    <row r="54" spans="1:11" x14ac:dyDescent="0.35">
      <c r="A54" s="25">
        <v>47</v>
      </c>
      <c r="B54" s="25">
        <v>0.94105526900000003</v>
      </c>
      <c r="C54" s="25">
        <v>0.644286095</v>
      </c>
      <c r="D54" s="25">
        <v>1</v>
      </c>
      <c r="E54">
        <f t="shared" si="0"/>
        <v>0</v>
      </c>
      <c r="G54">
        <f t="shared" si="1"/>
        <v>3.7705492551756996</v>
      </c>
      <c r="H54">
        <f t="shared" si="5"/>
        <v>2.3039405298705583E-2</v>
      </c>
      <c r="I54">
        <f t="shared" si="2"/>
        <v>0.97747945467263941</v>
      </c>
      <c r="J54">
        <f t="shared" si="3"/>
        <v>2.2520545327360586E-2</v>
      </c>
      <c r="K54">
        <f t="shared" si="4"/>
        <v>0.97722199441878854</v>
      </c>
    </row>
    <row r="55" spans="1:11" x14ac:dyDescent="0.35">
      <c r="A55" s="25">
        <v>48</v>
      </c>
      <c r="B55" s="25">
        <v>-8.2279375000000002E-2</v>
      </c>
      <c r="C55" s="25">
        <v>0.93845819900000005</v>
      </c>
      <c r="D55" s="25">
        <v>1</v>
      </c>
      <c r="E55">
        <f t="shared" si="0"/>
        <v>0</v>
      </c>
      <c r="G55">
        <f t="shared" si="1"/>
        <v>2.6361337575788411</v>
      </c>
      <c r="H55">
        <f t="shared" si="5"/>
        <v>7.1637703560067933E-2</v>
      </c>
      <c r="I55">
        <f t="shared" si="2"/>
        <v>0.93315119156214676</v>
      </c>
      <c r="J55">
        <f t="shared" si="3"/>
        <v>6.6848808437853235E-2</v>
      </c>
      <c r="K55">
        <f t="shared" si="4"/>
        <v>0.93081195757073931</v>
      </c>
    </row>
    <row r="56" spans="1:11" x14ac:dyDescent="0.35">
      <c r="A56" s="25">
        <v>49</v>
      </c>
      <c r="B56" s="25">
        <v>0.76313608899999996</v>
      </c>
      <c r="C56" s="25">
        <v>0.70195653800000002</v>
      </c>
      <c r="D56" s="25">
        <v>1</v>
      </c>
      <c r="E56">
        <f t="shared" si="0"/>
        <v>0</v>
      </c>
      <c r="G56">
        <f t="shared" si="1"/>
        <v>3.5831553001683298</v>
      </c>
      <c r="H56">
        <f t="shared" si="5"/>
        <v>2.7787880678116588E-2</v>
      </c>
      <c r="I56">
        <f t="shared" si="2"/>
        <v>0.97296340888960209</v>
      </c>
      <c r="J56">
        <f t="shared" si="3"/>
        <v>2.7036591110397912E-2</v>
      </c>
      <c r="K56">
        <f t="shared" si="4"/>
        <v>0.97259119601121979</v>
      </c>
    </row>
    <row r="57" spans="1:11" x14ac:dyDescent="0.35">
      <c r="A57" s="25">
        <v>50</v>
      </c>
      <c r="B57" s="25">
        <v>0.43003254200000002</v>
      </c>
      <c r="C57" s="25">
        <v>0.27617689699999998</v>
      </c>
      <c r="D57" s="25">
        <v>1</v>
      </c>
      <c r="E57">
        <f t="shared" si="0"/>
        <v>0</v>
      </c>
      <c r="G57">
        <f t="shared" si="1"/>
        <v>2.4275617182402423</v>
      </c>
      <c r="H57">
        <f t="shared" si="5"/>
        <v>8.8251753097351643E-2</v>
      </c>
      <c r="I57">
        <f t="shared" si="2"/>
        <v>0.91890502096948434</v>
      </c>
      <c r="J57">
        <f t="shared" si="3"/>
        <v>8.1094979030515657E-2</v>
      </c>
      <c r="K57">
        <f t="shared" si="4"/>
        <v>0.91542748761847392</v>
      </c>
    </row>
    <row r="58" spans="1:11" x14ac:dyDescent="0.35">
      <c r="A58" s="25">
        <v>51</v>
      </c>
      <c r="B58" s="25">
        <v>0.98408087899999996</v>
      </c>
      <c r="C58" s="25">
        <v>-0.109492545</v>
      </c>
      <c r="D58" s="25">
        <v>1</v>
      </c>
      <c r="E58">
        <f t="shared" si="0"/>
        <v>0</v>
      </c>
      <c r="G58">
        <f t="shared" si="1"/>
        <v>2.7004009365859103</v>
      </c>
      <c r="H58">
        <f t="shared" si="5"/>
        <v>6.7178572991843696E-2</v>
      </c>
      <c r="I58">
        <f t="shared" si="2"/>
        <v>0.93705029814878305</v>
      </c>
      <c r="J58">
        <f t="shared" si="3"/>
        <v>6.2949701851216955E-2</v>
      </c>
      <c r="K58">
        <f t="shared" si="4"/>
        <v>0.93498168180359498</v>
      </c>
    </row>
    <row r="59" spans="1:11" x14ac:dyDescent="0.35">
      <c r="A59" s="25">
        <v>52</v>
      </c>
      <c r="B59" s="25">
        <v>0.73394662399999999</v>
      </c>
      <c r="C59" s="25">
        <v>-0.62536822800000003</v>
      </c>
      <c r="D59" s="25">
        <v>1</v>
      </c>
      <c r="E59">
        <f t="shared" si="0"/>
        <v>0</v>
      </c>
      <c r="G59">
        <f t="shared" si="1"/>
        <v>1.5369029131769878</v>
      </c>
      <c r="H59">
        <f t="shared" si="5"/>
        <v>0.21504608753963125</v>
      </c>
      <c r="I59">
        <f t="shared" si="2"/>
        <v>0.82301404881268181</v>
      </c>
      <c r="J59">
        <f t="shared" si="3"/>
        <v>0.17698595118731819</v>
      </c>
      <c r="K59">
        <f t="shared" si="4"/>
        <v>0.80521799179550968</v>
      </c>
    </row>
    <row r="60" spans="1:11" x14ac:dyDescent="0.35">
      <c r="A60" s="25">
        <v>53</v>
      </c>
      <c r="B60" s="25">
        <v>-0.871986437</v>
      </c>
      <c r="C60" s="25">
        <v>-0.12714956399999999</v>
      </c>
      <c r="D60" s="25">
        <v>0</v>
      </c>
      <c r="E60">
        <f t="shared" si="0"/>
        <v>1</v>
      </c>
      <c r="G60">
        <f t="shared" si="1"/>
        <v>-0.18821274318654929</v>
      </c>
      <c r="H60">
        <f t="shared" si="5"/>
        <v>1.2070902882696715</v>
      </c>
      <c r="I60">
        <f t="shared" si="2"/>
        <v>0.45308522506525384</v>
      </c>
      <c r="J60">
        <f t="shared" si="3"/>
        <v>0.54691477493474616</v>
      </c>
      <c r="K60">
        <f t="shared" si="4"/>
        <v>-1.3951373295981522</v>
      </c>
    </row>
    <row r="61" spans="1:11" x14ac:dyDescent="0.35">
      <c r="A61" s="25">
        <v>54</v>
      </c>
      <c r="B61" s="25">
        <v>-0.420153265</v>
      </c>
      <c r="C61" s="25">
        <v>-0.43745855700000003</v>
      </c>
      <c r="D61" s="25">
        <v>0</v>
      </c>
      <c r="E61">
        <f t="shared" si="0"/>
        <v>1</v>
      </c>
      <c r="G61">
        <f t="shared" si="1"/>
        <v>4.0637195182336661E-2</v>
      </c>
      <c r="H61">
        <f t="shared" si="5"/>
        <v>0.96017742375779325</v>
      </c>
      <c r="I61">
        <f t="shared" si="2"/>
        <v>0.51015790095313518</v>
      </c>
      <c r="J61">
        <f t="shared" si="3"/>
        <v>0.48984209904686482</v>
      </c>
      <c r="K61">
        <f t="shared" si="4"/>
        <v>-1.3867071781242011</v>
      </c>
    </row>
    <row r="62" spans="1:11" x14ac:dyDescent="0.35">
      <c r="A62" s="25">
        <v>55</v>
      </c>
      <c r="B62" s="25">
        <v>-0.44021428200000001</v>
      </c>
      <c r="C62" s="25">
        <v>-0.14435842300000001</v>
      </c>
      <c r="D62" s="25">
        <v>0</v>
      </c>
      <c r="E62">
        <f t="shared" si="0"/>
        <v>1</v>
      </c>
      <c r="G62">
        <f t="shared" si="1"/>
        <v>0.45161875273077456</v>
      </c>
      <c r="H62">
        <f t="shared" si="5"/>
        <v>0.63659682426730657</v>
      </c>
      <c r="I62">
        <f t="shared" si="2"/>
        <v>0.61102403791336535</v>
      </c>
      <c r="J62">
        <f t="shared" si="3"/>
        <v>0.38897596208663465</v>
      </c>
      <c r="K62">
        <f t="shared" si="4"/>
        <v>-1.4368567100588012</v>
      </c>
    </row>
    <row r="63" spans="1:11" x14ac:dyDescent="0.35">
      <c r="A63" s="25">
        <v>56</v>
      </c>
      <c r="B63" s="25">
        <v>0.93744434499999996</v>
      </c>
      <c r="C63" s="25">
        <v>0.12085702399999999</v>
      </c>
      <c r="D63" s="25">
        <v>1</v>
      </c>
      <c r="E63">
        <f t="shared" si="0"/>
        <v>0</v>
      </c>
      <c r="G63">
        <f t="shared" si="1"/>
        <v>2.9757932503508697</v>
      </c>
      <c r="H63">
        <f t="shared" si="5"/>
        <v>5.1006956665673599E-2</v>
      </c>
      <c r="I63">
        <f t="shared" si="2"/>
        <v>0.95146848806073214</v>
      </c>
      <c r="J63">
        <f t="shared" si="3"/>
        <v>4.8531511939267857E-2</v>
      </c>
      <c r="K63">
        <f t="shared" si="4"/>
        <v>0.95025128903510936</v>
      </c>
    </row>
    <row r="64" spans="1:11" x14ac:dyDescent="0.35">
      <c r="A64" s="25">
        <v>57</v>
      </c>
      <c r="B64" s="25">
        <v>-0.92780815400000005</v>
      </c>
      <c r="C64" s="25">
        <v>0.90417250599999999</v>
      </c>
      <c r="D64" s="25">
        <v>0</v>
      </c>
      <c r="E64">
        <f t="shared" si="0"/>
        <v>1</v>
      </c>
      <c r="G64">
        <f t="shared" si="1"/>
        <v>1.2806641124177156</v>
      </c>
      <c r="H64">
        <f t="shared" si="5"/>
        <v>0.27785271372932702</v>
      </c>
      <c r="I64">
        <f t="shared" si="2"/>
        <v>0.78256280184401494</v>
      </c>
      <c r="J64">
        <f t="shared" si="3"/>
        <v>0.21743719815598506</v>
      </c>
      <c r="K64">
        <f t="shared" si="4"/>
        <v>-1.7710263160991213</v>
      </c>
    </row>
    <row r="65" spans="1:11" x14ac:dyDescent="0.35">
      <c r="A65" s="25">
        <v>58</v>
      </c>
      <c r="B65" s="25">
        <v>0.26674731000000002</v>
      </c>
      <c r="C65" s="25">
        <v>0.149070075</v>
      </c>
      <c r="D65" s="25">
        <v>1</v>
      </c>
      <c r="E65">
        <f t="shared" si="0"/>
        <v>0</v>
      </c>
      <c r="G65">
        <f t="shared" si="1"/>
        <v>1.9841391549207947</v>
      </c>
      <c r="H65">
        <f t="shared" si="5"/>
        <v>0.13749892846044878</v>
      </c>
      <c r="I65">
        <f t="shared" si="2"/>
        <v>0.87912170726477323</v>
      </c>
      <c r="J65">
        <f t="shared" si="3"/>
        <v>0.12087829273522677</v>
      </c>
      <c r="K65">
        <f t="shared" si="4"/>
        <v>0.87116807017026743</v>
      </c>
    </row>
    <row r="66" spans="1:11" x14ac:dyDescent="0.35">
      <c r="A66" s="25">
        <v>59</v>
      </c>
      <c r="B66" s="25">
        <v>0.19645167499999999</v>
      </c>
      <c r="C66" s="25">
        <v>0.401874377</v>
      </c>
      <c r="D66" s="25">
        <v>1</v>
      </c>
      <c r="E66">
        <f t="shared" si="0"/>
        <v>0</v>
      </c>
      <c r="G66">
        <f t="shared" si="1"/>
        <v>2.2569055565370553</v>
      </c>
      <c r="H66">
        <f t="shared" si="5"/>
        <v>0.10467389155413032</v>
      </c>
      <c r="I66">
        <f t="shared" si="2"/>
        <v>0.90524453202486033</v>
      </c>
      <c r="J66">
        <f t="shared" si="3"/>
        <v>9.4755467975139673E-2</v>
      </c>
      <c r="K66">
        <f t="shared" si="4"/>
        <v>0.90044982935247975</v>
      </c>
    </row>
    <row r="67" spans="1:11" x14ac:dyDescent="0.35">
      <c r="A67" s="25">
        <v>60</v>
      </c>
      <c r="B67" s="25">
        <v>0.29962493499999998</v>
      </c>
      <c r="C67" s="25">
        <v>0.61592986400000005</v>
      </c>
      <c r="D67" s="25">
        <v>1</v>
      </c>
      <c r="E67">
        <f t="shared" si="0"/>
        <v>0</v>
      </c>
      <c r="G67">
        <f t="shared" si="1"/>
        <v>2.7387323746583583</v>
      </c>
      <c r="H67">
        <f t="shared" si="5"/>
        <v>6.4652249801342543E-2</v>
      </c>
      <c r="I67">
        <f t="shared" si="2"/>
        <v>0.93927383348562299</v>
      </c>
      <c r="J67">
        <f t="shared" si="3"/>
        <v>6.0726166514377011E-2</v>
      </c>
      <c r="K67">
        <f t="shared" si="4"/>
        <v>0.93735178016796517</v>
      </c>
    </row>
    <row r="68" spans="1:11" x14ac:dyDescent="0.35">
      <c r="A68" s="25">
        <v>61</v>
      </c>
      <c r="B68" s="25">
        <v>-0.85015443199999996</v>
      </c>
      <c r="C68" s="25">
        <v>-0.51902237600000001</v>
      </c>
      <c r="D68" s="25">
        <v>0</v>
      </c>
      <c r="E68">
        <f t="shared" si="0"/>
        <v>1</v>
      </c>
      <c r="G68">
        <f t="shared" si="1"/>
        <v>-0.74538572087783694</v>
      </c>
      <c r="H68">
        <f t="shared" si="5"/>
        <v>2.107254090139095</v>
      </c>
      <c r="I68">
        <f t="shared" si="2"/>
        <v>0.32182755931467305</v>
      </c>
      <c r="J68">
        <f t="shared" si="3"/>
        <v>0.67817244068532689</v>
      </c>
      <c r="K68">
        <f t="shared" si="4"/>
        <v>-1.5220930930498278</v>
      </c>
    </row>
    <row r="69" spans="1:11" x14ac:dyDescent="0.35">
      <c r="A69" s="25">
        <v>62</v>
      </c>
      <c r="B69" s="25">
        <v>-0.249093959</v>
      </c>
      <c r="C69" s="25">
        <v>-0.74633968900000003</v>
      </c>
      <c r="D69" s="25">
        <v>0</v>
      </c>
      <c r="E69">
        <f t="shared" si="0"/>
        <v>1</v>
      </c>
      <c r="G69">
        <f t="shared" si="1"/>
        <v>-0.16130364921155271</v>
      </c>
      <c r="H69">
        <f t="shared" si="5"/>
        <v>1.1750417151386037</v>
      </c>
      <c r="I69">
        <f t="shared" si="2"/>
        <v>0.45976129700863022</v>
      </c>
      <c r="J69">
        <f t="shared" si="3"/>
        <v>0.54023870299136978</v>
      </c>
      <c r="K69">
        <f t="shared" si="4"/>
        <v>-1.3927920382500398</v>
      </c>
    </row>
    <row r="70" spans="1:11" x14ac:dyDescent="0.35">
      <c r="A70" s="25">
        <v>63</v>
      </c>
      <c r="B70" s="25">
        <v>-1</v>
      </c>
      <c r="C70" s="25">
        <v>-0.44365679400000002</v>
      </c>
      <c r="D70" s="25">
        <v>0</v>
      </c>
      <c r="E70">
        <f t="shared" si="0"/>
        <v>1</v>
      </c>
      <c r="G70">
        <f t="shared" si="1"/>
        <v>-0.86281169859937124</v>
      </c>
      <c r="H70">
        <f t="shared" si="5"/>
        <v>2.3698145392388796</v>
      </c>
      <c r="I70">
        <f t="shared" si="2"/>
        <v>0.29675223617079655</v>
      </c>
      <c r="J70">
        <f t="shared" si="3"/>
        <v>0.7032477638292034</v>
      </c>
      <c r="K70">
        <f t="shared" si="4"/>
        <v>-1.5669037213668393</v>
      </c>
    </row>
    <row r="71" spans="1:11" x14ac:dyDescent="0.35">
      <c r="A71" s="25">
        <v>64</v>
      </c>
      <c r="B71" s="25">
        <v>-0.581205639</v>
      </c>
      <c r="C71" s="25">
        <v>5.0207491999999999E-2</v>
      </c>
      <c r="D71" s="25">
        <v>0</v>
      </c>
      <c r="E71">
        <f t="shared" si="0"/>
        <v>1</v>
      </c>
      <c r="G71">
        <f t="shared" si="1"/>
        <v>0.52756720987458128</v>
      </c>
      <c r="H71">
        <f t="shared" si="5"/>
        <v>0.59003866526949289</v>
      </c>
      <c r="I71">
        <f t="shared" si="2"/>
        <v>0.62891552378099669</v>
      </c>
      <c r="J71">
        <f t="shared" si="3"/>
        <v>0.37108447621900331</v>
      </c>
      <c r="K71">
        <f t="shared" si="4"/>
        <v>-1.4550838773066272</v>
      </c>
    </row>
    <row r="72" spans="1:11" x14ac:dyDescent="0.35">
      <c r="A72" s="25">
        <v>65</v>
      </c>
      <c r="B72" s="25">
        <v>4.6368831999999999E-2</v>
      </c>
      <c r="C72" s="25">
        <v>-0.69270769200000004</v>
      </c>
      <c r="D72" s="25">
        <v>0</v>
      </c>
      <c r="E72">
        <f t="shared" ref="E72:E106" si="6">1-D72</f>
        <v>1</v>
      </c>
      <c r="G72">
        <f t="shared" ref="G72:G106" si="7">$C$2+($C$3*B72)+($C$4*C72)</f>
        <v>0.3751521771378723</v>
      </c>
      <c r="H72">
        <f t="shared" si="5"/>
        <v>0.68718469703331353</v>
      </c>
      <c r="I72">
        <f t="shared" ref="I72:I106" si="8">1/(1+H72)</f>
        <v>0.59270333696030142</v>
      </c>
      <c r="J72">
        <f t="shared" ref="J72:J106" si="9">1-I72</f>
        <v>0.40729666303969858</v>
      </c>
      <c r="K72">
        <f t="shared" ref="K72:K106" si="10">(D72+LN(I72))+((1-D72)*LN((1-I72)))</f>
        <v>-1.4212747373461536</v>
      </c>
    </row>
    <row r="73" spans="1:11" x14ac:dyDescent="0.35">
      <c r="A73" s="25">
        <v>66</v>
      </c>
      <c r="B73" s="25">
        <v>-0.70190992399999996</v>
      </c>
      <c r="C73" s="25">
        <v>0.96091035400000002</v>
      </c>
      <c r="D73" s="25">
        <v>1</v>
      </c>
      <c r="E73">
        <f t="shared" si="6"/>
        <v>0</v>
      </c>
      <c r="G73">
        <f t="shared" si="7"/>
        <v>1.7145365626027589</v>
      </c>
      <c r="H73">
        <f t="shared" ref="H73:H106" si="11">EXP(-1*G73)</f>
        <v>0.18004714196020705</v>
      </c>
      <c r="I73">
        <f t="shared" si="8"/>
        <v>0.84742377184938056</v>
      </c>
      <c r="J73">
        <f t="shared" si="9"/>
        <v>0.15257622815061944</v>
      </c>
      <c r="K73">
        <f t="shared" si="10"/>
        <v>0.83444561150670438</v>
      </c>
    </row>
    <row r="74" spans="1:11" x14ac:dyDescent="0.35">
      <c r="A74" s="25">
        <v>67</v>
      </c>
      <c r="B74" s="25">
        <v>-0.45495187999999998</v>
      </c>
      <c r="C74" s="25">
        <v>-0.37655949300000002</v>
      </c>
      <c r="D74" s="25">
        <v>0</v>
      </c>
      <c r="E74">
        <f t="shared" si="6"/>
        <v>1</v>
      </c>
      <c r="G74">
        <f t="shared" si="7"/>
        <v>7.8798088623904916E-2</v>
      </c>
      <c r="H74">
        <f t="shared" si="11"/>
        <v>0.92422651745479012</v>
      </c>
      <c r="I74">
        <f t="shared" si="8"/>
        <v>0.5196893353921338</v>
      </c>
      <c r="J74">
        <f t="shared" si="9"/>
        <v>0.4803106646078662</v>
      </c>
      <c r="K74">
        <f t="shared" si="10"/>
        <v>-1.3878462443807846</v>
      </c>
    </row>
    <row r="75" spans="1:11" x14ac:dyDescent="0.35">
      <c r="A75" s="25">
        <v>68</v>
      </c>
      <c r="B75" s="25">
        <v>0.439628664</v>
      </c>
      <c r="C75" s="25">
        <v>0.80214578700000005</v>
      </c>
      <c r="D75" s="25">
        <v>1</v>
      </c>
      <c r="E75">
        <f t="shared" si="6"/>
        <v>0</v>
      </c>
      <c r="G75">
        <f t="shared" si="7"/>
        <v>3.235376045130935</v>
      </c>
      <c r="H75">
        <f t="shared" si="11"/>
        <v>3.9345406509299123E-2</v>
      </c>
      <c r="I75">
        <f t="shared" si="8"/>
        <v>0.96214405118559876</v>
      </c>
      <c r="J75">
        <f t="shared" si="9"/>
        <v>3.7855948814401241E-2</v>
      </c>
      <c r="K75">
        <f t="shared" si="10"/>
        <v>0.96140890183062278</v>
      </c>
    </row>
    <row r="76" spans="1:11" x14ac:dyDescent="0.35">
      <c r="A76" s="25">
        <v>69</v>
      </c>
      <c r="B76" s="25">
        <v>5.1695668E-2</v>
      </c>
      <c r="C76" s="25">
        <v>-0.109716286</v>
      </c>
      <c r="D76" s="25">
        <v>1</v>
      </c>
      <c r="E76">
        <f t="shared" si="6"/>
        <v>0</v>
      </c>
      <c r="G76">
        <f t="shared" si="7"/>
        <v>1.2623577930570604</v>
      </c>
      <c r="H76">
        <f t="shared" si="11"/>
        <v>0.28298601682922953</v>
      </c>
      <c r="I76">
        <f t="shared" si="8"/>
        <v>0.77943172168890751</v>
      </c>
      <c r="J76">
        <f t="shared" si="9"/>
        <v>0.22056827831109249</v>
      </c>
      <c r="K76">
        <f t="shared" si="10"/>
        <v>0.75080981323397611</v>
      </c>
    </row>
    <row r="77" spans="1:11" x14ac:dyDescent="0.35">
      <c r="A77" s="25">
        <v>70</v>
      </c>
      <c r="B77" s="25">
        <v>-0.923633441</v>
      </c>
      <c r="C77" s="25">
        <v>-0.62781244800000002</v>
      </c>
      <c r="D77" s="25">
        <v>0</v>
      </c>
      <c r="E77">
        <f t="shared" si="6"/>
        <v>1</v>
      </c>
      <c r="G77">
        <f t="shared" si="7"/>
        <v>-1.0227135325518057</v>
      </c>
      <c r="H77">
        <f t="shared" si="11"/>
        <v>2.7807301373455506</v>
      </c>
      <c r="I77">
        <f t="shared" si="8"/>
        <v>0.26449917441134785</v>
      </c>
      <c r="J77">
        <f t="shared" si="9"/>
        <v>0.73550082558865215</v>
      </c>
      <c r="K77">
        <f t="shared" si="10"/>
        <v>-1.6371207654618138</v>
      </c>
    </row>
    <row r="78" spans="1:11" x14ac:dyDescent="0.35">
      <c r="A78" s="25">
        <v>71</v>
      </c>
      <c r="B78" s="25">
        <v>-2.5914639999999999E-2</v>
      </c>
      <c r="C78" s="25">
        <v>0.38951469100000002</v>
      </c>
      <c r="D78" s="25">
        <v>1</v>
      </c>
      <c r="E78">
        <f t="shared" si="6"/>
        <v>0</v>
      </c>
      <c r="G78">
        <f t="shared" si="7"/>
        <v>1.8953893454565991</v>
      </c>
      <c r="H78">
        <f t="shared" si="11"/>
        <v>0.15025982067749749</v>
      </c>
      <c r="I78">
        <f t="shared" si="8"/>
        <v>0.86936880000816241</v>
      </c>
      <c r="J78">
        <f t="shared" si="9"/>
        <v>0.13063119999183759</v>
      </c>
      <c r="K78">
        <f t="shared" si="10"/>
        <v>0.86001215211950077</v>
      </c>
    </row>
    <row r="79" spans="1:11" x14ac:dyDescent="0.35">
      <c r="A79" s="25">
        <v>72</v>
      </c>
      <c r="B79" s="25">
        <v>0.21221890400000001</v>
      </c>
      <c r="C79" s="25">
        <v>0.92260170200000002</v>
      </c>
      <c r="D79" s="25">
        <v>1</v>
      </c>
      <c r="E79">
        <f t="shared" si="6"/>
        <v>0</v>
      </c>
      <c r="G79">
        <f t="shared" si="7"/>
        <v>3.0663326688644537</v>
      </c>
      <c r="H79">
        <f t="shared" si="11"/>
        <v>4.6591709152372811E-2</v>
      </c>
      <c r="I79">
        <f t="shared" si="8"/>
        <v>0.95548244005285765</v>
      </c>
      <c r="J79">
        <f t="shared" si="9"/>
        <v>4.4517559947142349E-2</v>
      </c>
      <c r="K79">
        <f t="shared" si="10"/>
        <v>0.95446110677197349</v>
      </c>
    </row>
    <row r="80" spans="1:11" x14ac:dyDescent="0.35">
      <c r="A80" s="25">
        <v>73</v>
      </c>
      <c r="B80" s="25">
        <v>-0.12858008900000001</v>
      </c>
      <c r="C80" s="25">
        <v>0.24488405599999999</v>
      </c>
      <c r="D80" s="25">
        <v>1</v>
      </c>
      <c r="E80">
        <f t="shared" si="6"/>
        <v>0</v>
      </c>
      <c r="G80">
        <f t="shared" si="7"/>
        <v>1.5190192704708201</v>
      </c>
      <c r="H80">
        <f t="shared" si="11"/>
        <v>0.21892648937439677</v>
      </c>
      <c r="I80">
        <f t="shared" si="8"/>
        <v>0.82039401778300935</v>
      </c>
      <c r="J80">
        <f t="shared" si="9"/>
        <v>0.17960598221699065</v>
      </c>
      <c r="K80">
        <f t="shared" si="10"/>
        <v>0.8020294553599191</v>
      </c>
    </row>
    <row r="81" spans="1:11" x14ac:dyDescent="0.35">
      <c r="A81" s="25">
        <v>74</v>
      </c>
      <c r="B81" s="25">
        <v>-0.17493101</v>
      </c>
      <c r="C81" s="25">
        <v>0.325845098</v>
      </c>
      <c r="D81" s="25">
        <v>1</v>
      </c>
      <c r="E81">
        <f t="shared" si="6"/>
        <v>0</v>
      </c>
      <c r="G81">
        <f t="shared" si="7"/>
        <v>1.5696148905947491</v>
      </c>
      <c r="H81">
        <f t="shared" si="11"/>
        <v>0.2081253179429568</v>
      </c>
      <c r="I81">
        <f t="shared" si="8"/>
        <v>0.82772870094525763</v>
      </c>
      <c r="J81">
        <f t="shared" si="9"/>
        <v>0.17227129905474237</v>
      </c>
      <c r="K81">
        <f t="shared" si="10"/>
        <v>0.81093016584899646</v>
      </c>
    </row>
    <row r="82" spans="1:11" x14ac:dyDescent="0.35">
      <c r="A82" s="26">
        <v>75</v>
      </c>
      <c r="B82" s="26">
        <v>1</v>
      </c>
      <c r="C82" s="26">
        <v>0.22362180800000001</v>
      </c>
      <c r="D82" s="26">
        <v>1</v>
      </c>
      <c r="E82" s="26">
        <f t="shared" si="6"/>
        <v>0</v>
      </c>
      <c r="F82" s="26"/>
      <c r="G82" s="26">
        <f t="shared" si="7"/>
        <v>3.227193138573913</v>
      </c>
      <c r="H82" s="26">
        <f t="shared" si="11"/>
        <v>3.9668687178061816E-2</v>
      </c>
      <c r="I82" s="26">
        <f t="shared" si="8"/>
        <v>0.96184487648105166</v>
      </c>
      <c r="J82" s="26">
        <f t="shared" si="9"/>
        <v>3.8155123518948342E-2</v>
      </c>
      <c r="K82" s="26">
        <f t="shared" si="10"/>
        <v>0.96109790762202174</v>
      </c>
    </row>
    <row r="83" spans="1:11" x14ac:dyDescent="0.35">
      <c r="A83" s="26">
        <v>76</v>
      </c>
      <c r="B83" s="26">
        <v>-0.50678846099999997</v>
      </c>
      <c r="C83" s="26">
        <v>0.69549865300000002</v>
      </c>
      <c r="D83" s="26">
        <v>1</v>
      </c>
      <c r="E83" s="26">
        <f t="shared" si="6"/>
        <v>0</v>
      </c>
      <c r="F83" s="26"/>
      <c r="G83" s="26">
        <f t="shared" si="7"/>
        <v>1.6152387634732763</v>
      </c>
      <c r="H83" s="26">
        <f t="shared" si="11"/>
        <v>0.19884318828227104</v>
      </c>
      <c r="I83" s="26">
        <f t="shared" si="8"/>
        <v>0.83413744998027817</v>
      </c>
      <c r="J83" s="26">
        <f t="shared" si="9"/>
        <v>0.16586255001972183</v>
      </c>
      <c r="K83" s="26">
        <f t="shared" si="10"/>
        <v>0.81864291792707178</v>
      </c>
    </row>
    <row r="84" spans="1:11" x14ac:dyDescent="0.35">
      <c r="A84" s="26">
        <v>77</v>
      </c>
      <c r="B84" s="26">
        <v>-0.41523235200000003</v>
      </c>
      <c r="C84" s="26">
        <v>0.32442158799999998</v>
      </c>
      <c r="D84" s="26">
        <v>1</v>
      </c>
      <c r="E84" s="26">
        <f t="shared" si="6"/>
        <v>0</v>
      </c>
      <c r="F84" s="26"/>
      <c r="G84" s="26">
        <f t="shared" si="7"/>
        <v>1.196932253732113</v>
      </c>
      <c r="H84" s="26">
        <f t="shared" si="11"/>
        <v>0.30211961806158061</v>
      </c>
      <c r="I84" s="26">
        <f t="shared" si="8"/>
        <v>0.76797859899282106</v>
      </c>
      <c r="J84" s="26">
        <f t="shared" si="9"/>
        <v>0.23202140100717894</v>
      </c>
      <c r="K84" s="26">
        <f t="shared" si="10"/>
        <v>0.73600658788250961</v>
      </c>
    </row>
    <row r="85" spans="1:11" x14ac:dyDescent="0.35">
      <c r="A85" s="26">
        <v>78</v>
      </c>
      <c r="B85" s="26">
        <v>-0.128646865</v>
      </c>
      <c r="C85" s="26">
        <v>-0.65121389500000004</v>
      </c>
      <c r="D85" s="26">
        <v>0</v>
      </c>
      <c r="E85" s="26">
        <f t="shared" si="6"/>
        <v>1</v>
      </c>
      <c r="F85" s="26"/>
      <c r="G85" s="26">
        <f t="shared" si="7"/>
        <v>0.16784532852523104</v>
      </c>
      <c r="H85" s="26">
        <f t="shared" si="11"/>
        <v>0.84548459692130429</v>
      </c>
      <c r="I85" s="26">
        <f t="shared" si="8"/>
        <v>0.54186309745864669</v>
      </c>
      <c r="J85" s="26">
        <f t="shared" si="9"/>
        <v>0.45813690254135331</v>
      </c>
      <c r="K85" s="26">
        <f t="shared" si="10"/>
        <v>-1.3933291228508597</v>
      </c>
    </row>
    <row r="86" spans="1:11" x14ac:dyDescent="0.35">
      <c r="A86" s="26">
        <v>79</v>
      </c>
      <c r="B86" s="26">
        <v>0.49544389900000002</v>
      </c>
      <c r="C86" s="26">
        <v>-0.64501846600000001</v>
      </c>
      <c r="D86" s="26">
        <v>0</v>
      </c>
      <c r="E86" s="26">
        <f t="shared" si="6"/>
        <v>1</v>
      </c>
      <c r="F86" s="26"/>
      <c r="G86" s="26">
        <f t="shared" si="7"/>
        <v>1.1395127537289191</v>
      </c>
      <c r="H86" s="26">
        <f t="shared" si="11"/>
        <v>0.31997489041221694</v>
      </c>
      <c r="I86" s="26">
        <f t="shared" si="8"/>
        <v>0.75759016877033802</v>
      </c>
      <c r="J86" s="26">
        <f t="shared" si="9"/>
        <v>0.24240983122966198</v>
      </c>
      <c r="K86" s="26">
        <f t="shared" si="10"/>
        <v>-1.6947381817336469</v>
      </c>
    </row>
    <row r="87" spans="1:11" x14ac:dyDescent="0.35">
      <c r="A87" s="26">
        <v>80</v>
      </c>
      <c r="B87" s="26">
        <v>0.68714025300000003</v>
      </c>
      <c r="C87" s="26">
        <v>0.14846121400000001</v>
      </c>
      <c r="D87" s="26">
        <v>1</v>
      </c>
      <c r="E87" s="26">
        <f t="shared" si="6"/>
        <v>0</v>
      </c>
      <c r="F87" s="26"/>
      <c r="G87" s="26">
        <f t="shared" si="7"/>
        <v>2.6314525621578722</v>
      </c>
      <c r="H87" s="26">
        <f t="shared" si="11"/>
        <v>7.1973839795816758E-2</v>
      </c>
      <c r="I87" s="26">
        <f t="shared" si="8"/>
        <v>0.9328585856073448</v>
      </c>
      <c r="J87" s="26">
        <f t="shared" si="9"/>
        <v>6.7141414392655197E-2</v>
      </c>
      <c r="K87" s="26">
        <f t="shared" si="10"/>
        <v>0.93049834082469618</v>
      </c>
    </row>
    <row r="88" spans="1:11" x14ac:dyDescent="0.35">
      <c r="A88" s="26">
        <v>81</v>
      </c>
      <c r="B88" s="26">
        <v>0.85686053900000003</v>
      </c>
      <c r="C88" s="26">
        <v>-0.55787638299999998</v>
      </c>
      <c r="D88" s="26">
        <v>1</v>
      </c>
      <c r="E88" s="26">
        <f t="shared" si="6"/>
        <v>0</v>
      </c>
      <c r="F88" s="26"/>
      <c r="G88" s="26">
        <f t="shared" si="7"/>
        <v>1.8281911957755499</v>
      </c>
      <c r="H88" s="26">
        <f t="shared" si="11"/>
        <v>0.16070398709088402</v>
      </c>
      <c r="I88" s="26">
        <f t="shared" si="8"/>
        <v>0.86154610574427126</v>
      </c>
      <c r="J88" s="26">
        <f t="shared" si="9"/>
        <v>0.13845389425572874</v>
      </c>
      <c r="K88" s="26">
        <f t="shared" si="10"/>
        <v>0.85097329353903595</v>
      </c>
    </row>
    <row r="89" spans="1:11" x14ac:dyDescent="0.35">
      <c r="A89" s="26">
        <v>82</v>
      </c>
      <c r="B89" s="26">
        <v>6.8108075000000004E-2</v>
      </c>
      <c r="C89" s="26">
        <v>5.428761E-2</v>
      </c>
      <c r="D89" s="26">
        <v>1</v>
      </c>
      <c r="E89" s="26">
        <f t="shared" si="6"/>
        <v>0</v>
      </c>
      <c r="F89" s="26"/>
      <c r="G89" s="26">
        <f t="shared" si="7"/>
        <v>1.5349382418411122</v>
      </c>
      <c r="H89" s="26">
        <f t="shared" si="11"/>
        <v>0.21546899772744063</v>
      </c>
      <c r="I89" s="26">
        <f t="shared" si="8"/>
        <v>0.82272768936903984</v>
      </c>
      <c r="J89" s="26">
        <f t="shared" si="9"/>
        <v>0.17727231063096016</v>
      </c>
      <c r="K89" s="26">
        <f t="shared" si="10"/>
        <v>0.80486999132874348</v>
      </c>
    </row>
    <row r="90" spans="1:11" x14ac:dyDescent="0.35">
      <c r="A90" s="26">
        <v>83</v>
      </c>
      <c r="B90" s="26">
        <v>-0.22086112499999999</v>
      </c>
      <c r="C90" s="26">
        <v>-0.15299136599999999</v>
      </c>
      <c r="D90" s="26">
        <v>1</v>
      </c>
      <c r="E90" s="26">
        <f t="shared" si="6"/>
        <v>0</v>
      </c>
      <c r="F90" s="26"/>
      <c r="G90" s="26">
        <f t="shared" si="7"/>
        <v>0.7768376270010906</v>
      </c>
      <c r="H90" s="26">
        <f t="shared" si="11"/>
        <v>0.45985795668431706</v>
      </c>
      <c r="I90" s="26">
        <f t="shared" si="8"/>
        <v>0.68499815027979616</v>
      </c>
      <c r="J90" s="26">
        <f t="shared" si="9"/>
        <v>0.31500184972020384</v>
      </c>
      <c r="K90" s="26">
        <f t="shared" si="10"/>
        <v>0.62166085895497691</v>
      </c>
    </row>
    <row r="91" spans="1:11" x14ac:dyDescent="0.35">
      <c r="A91" s="26">
        <v>84</v>
      </c>
      <c r="B91" s="26">
        <v>0.442127824</v>
      </c>
      <c r="C91" s="26">
        <v>0.76828090500000001</v>
      </c>
      <c r="D91" s="26">
        <v>1</v>
      </c>
      <c r="E91" s="26">
        <f t="shared" si="6"/>
        <v>0</v>
      </c>
      <c r="F91" s="26"/>
      <c r="G91" s="26">
        <f t="shared" si="7"/>
        <v>3.1881706703881756</v>
      </c>
      <c r="H91" s="26">
        <f t="shared" si="11"/>
        <v>4.1247256793515819E-2</v>
      </c>
      <c r="I91" s="26">
        <f t="shared" si="8"/>
        <v>0.9603866838309516</v>
      </c>
      <c r="J91" s="26">
        <f t="shared" si="9"/>
        <v>3.9613316169048396E-2</v>
      </c>
      <c r="K91" s="26">
        <f t="shared" si="10"/>
        <v>0.95958072003659256</v>
      </c>
    </row>
    <row r="92" spans="1:11" x14ac:dyDescent="0.35">
      <c r="A92" s="26">
        <v>85</v>
      </c>
      <c r="B92" s="26">
        <v>0.1010529</v>
      </c>
      <c r="C92" s="26">
        <v>0.61107739999999999</v>
      </c>
      <c r="D92" s="26">
        <v>1</v>
      </c>
      <c r="E92" s="26">
        <f t="shared" si="6"/>
        <v>0</v>
      </c>
      <c r="F92" s="26"/>
      <c r="G92" s="26">
        <f t="shared" si="7"/>
        <v>2.4252249622697581</v>
      </c>
      <c r="H92" s="26">
        <f t="shared" si="11"/>
        <v>8.8458217042287124E-2</v>
      </c>
      <c r="I92" s="26">
        <f t="shared" si="8"/>
        <v>0.91873071868329648</v>
      </c>
      <c r="J92" s="26">
        <f t="shared" si="9"/>
        <v>8.1269281316703523E-2</v>
      </c>
      <c r="K92" s="26">
        <f t="shared" si="10"/>
        <v>0.91523778485753016</v>
      </c>
    </row>
    <row r="93" spans="1:11" x14ac:dyDescent="0.35">
      <c r="A93" s="26">
        <v>86</v>
      </c>
      <c r="B93" s="26">
        <v>-0.65553108100000002</v>
      </c>
      <c r="C93" s="26">
        <v>0.41333609300000002</v>
      </c>
      <c r="D93" s="26">
        <v>0</v>
      </c>
      <c r="E93" s="26">
        <f t="shared" si="6"/>
        <v>1</v>
      </c>
      <c r="F93" s="26"/>
      <c r="G93" s="26">
        <f t="shared" si="7"/>
        <v>0.960458700315312</v>
      </c>
      <c r="H93" s="26">
        <f t="shared" si="11"/>
        <v>0.38271729316290248</v>
      </c>
      <c r="I93" s="26">
        <f t="shared" si="8"/>
        <v>0.72321363516944659</v>
      </c>
      <c r="J93" s="26">
        <f t="shared" si="9"/>
        <v>0.27678636483055341</v>
      </c>
      <c r="K93" s="26">
        <f t="shared" si="10"/>
        <v>-1.6085599325990128</v>
      </c>
    </row>
    <row r="94" spans="1:11" x14ac:dyDescent="0.35">
      <c r="A94" s="26">
        <v>87</v>
      </c>
      <c r="B94" s="26">
        <v>0.30197814299999998</v>
      </c>
      <c r="C94" s="26">
        <v>0.75258912499999997</v>
      </c>
      <c r="D94" s="26">
        <v>1</v>
      </c>
      <c r="E94" s="26">
        <f t="shared" si="6"/>
        <v>0</v>
      </c>
      <c r="F94" s="26"/>
      <c r="G94" s="26">
        <f t="shared" si="7"/>
        <v>2.9484057825496857</v>
      </c>
      <c r="H94" s="26">
        <f t="shared" si="11"/>
        <v>5.2423213367805928E-2</v>
      </c>
      <c r="I94" s="26">
        <f t="shared" si="8"/>
        <v>0.95018808716690206</v>
      </c>
      <c r="J94" s="26">
        <f t="shared" si="9"/>
        <v>4.9811912833097938E-2</v>
      </c>
      <c r="K94" s="26">
        <f t="shared" si="10"/>
        <v>0.94890467250718646</v>
      </c>
    </row>
    <row r="95" spans="1:11" x14ac:dyDescent="0.35">
      <c r="A95" s="26">
        <v>88</v>
      </c>
      <c r="B95" s="26">
        <v>0.39249745000000003</v>
      </c>
      <c r="C95" s="26">
        <v>0.93490162099999996</v>
      </c>
      <c r="D95" s="26">
        <v>1</v>
      </c>
      <c r="E95" s="26">
        <f t="shared" si="6"/>
        <v>0</v>
      </c>
      <c r="F95" s="26"/>
      <c r="G95" s="26">
        <f t="shared" si="7"/>
        <v>3.3628608809843925</v>
      </c>
      <c r="H95" s="26">
        <f t="shared" si="11"/>
        <v>3.4636027515271534E-2</v>
      </c>
      <c r="I95" s="26">
        <f t="shared" si="8"/>
        <v>0.9665234666161282</v>
      </c>
      <c r="J95" s="26">
        <f t="shared" si="9"/>
        <v>3.3476533383871798E-2</v>
      </c>
      <c r="K95" s="26">
        <f t="shared" si="10"/>
        <v>0.96595029936748822</v>
      </c>
    </row>
    <row r="96" spans="1:11" x14ac:dyDescent="0.35">
      <c r="A96" s="26">
        <v>89</v>
      </c>
      <c r="B96" s="26">
        <v>-0.36105805600000002</v>
      </c>
      <c r="C96" s="26">
        <v>-0.116216981</v>
      </c>
      <c r="D96" s="26">
        <v>0</v>
      </c>
      <c r="E96" s="26">
        <f t="shared" si="6"/>
        <v>1</v>
      </c>
      <c r="F96" s="26"/>
      <c r="G96" s="26">
        <f t="shared" si="7"/>
        <v>0.61610452901306512</v>
      </c>
      <c r="H96" s="26">
        <f t="shared" si="11"/>
        <v>0.54004407142012489</v>
      </c>
      <c r="I96" s="26">
        <f t="shared" si="8"/>
        <v>0.64933206689199963</v>
      </c>
      <c r="J96" s="26">
        <f t="shared" si="9"/>
        <v>0.35066793310800037</v>
      </c>
      <c r="K96" s="26">
        <f t="shared" si="10"/>
        <v>-1.4797265966557294</v>
      </c>
    </row>
    <row r="97" spans="1:11" x14ac:dyDescent="0.35">
      <c r="A97" s="26">
        <v>90</v>
      </c>
      <c r="B97" s="26">
        <v>0.83564265599999998</v>
      </c>
      <c r="C97" s="26">
        <v>0.36395055300000001</v>
      </c>
      <c r="D97" s="26">
        <v>1</v>
      </c>
      <c r="E97" s="26">
        <f t="shared" si="6"/>
        <v>0</v>
      </c>
      <c r="F97" s="26"/>
      <c r="G97" s="26">
        <f t="shared" si="7"/>
        <v>3.1853372109357485</v>
      </c>
      <c r="H97" s="26">
        <f t="shared" si="11"/>
        <v>4.1364294956305094E-2</v>
      </c>
      <c r="I97" s="26">
        <f t="shared" si="8"/>
        <v>0.96027874668197577</v>
      </c>
      <c r="J97" s="26">
        <f t="shared" si="9"/>
        <v>3.972125331802423E-2</v>
      </c>
      <c r="K97" s="26">
        <f t="shared" si="10"/>
        <v>0.95946832446016916</v>
      </c>
    </row>
    <row r="98" spans="1:11" x14ac:dyDescent="0.35">
      <c r="A98" s="26">
        <v>91</v>
      </c>
      <c r="B98" s="26">
        <v>0.73113267900000001</v>
      </c>
      <c r="C98" s="26">
        <v>0.66716622400000003</v>
      </c>
      <c r="D98" s="26">
        <v>1</v>
      </c>
      <c r="E98" s="26">
        <f t="shared" si="6"/>
        <v>0</v>
      </c>
      <c r="F98" s="26"/>
      <c r="G98" s="26">
        <f t="shared" si="7"/>
        <v>3.4813528550342712</v>
      </c>
      <c r="H98" s="26">
        <f t="shared" si="11"/>
        <v>3.0765761251053323E-2</v>
      </c>
      <c r="I98" s="26">
        <f t="shared" si="8"/>
        <v>0.970152519216672</v>
      </c>
      <c r="J98" s="26">
        <f t="shared" si="9"/>
        <v>2.9847480783327995E-2</v>
      </c>
      <c r="K98" s="26">
        <f t="shared" si="10"/>
        <v>0.96969801646080656</v>
      </c>
    </row>
    <row r="99" spans="1:11" x14ac:dyDescent="0.35">
      <c r="A99" s="26">
        <v>92</v>
      </c>
      <c r="B99" s="26">
        <v>-0.27121426999999998</v>
      </c>
      <c r="C99" s="26">
        <v>-0.85446847100000001</v>
      </c>
      <c r="D99" s="26">
        <v>0</v>
      </c>
      <c r="E99" s="26">
        <f t="shared" si="6"/>
        <v>1</v>
      </c>
      <c r="F99" s="26"/>
      <c r="G99" s="26">
        <f t="shared" si="7"/>
        <v>-0.35844107710000572</v>
      </c>
      <c r="H99" s="26">
        <f t="shared" si="11"/>
        <v>1.4310967052757315</v>
      </c>
      <c r="I99" s="26">
        <f t="shared" si="8"/>
        <v>0.41133698952818148</v>
      </c>
      <c r="J99" s="26">
        <f t="shared" si="9"/>
        <v>0.58866301047181846</v>
      </c>
      <c r="K99" s="26">
        <f t="shared" si="10"/>
        <v>-1.4182438720643162</v>
      </c>
    </row>
    <row r="100" spans="1:11" x14ac:dyDescent="0.35">
      <c r="A100" s="26">
        <v>93</v>
      </c>
      <c r="B100" s="26">
        <v>0.27374184699999998</v>
      </c>
      <c r="C100" s="26">
        <v>0.58912889400000001</v>
      </c>
      <c r="D100" s="26">
        <v>1</v>
      </c>
      <c r="E100" s="26">
        <f t="shared" si="6"/>
        <v>0</v>
      </c>
      <c r="F100" s="26"/>
      <c r="G100" s="26">
        <f t="shared" si="7"/>
        <v>2.65841300350609</v>
      </c>
      <c r="H100" s="26">
        <f t="shared" si="11"/>
        <v>7.0059317458256609E-2</v>
      </c>
      <c r="I100" s="26">
        <f t="shared" si="8"/>
        <v>0.93452763195906685</v>
      </c>
      <c r="J100" s="26">
        <f t="shared" si="9"/>
        <v>6.5472368040933149E-2</v>
      </c>
      <c r="K100" s="26">
        <f t="shared" si="10"/>
        <v>0.93228591618587664</v>
      </c>
    </row>
    <row r="101" spans="1:11" x14ac:dyDescent="0.35">
      <c r="A101" s="26">
        <v>94</v>
      </c>
      <c r="B101" s="26">
        <v>0.713854404</v>
      </c>
      <c r="C101" s="26">
        <v>-0.56772088300000001</v>
      </c>
      <c r="D101" s="26">
        <v>1</v>
      </c>
      <c r="E101" s="26">
        <f t="shared" si="6"/>
        <v>0</v>
      </c>
      <c r="F101" s="26"/>
      <c r="G101" s="26">
        <f t="shared" si="7"/>
        <v>1.5928378557748366</v>
      </c>
      <c r="H101" s="26">
        <f t="shared" si="11"/>
        <v>0.2033477206329494</v>
      </c>
      <c r="I101" s="26">
        <f t="shared" si="8"/>
        <v>0.83101499496256115</v>
      </c>
      <c r="J101" s="26">
        <f t="shared" si="9"/>
        <v>0.16898500503743885</v>
      </c>
      <c r="K101" s="26">
        <f t="shared" si="10"/>
        <v>0.81489256019012779</v>
      </c>
    </row>
    <row r="102" spans="1:11" x14ac:dyDescent="0.35">
      <c r="A102" s="26">
        <v>95</v>
      </c>
      <c r="B102" s="26">
        <v>0.53163477299999995</v>
      </c>
      <c r="C102" s="26">
        <v>-0.47918502200000002</v>
      </c>
      <c r="D102" s="26">
        <v>1</v>
      </c>
      <c r="E102" s="26">
        <f t="shared" si="6"/>
        <v>0</v>
      </c>
      <c r="F102" s="26"/>
      <c r="G102" s="26">
        <f t="shared" si="7"/>
        <v>1.4453493744562236</v>
      </c>
      <c r="H102" s="26">
        <f t="shared" si="11"/>
        <v>0.23566372728476354</v>
      </c>
      <c r="I102" s="26">
        <f t="shared" si="8"/>
        <v>0.80928166613532559</v>
      </c>
      <c r="J102" s="26">
        <f t="shared" si="9"/>
        <v>0.19071833386467441</v>
      </c>
      <c r="K102" s="26">
        <f t="shared" si="10"/>
        <v>0.78839174328456918</v>
      </c>
    </row>
    <row r="103" spans="1:11" x14ac:dyDescent="0.35">
      <c r="A103" s="26">
        <v>96</v>
      </c>
      <c r="B103" s="26">
        <v>-0.65019214299999994</v>
      </c>
      <c r="C103" s="26">
        <v>0.65530263799999999</v>
      </c>
      <c r="D103" s="26">
        <v>1</v>
      </c>
      <c r="E103" s="26">
        <f t="shared" si="6"/>
        <v>0</v>
      </c>
      <c r="F103" s="26"/>
      <c r="G103" s="26">
        <f t="shared" si="7"/>
        <v>1.3335106244453256</v>
      </c>
      <c r="H103" s="26">
        <f t="shared" si="11"/>
        <v>0.26355040882845832</v>
      </c>
      <c r="I103" s="26">
        <f t="shared" si="8"/>
        <v>0.79142074033055976</v>
      </c>
      <c r="J103" s="26">
        <f t="shared" si="9"/>
        <v>0.20857925966944024</v>
      </c>
      <c r="K103" s="26">
        <f t="shared" si="10"/>
        <v>0.76607445676574004</v>
      </c>
    </row>
    <row r="104" spans="1:11" x14ac:dyDescent="0.35">
      <c r="A104" s="26">
        <v>97</v>
      </c>
      <c r="B104" s="26">
        <v>0.98529866499999996</v>
      </c>
      <c r="C104" s="26">
        <v>0.118332692</v>
      </c>
      <c r="D104" s="26">
        <v>1</v>
      </c>
      <c r="E104" s="26">
        <f t="shared" si="6"/>
        <v>0</v>
      </c>
      <c r="F104" s="26"/>
      <c r="G104" s="26">
        <f t="shared" si="7"/>
        <v>3.04577695630815</v>
      </c>
      <c r="H104" s="26">
        <f t="shared" si="11"/>
        <v>4.7559346094988193E-2</v>
      </c>
      <c r="I104" s="26">
        <f t="shared" si="8"/>
        <v>0.95459985510866163</v>
      </c>
      <c r="J104" s="26">
        <f t="shared" si="9"/>
        <v>4.5400144891338368E-2</v>
      </c>
      <c r="K104" s="26">
        <f t="shared" si="10"/>
        <v>0.95353697380739499</v>
      </c>
    </row>
    <row r="105" spans="1:11" x14ac:dyDescent="0.35">
      <c r="A105" s="26">
        <v>98</v>
      </c>
      <c r="B105" s="26">
        <v>-0.275288959</v>
      </c>
      <c r="C105" s="26">
        <v>5.7301740000000002E-3</v>
      </c>
      <c r="D105" s="26">
        <v>1</v>
      </c>
      <c r="E105" s="26">
        <f t="shared" si="6"/>
        <v>0</v>
      </c>
      <c r="F105" s="26"/>
      <c r="G105" s="26">
        <f t="shared" si="7"/>
        <v>0.93222051986360221</v>
      </c>
      <c r="H105" s="26">
        <f t="shared" si="11"/>
        <v>0.39367856801554485</v>
      </c>
      <c r="I105" s="26">
        <f t="shared" si="8"/>
        <v>0.7175255636053135</v>
      </c>
      <c r="J105" s="26">
        <f t="shared" si="9"/>
        <v>0.2824744363946865</v>
      </c>
      <c r="K105" s="26">
        <f t="shared" si="10"/>
        <v>0.66805329673515845</v>
      </c>
    </row>
    <row r="106" spans="1:11" x14ac:dyDescent="0.35">
      <c r="A106" s="26">
        <v>99</v>
      </c>
      <c r="B106" s="26">
        <v>0.28186007800000001</v>
      </c>
      <c r="C106" s="26">
        <v>0.726376256</v>
      </c>
      <c r="D106" s="26">
        <v>1</v>
      </c>
      <c r="E106" s="26">
        <f t="shared" si="6"/>
        <v>0</v>
      </c>
      <c r="F106" s="26"/>
      <c r="G106" s="26">
        <f t="shared" si="7"/>
        <v>2.87786257350737</v>
      </c>
      <c r="H106" s="26">
        <f t="shared" si="11"/>
        <v>5.625487508319587E-2</v>
      </c>
      <c r="I106" s="26">
        <f t="shared" si="8"/>
        <v>0.94674119248087252</v>
      </c>
      <c r="J106" s="26">
        <f t="shared" si="9"/>
        <v>5.3258807519127482E-2</v>
      </c>
      <c r="K106" s="26">
        <f t="shared" si="10"/>
        <v>0.9452704848580239</v>
      </c>
    </row>
  </sheetData>
  <mergeCells count="1">
    <mergeCell ref="A2:A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74D22-B5FC-4F99-BA16-59420E6682C2}">
  <dimension ref="A1:P26"/>
  <sheetViews>
    <sheetView tabSelected="1" topLeftCell="F7" workbookViewId="0">
      <selection activeCell="N30" sqref="N30"/>
    </sheetView>
  </sheetViews>
  <sheetFormatPr defaultRowHeight="14.5" x14ac:dyDescent="0.35"/>
  <cols>
    <col min="1" max="1" width="10.36328125" bestFit="1" customWidth="1"/>
    <col min="5" max="5" width="13.81640625" customWidth="1"/>
    <col min="6" max="6" width="15.1796875" customWidth="1"/>
    <col min="13" max="13" width="11" customWidth="1"/>
    <col min="14" max="14" width="16.7265625" customWidth="1"/>
  </cols>
  <sheetData>
    <row r="1" spans="1:16" x14ac:dyDescent="0.35">
      <c r="A1" s="17" t="s">
        <v>39</v>
      </c>
      <c r="B1" s="17" t="s">
        <v>40</v>
      </c>
      <c r="C1" s="17" t="s">
        <v>41</v>
      </c>
      <c r="D1" s="17" t="s">
        <v>42</v>
      </c>
      <c r="E1" s="17" t="s">
        <v>0</v>
      </c>
      <c r="F1" s="17" t="s">
        <v>1</v>
      </c>
      <c r="H1" s="17" t="s">
        <v>2</v>
      </c>
      <c r="I1" s="17" t="s">
        <v>3</v>
      </c>
      <c r="J1" s="17" t="s">
        <v>4</v>
      </c>
      <c r="K1" s="17" t="s">
        <v>5</v>
      </c>
      <c r="L1" s="17" t="s">
        <v>6</v>
      </c>
    </row>
    <row r="2" spans="1:16" x14ac:dyDescent="0.35">
      <c r="A2" s="26">
        <v>75</v>
      </c>
      <c r="B2" s="26">
        <v>1</v>
      </c>
      <c r="C2" s="26">
        <v>0.22362180800000001</v>
      </c>
      <c r="D2" s="26">
        <v>1</v>
      </c>
      <c r="E2">
        <f>1/(1+EXP(-$P$2+($P$3*B2)+($P$4*C2)))</f>
        <v>0.37026991911412782</v>
      </c>
      <c r="F2">
        <f>IF(E2&gt;$P$5,1,0)</f>
        <v>0</v>
      </c>
      <c r="H2">
        <f>IF(F2=D2,1,0)</f>
        <v>0</v>
      </c>
      <c r="I2">
        <f>IF(F2&gt;D2,1,0)</f>
        <v>0</v>
      </c>
      <c r="J2">
        <f>IF(D2&gt;F2,1,0)</f>
        <v>1</v>
      </c>
      <c r="K2">
        <f>IF(AND(F2=D2,F2=1),1,0)</f>
        <v>0</v>
      </c>
      <c r="L2">
        <f>IF(AND(F2=0,D2=0),1,0)</f>
        <v>0</v>
      </c>
      <c r="N2" s="36" t="s">
        <v>38</v>
      </c>
      <c r="O2" s="18" t="s">
        <v>12</v>
      </c>
      <c r="P2" s="13">
        <v>1.3480670524141072</v>
      </c>
    </row>
    <row r="3" spans="1:16" x14ac:dyDescent="0.35">
      <c r="A3" s="26">
        <v>76</v>
      </c>
      <c r="B3" s="26">
        <v>-0.50678846099999997</v>
      </c>
      <c r="C3" s="26">
        <v>0.69549865300000002</v>
      </c>
      <c r="D3" s="26">
        <v>1</v>
      </c>
      <c r="E3">
        <f t="shared" ref="E3:E26" si="0">1/(1+EXP(-$P$2+($P$3*B3)+($P$4*C3)))</f>
        <v>0.74666338098015272</v>
      </c>
      <c r="F3">
        <f t="shared" ref="F3:F26" si="1">IF(E3&gt;$P$5,1,0)</f>
        <v>1</v>
      </c>
      <c r="H3">
        <f>IF(F3=D3,1,0)</f>
        <v>1</v>
      </c>
      <c r="I3">
        <f>IF(F3&gt;D3,1,0)</f>
        <v>0</v>
      </c>
      <c r="J3">
        <f t="shared" ref="J3:J26" si="2">IF(D3&gt;F3,1,0)</f>
        <v>0</v>
      </c>
      <c r="K3">
        <f t="shared" ref="K3:K26" si="3">IF(AND(F3=D3,F3=1),1,0)</f>
        <v>1</v>
      </c>
      <c r="L3">
        <f t="shared" ref="L3:L26" si="4">IF(AND(F3=0,D3=0),1,0)</f>
        <v>0</v>
      </c>
      <c r="N3" s="37"/>
      <c r="O3" s="19" t="s">
        <v>13</v>
      </c>
      <c r="P3" s="14">
        <v>1.5419654733316428</v>
      </c>
    </row>
    <row r="4" spans="1:16" x14ac:dyDescent="0.35">
      <c r="A4" s="26">
        <v>77</v>
      </c>
      <c r="B4" s="26">
        <v>-0.41523235200000003</v>
      </c>
      <c r="C4" s="26">
        <v>0.32442158799999998</v>
      </c>
      <c r="D4" s="26">
        <v>1</v>
      </c>
      <c r="E4">
        <f t="shared" si="0"/>
        <v>0.81745540494152935</v>
      </c>
      <c r="F4">
        <f t="shared" si="1"/>
        <v>1</v>
      </c>
      <c r="H4">
        <f t="shared" ref="H4:H26" si="5">IF(F4=D4,1,0)</f>
        <v>1</v>
      </c>
      <c r="I4">
        <f t="shared" ref="I4:I26" si="6">IF(F4&gt;D4,1,0)</f>
        <v>0</v>
      </c>
      <c r="J4">
        <f t="shared" si="2"/>
        <v>0</v>
      </c>
      <c r="K4">
        <f t="shared" si="3"/>
        <v>1</v>
      </c>
      <c r="L4">
        <f t="shared" si="4"/>
        <v>0</v>
      </c>
      <c r="N4" s="38"/>
      <c r="O4" s="20" t="s">
        <v>14</v>
      </c>
      <c r="P4" s="15">
        <v>1.5077268887306514</v>
      </c>
    </row>
    <row r="5" spans="1:16" x14ac:dyDescent="0.35">
      <c r="A5" s="26">
        <v>78</v>
      </c>
      <c r="B5" s="26">
        <v>-0.128646865</v>
      </c>
      <c r="C5" s="26">
        <v>-0.65121389500000004</v>
      </c>
      <c r="D5" s="26">
        <v>0</v>
      </c>
      <c r="E5">
        <f t="shared" si="0"/>
        <v>0.92610132661208577</v>
      </c>
      <c r="F5">
        <f t="shared" si="1"/>
        <v>1</v>
      </c>
      <c r="H5">
        <f>IF(F5=D5,1,0)</f>
        <v>0</v>
      </c>
      <c r="I5">
        <f t="shared" si="6"/>
        <v>1</v>
      </c>
      <c r="J5">
        <f t="shared" si="2"/>
        <v>0</v>
      </c>
      <c r="K5">
        <f t="shared" si="3"/>
        <v>0</v>
      </c>
      <c r="L5">
        <f t="shared" si="4"/>
        <v>0</v>
      </c>
      <c r="O5" s="27" t="s">
        <v>43</v>
      </c>
      <c r="P5" s="30">
        <v>0.5</v>
      </c>
    </row>
    <row r="6" spans="1:16" x14ac:dyDescent="0.35">
      <c r="A6" s="26">
        <v>79</v>
      </c>
      <c r="B6" s="26">
        <v>0.49544389900000002</v>
      </c>
      <c r="C6" s="26">
        <v>-0.64501846600000001</v>
      </c>
      <c r="D6" s="26">
        <v>0</v>
      </c>
      <c r="E6">
        <f t="shared" si="0"/>
        <v>0.82586800416201511</v>
      </c>
      <c r="F6">
        <f t="shared" si="1"/>
        <v>1</v>
      </c>
      <c r="H6">
        <f t="shared" si="5"/>
        <v>0</v>
      </c>
      <c r="I6">
        <f t="shared" si="6"/>
        <v>1</v>
      </c>
      <c r="J6">
        <f t="shared" si="2"/>
        <v>0</v>
      </c>
      <c r="K6">
        <f t="shared" si="3"/>
        <v>0</v>
      </c>
      <c r="L6">
        <f t="shared" si="4"/>
        <v>0</v>
      </c>
    </row>
    <row r="7" spans="1:16" x14ac:dyDescent="0.35">
      <c r="A7" s="26">
        <v>80</v>
      </c>
      <c r="B7" s="26">
        <v>0.68714025300000003</v>
      </c>
      <c r="C7" s="26">
        <v>0.14846121400000001</v>
      </c>
      <c r="D7" s="26">
        <v>1</v>
      </c>
      <c r="E7">
        <f t="shared" si="0"/>
        <v>0.51616475035236775</v>
      </c>
      <c r="F7">
        <f t="shared" si="1"/>
        <v>1</v>
      </c>
      <c r="H7">
        <f t="shared" si="5"/>
        <v>1</v>
      </c>
      <c r="I7">
        <f t="shared" si="6"/>
        <v>0</v>
      </c>
      <c r="J7">
        <f t="shared" si="2"/>
        <v>0</v>
      </c>
      <c r="K7">
        <f t="shared" si="3"/>
        <v>1</v>
      </c>
      <c r="L7">
        <f t="shared" si="4"/>
        <v>0</v>
      </c>
    </row>
    <row r="8" spans="1:16" x14ac:dyDescent="0.35">
      <c r="A8" s="26">
        <v>81</v>
      </c>
      <c r="B8" s="26">
        <v>0.85686053900000003</v>
      </c>
      <c r="C8" s="26">
        <v>-0.55787638299999998</v>
      </c>
      <c r="D8" s="26">
        <v>1</v>
      </c>
      <c r="E8">
        <f t="shared" si="0"/>
        <v>0.70431747995509408</v>
      </c>
      <c r="F8">
        <f t="shared" si="1"/>
        <v>1</v>
      </c>
      <c r="H8">
        <f t="shared" si="5"/>
        <v>1</v>
      </c>
      <c r="I8">
        <f t="shared" si="6"/>
        <v>0</v>
      </c>
      <c r="J8">
        <f t="shared" si="2"/>
        <v>0</v>
      </c>
      <c r="K8">
        <f t="shared" si="3"/>
        <v>1</v>
      </c>
      <c r="L8">
        <f t="shared" si="4"/>
        <v>0</v>
      </c>
      <c r="N8" t="s">
        <v>2</v>
      </c>
      <c r="O8">
        <f>SUM(H2:H26)/COUNT(H2:H26)</f>
        <v>0.48</v>
      </c>
    </row>
    <row r="9" spans="1:16" x14ac:dyDescent="0.35">
      <c r="A9" s="26">
        <v>82</v>
      </c>
      <c r="B9" s="26">
        <v>6.8108075000000004E-2</v>
      </c>
      <c r="C9" s="26">
        <v>5.428761E-2</v>
      </c>
      <c r="D9" s="26">
        <v>1</v>
      </c>
      <c r="E9">
        <f t="shared" si="0"/>
        <v>0.76154994146754318</v>
      </c>
      <c r="F9">
        <f t="shared" si="1"/>
        <v>1</v>
      </c>
      <c r="H9">
        <f t="shared" si="5"/>
        <v>1</v>
      </c>
      <c r="I9">
        <f t="shared" si="6"/>
        <v>0</v>
      </c>
      <c r="J9">
        <f t="shared" si="2"/>
        <v>0</v>
      </c>
      <c r="K9">
        <f t="shared" si="3"/>
        <v>1</v>
      </c>
      <c r="L9">
        <f t="shared" si="4"/>
        <v>0</v>
      </c>
    </row>
    <row r="10" spans="1:16" x14ac:dyDescent="0.35">
      <c r="A10" s="26">
        <v>83</v>
      </c>
      <c r="B10" s="26">
        <v>-0.22086112499999999</v>
      </c>
      <c r="C10" s="26">
        <v>-0.15299136599999999</v>
      </c>
      <c r="D10" s="26">
        <v>1</v>
      </c>
      <c r="E10">
        <f t="shared" si="0"/>
        <v>0.87205996128114205</v>
      </c>
      <c r="F10">
        <f t="shared" si="1"/>
        <v>1</v>
      </c>
      <c r="H10">
        <f t="shared" si="5"/>
        <v>1</v>
      </c>
      <c r="I10">
        <f t="shared" si="6"/>
        <v>0</v>
      </c>
      <c r="J10">
        <f t="shared" si="2"/>
        <v>0</v>
      </c>
      <c r="K10">
        <f t="shared" si="3"/>
        <v>1</v>
      </c>
      <c r="L10">
        <f t="shared" si="4"/>
        <v>0</v>
      </c>
      <c r="N10" s="31" t="s">
        <v>44</v>
      </c>
      <c r="O10" s="3">
        <f>SUM(I2:I26)</f>
        <v>5</v>
      </c>
    </row>
    <row r="11" spans="1:16" x14ac:dyDescent="0.35">
      <c r="A11" s="26">
        <v>84</v>
      </c>
      <c r="B11" s="26">
        <v>0.442127824</v>
      </c>
      <c r="C11" s="26">
        <v>0.76828090500000001</v>
      </c>
      <c r="D11" s="26">
        <v>1</v>
      </c>
      <c r="E11">
        <f t="shared" si="0"/>
        <v>0.37941392234484195</v>
      </c>
      <c r="F11">
        <f t="shared" si="1"/>
        <v>0</v>
      </c>
      <c r="H11">
        <f t="shared" si="5"/>
        <v>0</v>
      </c>
      <c r="I11">
        <f t="shared" si="6"/>
        <v>0</v>
      </c>
      <c r="J11">
        <f t="shared" si="2"/>
        <v>1</v>
      </c>
      <c r="K11">
        <f t="shared" si="3"/>
        <v>0</v>
      </c>
      <c r="L11">
        <f t="shared" si="4"/>
        <v>0</v>
      </c>
      <c r="N11" s="32" t="s">
        <v>45</v>
      </c>
      <c r="O11" s="6">
        <f>SUM(J2:J26)</f>
        <v>8</v>
      </c>
    </row>
    <row r="12" spans="1:16" x14ac:dyDescent="0.35">
      <c r="A12" s="26">
        <v>85</v>
      </c>
      <c r="B12" s="26">
        <v>0.1010529</v>
      </c>
      <c r="C12" s="26">
        <v>0.61107739999999999</v>
      </c>
      <c r="D12" s="26">
        <v>1</v>
      </c>
      <c r="E12">
        <f t="shared" si="0"/>
        <v>0.56731608450946114</v>
      </c>
      <c r="F12">
        <f t="shared" si="1"/>
        <v>1</v>
      </c>
      <c r="H12">
        <f t="shared" si="5"/>
        <v>1</v>
      </c>
      <c r="I12">
        <f t="shared" si="6"/>
        <v>0</v>
      </c>
      <c r="J12">
        <f t="shared" si="2"/>
        <v>0</v>
      </c>
      <c r="K12">
        <f t="shared" si="3"/>
        <v>1</v>
      </c>
      <c r="L12">
        <f t="shared" si="4"/>
        <v>0</v>
      </c>
      <c r="N12" s="32" t="s">
        <v>46</v>
      </c>
      <c r="O12" s="33">
        <f>SUM(K2:K26)</f>
        <v>12</v>
      </c>
    </row>
    <row r="13" spans="1:16" x14ac:dyDescent="0.35">
      <c r="A13" s="26">
        <v>86</v>
      </c>
      <c r="B13" s="26">
        <v>-0.65553108100000002</v>
      </c>
      <c r="C13" s="26">
        <v>0.41333609300000002</v>
      </c>
      <c r="D13" s="26">
        <v>0</v>
      </c>
      <c r="E13">
        <f t="shared" si="0"/>
        <v>0.85013692801226937</v>
      </c>
      <c r="F13">
        <f t="shared" si="1"/>
        <v>1</v>
      </c>
      <c r="H13">
        <f t="shared" si="5"/>
        <v>0</v>
      </c>
      <c r="I13">
        <f t="shared" si="6"/>
        <v>1</v>
      </c>
      <c r="J13">
        <f t="shared" si="2"/>
        <v>0</v>
      </c>
      <c r="K13">
        <f t="shared" si="3"/>
        <v>0</v>
      </c>
      <c r="L13">
        <f t="shared" si="4"/>
        <v>0</v>
      </c>
      <c r="N13" s="32" t="s">
        <v>47</v>
      </c>
      <c r="O13" s="33">
        <f>SUM(L2:L26)</f>
        <v>0</v>
      </c>
    </row>
    <row r="14" spans="1:16" x14ac:dyDescent="0.35">
      <c r="A14" s="26">
        <v>87</v>
      </c>
      <c r="B14" s="26">
        <v>0.30197814299999998</v>
      </c>
      <c r="C14" s="26">
        <v>0.75258912499999997</v>
      </c>
      <c r="D14" s="26">
        <v>1</v>
      </c>
      <c r="E14">
        <f t="shared" si="0"/>
        <v>0.43726444100651796</v>
      </c>
      <c r="F14">
        <f t="shared" si="1"/>
        <v>0</v>
      </c>
      <c r="H14">
        <f t="shared" si="5"/>
        <v>0</v>
      </c>
      <c r="I14">
        <f t="shared" si="6"/>
        <v>0</v>
      </c>
      <c r="J14">
        <f t="shared" si="2"/>
        <v>1</v>
      </c>
      <c r="K14">
        <f t="shared" si="3"/>
        <v>0</v>
      </c>
      <c r="L14">
        <f t="shared" si="4"/>
        <v>0</v>
      </c>
      <c r="N14" s="4"/>
      <c r="O14" s="6"/>
    </row>
    <row r="15" spans="1:16" x14ac:dyDescent="0.35">
      <c r="A15" s="26">
        <v>88</v>
      </c>
      <c r="B15" s="26">
        <v>0.39249745000000003</v>
      </c>
      <c r="C15" s="26">
        <v>0.93490162099999996</v>
      </c>
      <c r="D15" s="26">
        <v>1</v>
      </c>
      <c r="E15">
        <f t="shared" si="0"/>
        <v>0.3392301573781073</v>
      </c>
      <c r="F15">
        <f t="shared" si="1"/>
        <v>0</v>
      </c>
      <c r="H15">
        <f t="shared" si="5"/>
        <v>0</v>
      </c>
      <c r="I15">
        <f t="shared" si="6"/>
        <v>0</v>
      </c>
      <c r="J15">
        <f t="shared" si="2"/>
        <v>1</v>
      </c>
      <c r="K15">
        <f t="shared" si="3"/>
        <v>0</v>
      </c>
      <c r="L15">
        <f t="shared" si="4"/>
        <v>0</v>
      </c>
      <c r="N15" s="35" t="s">
        <v>48</v>
      </c>
      <c r="O15" s="34">
        <f>SUM(O10:O13)</f>
        <v>25</v>
      </c>
    </row>
    <row r="16" spans="1:16" ht="15" thickBot="1" x14ac:dyDescent="0.4">
      <c r="A16" s="26">
        <v>89</v>
      </c>
      <c r="B16" s="26">
        <v>-0.36105805600000002</v>
      </c>
      <c r="C16" s="26">
        <v>-0.116216981</v>
      </c>
      <c r="D16" s="26">
        <v>0</v>
      </c>
      <c r="E16">
        <f t="shared" si="0"/>
        <v>0.88894695305456883</v>
      </c>
      <c r="F16">
        <f t="shared" si="1"/>
        <v>1</v>
      </c>
      <c r="H16">
        <f t="shared" si="5"/>
        <v>0</v>
      </c>
      <c r="I16">
        <f t="shared" si="6"/>
        <v>1</v>
      </c>
      <c r="J16">
        <f t="shared" si="2"/>
        <v>0</v>
      </c>
      <c r="K16">
        <f t="shared" si="3"/>
        <v>0</v>
      </c>
      <c r="L16">
        <f t="shared" si="4"/>
        <v>0</v>
      </c>
    </row>
    <row r="17" spans="1:15" ht="15" thickBot="1" x14ac:dyDescent="0.4">
      <c r="A17" s="26">
        <v>90</v>
      </c>
      <c r="B17" s="26">
        <v>0.83564265599999998</v>
      </c>
      <c r="C17" s="26">
        <v>0.36395055300000001</v>
      </c>
      <c r="D17" s="26">
        <v>1</v>
      </c>
      <c r="E17">
        <f t="shared" si="0"/>
        <v>0.38008131345288509</v>
      </c>
      <c r="F17">
        <f t="shared" si="1"/>
        <v>0</v>
      </c>
      <c r="H17">
        <f t="shared" si="5"/>
        <v>0</v>
      </c>
      <c r="I17">
        <f t="shared" si="6"/>
        <v>0</v>
      </c>
      <c r="J17">
        <f t="shared" si="2"/>
        <v>1</v>
      </c>
      <c r="K17">
        <f t="shared" si="3"/>
        <v>0</v>
      </c>
      <c r="L17">
        <f t="shared" si="4"/>
        <v>0</v>
      </c>
      <c r="N17" s="28" t="s">
        <v>2</v>
      </c>
      <c r="O17" s="29">
        <f>O12/O15</f>
        <v>0.48</v>
      </c>
    </row>
    <row r="18" spans="1:15" x14ac:dyDescent="0.35">
      <c r="A18" s="26">
        <v>91</v>
      </c>
      <c r="B18" s="26">
        <v>0.73113267900000001</v>
      </c>
      <c r="C18" s="26">
        <v>0.66716622400000003</v>
      </c>
      <c r="D18" s="26">
        <v>1</v>
      </c>
      <c r="E18">
        <f t="shared" si="0"/>
        <v>0.3131962173132371</v>
      </c>
      <c r="F18">
        <f>IF(E18&gt;$P$5,1,0)</f>
        <v>0</v>
      </c>
      <c r="H18">
        <f t="shared" si="5"/>
        <v>0</v>
      </c>
      <c r="I18">
        <f t="shared" si="6"/>
        <v>0</v>
      </c>
      <c r="J18">
        <f t="shared" si="2"/>
        <v>1</v>
      </c>
      <c r="K18">
        <f t="shared" si="3"/>
        <v>0</v>
      </c>
      <c r="L18">
        <f t="shared" si="4"/>
        <v>0</v>
      </c>
    </row>
    <row r="19" spans="1:15" x14ac:dyDescent="0.35">
      <c r="A19" s="26">
        <v>92</v>
      </c>
      <c r="B19" s="26">
        <v>-0.27121426999999998</v>
      </c>
      <c r="C19" s="26">
        <v>-0.85446847100000001</v>
      </c>
      <c r="D19" s="26">
        <v>0</v>
      </c>
      <c r="E19">
        <f t="shared" si="0"/>
        <v>0.95497963969642763</v>
      </c>
      <c r="F19">
        <f t="shared" si="1"/>
        <v>1</v>
      </c>
      <c r="H19">
        <f t="shared" si="5"/>
        <v>0</v>
      </c>
      <c r="I19">
        <f t="shared" si="6"/>
        <v>1</v>
      </c>
      <c r="J19">
        <f t="shared" si="2"/>
        <v>0</v>
      </c>
      <c r="K19">
        <f t="shared" si="3"/>
        <v>0</v>
      </c>
      <c r="L19">
        <f t="shared" si="4"/>
        <v>0</v>
      </c>
    </row>
    <row r="20" spans="1:15" x14ac:dyDescent="0.35">
      <c r="A20" s="26">
        <v>93</v>
      </c>
      <c r="B20" s="26">
        <v>0.27374184699999998</v>
      </c>
      <c r="C20" s="26">
        <v>0.58912889400000001</v>
      </c>
      <c r="D20" s="26">
        <v>1</v>
      </c>
      <c r="E20">
        <f t="shared" si="0"/>
        <v>0.50942915730926486</v>
      </c>
      <c r="F20">
        <f t="shared" si="1"/>
        <v>1</v>
      </c>
      <c r="H20">
        <f t="shared" si="5"/>
        <v>1</v>
      </c>
      <c r="I20">
        <f t="shared" si="6"/>
        <v>0</v>
      </c>
      <c r="J20">
        <f t="shared" si="2"/>
        <v>0</v>
      </c>
      <c r="K20">
        <f t="shared" si="3"/>
        <v>1</v>
      </c>
      <c r="L20">
        <f t="shared" si="4"/>
        <v>0</v>
      </c>
    </row>
    <row r="21" spans="1:15" x14ac:dyDescent="0.35">
      <c r="A21" s="26">
        <v>94</v>
      </c>
      <c r="B21" s="26">
        <v>0.713854404</v>
      </c>
      <c r="C21" s="26">
        <v>-0.56772088300000001</v>
      </c>
      <c r="D21" s="26">
        <v>1</v>
      </c>
      <c r="E21">
        <f t="shared" si="0"/>
        <v>0.75087721375981176</v>
      </c>
      <c r="F21">
        <f t="shared" si="1"/>
        <v>1</v>
      </c>
      <c r="H21">
        <f t="shared" si="5"/>
        <v>1</v>
      </c>
      <c r="I21">
        <f t="shared" si="6"/>
        <v>0</v>
      </c>
      <c r="J21">
        <f t="shared" si="2"/>
        <v>0</v>
      </c>
      <c r="K21">
        <f t="shared" si="3"/>
        <v>1</v>
      </c>
      <c r="L21">
        <f t="shared" si="4"/>
        <v>0</v>
      </c>
    </row>
    <row r="22" spans="1:15" x14ac:dyDescent="0.35">
      <c r="A22" s="26">
        <v>95</v>
      </c>
      <c r="B22" s="26">
        <v>0.53163477299999995</v>
      </c>
      <c r="C22" s="26">
        <v>-0.47918502200000002</v>
      </c>
      <c r="D22" s="26">
        <v>1</v>
      </c>
      <c r="E22">
        <f t="shared" si="0"/>
        <v>0.77743567219836929</v>
      </c>
      <c r="F22">
        <f t="shared" si="1"/>
        <v>1</v>
      </c>
      <c r="H22">
        <f t="shared" si="5"/>
        <v>1</v>
      </c>
      <c r="I22">
        <f t="shared" si="6"/>
        <v>0</v>
      </c>
      <c r="J22">
        <f t="shared" si="2"/>
        <v>0</v>
      </c>
      <c r="K22">
        <f t="shared" si="3"/>
        <v>1</v>
      </c>
      <c r="L22">
        <f t="shared" si="4"/>
        <v>0</v>
      </c>
    </row>
    <row r="23" spans="1:15" x14ac:dyDescent="0.35">
      <c r="A23" s="26">
        <v>96</v>
      </c>
      <c r="B23" s="26">
        <v>-0.65019214299999994</v>
      </c>
      <c r="C23" s="26">
        <v>0.65530263799999999</v>
      </c>
      <c r="D23" s="26">
        <v>1</v>
      </c>
      <c r="E23">
        <f t="shared" si="0"/>
        <v>0.79618575118880497</v>
      </c>
      <c r="F23">
        <f t="shared" si="1"/>
        <v>1</v>
      </c>
      <c r="H23">
        <f t="shared" si="5"/>
        <v>1</v>
      </c>
      <c r="I23">
        <f t="shared" si="6"/>
        <v>0</v>
      </c>
      <c r="J23">
        <f t="shared" si="2"/>
        <v>0</v>
      </c>
      <c r="K23">
        <f t="shared" si="3"/>
        <v>1</v>
      </c>
      <c r="L23">
        <f t="shared" si="4"/>
        <v>0</v>
      </c>
    </row>
    <row r="24" spans="1:15" x14ac:dyDescent="0.35">
      <c r="A24" s="26">
        <v>97</v>
      </c>
      <c r="B24" s="26">
        <v>0.98529866499999996</v>
      </c>
      <c r="C24" s="26">
        <v>0.118332692</v>
      </c>
      <c r="D24" s="26">
        <v>1</v>
      </c>
      <c r="E24">
        <f t="shared" si="0"/>
        <v>0.41346903134681895</v>
      </c>
      <c r="F24">
        <f t="shared" si="1"/>
        <v>0</v>
      </c>
      <c r="H24">
        <f t="shared" si="5"/>
        <v>0</v>
      </c>
      <c r="I24">
        <f t="shared" si="6"/>
        <v>0</v>
      </c>
      <c r="J24">
        <f t="shared" si="2"/>
        <v>1</v>
      </c>
      <c r="K24">
        <f t="shared" si="3"/>
        <v>0</v>
      </c>
      <c r="L24">
        <f t="shared" si="4"/>
        <v>0</v>
      </c>
    </row>
    <row r="25" spans="1:15" x14ac:dyDescent="0.35">
      <c r="A25" s="26">
        <v>98</v>
      </c>
      <c r="B25" s="26">
        <v>-0.275288959</v>
      </c>
      <c r="C25" s="26">
        <v>5.7301740000000002E-3</v>
      </c>
      <c r="D25" s="26">
        <v>1</v>
      </c>
      <c r="E25">
        <f t="shared" si="0"/>
        <v>0.85369913184042112</v>
      </c>
      <c r="F25">
        <f t="shared" si="1"/>
        <v>1</v>
      </c>
      <c r="H25">
        <f t="shared" si="5"/>
        <v>1</v>
      </c>
      <c r="I25">
        <f t="shared" si="6"/>
        <v>0</v>
      </c>
      <c r="J25">
        <f t="shared" si="2"/>
        <v>0</v>
      </c>
      <c r="K25">
        <f t="shared" si="3"/>
        <v>1</v>
      </c>
      <c r="L25">
        <f t="shared" si="4"/>
        <v>0</v>
      </c>
    </row>
    <row r="26" spans="1:15" x14ac:dyDescent="0.35">
      <c r="A26" s="26">
        <v>99</v>
      </c>
      <c r="B26" s="26">
        <v>0.28186007800000001</v>
      </c>
      <c r="C26" s="26">
        <v>0.726376256</v>
      </c>
      <c r="D26" s="26">
        <v>1</v>
      </c>
      <c r="E26">
        <f t="shared" si="0"/>
        <v>0.45469250514544801</v>
      </c>
      <c r="F26">
        <f t="shared" si="1"/>
        <v>0</v>
      </c>
      <c r="H26">
        <f t="shared" si="5"/>
        <v>0</v>
      </c>
      <c r="I26">
        <f t="shared" si="6"/>
        <v>0</v>
      </c>
      <c r="J26">
        <f t="shared" si="2"/>
        <v>1</v>
      </c>
      <c r="K26">
        <f t="shared" si="3"/>
        <v>0</v>
      </c>
      <c r="L26">
        <f t="shared" si="4"/>
        <v>0</v>
      </c>
    </row>
  </sheetData>
  <mergeCells count="1">
    <mergeCell ref="N2:N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 - EDA</vt:lpstr>
      <vt:lpstr>Logistic Model </vt:lpstr>
      <vt:lpstr>Solver MLE</vt:lpstr>
      <vt:lpstr>Predictions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Hillier</dc:creator>
  <cp:lastModifiedBy>Alex Hillier</cp:lastModifiedBy>
  <dcterms:created xsi:type="dcterms:W3CDTF">2023-09-09T15:14:10Z</dcterms:created>
  <dcterms:modified xsi:type="dcterms:W3CDTF">2023-09-11T19:30:35Z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f5cfb1-7fd2-40da-ab9b-e730b8f47e1d_Enabled">
    <vt:lpwstr>true</vt:lpwstr>
  </property>
  <property fmtid="{D5CDD505-2E9C-101B-9397-08002B2CF9AE}" pid="3" name="MSIP_Label_cbf5cfb1-7fd2-40da-ab9b-e730b8f47e1d_SetDate">
    <vt:lpwstr>2023-09-11T19:30:10Z</vt:lpwstr>
  </property>
  <property fmtid="{D5CDD505-2E9C-101B-9397-08002B2CF9AE}" pid="4" name="MSIP_Label_cbf5cfb1-7fd2-40da-ab9b-e730b8f47e1d_Method">
    <vt:lpwstr>Privileged</vt:lpwstr>
  </property>
  <property fmtid="{D5CDD505-2E9C-101B-9397-08002B2CF9AE}" pid="5" name="MSIP_Label_cbf5cfb1-7fd2-40da-ab9b-e730b8f47e1d_Name">
    <vt:lpwstr>NBS Public - No Visible Label</vt:lpwstr>
  </property>
  <property fmtid="{D5CDD505-2E9C-101B-9397-08002B2CF9AE}" pid="6" name="MSIP_Label_cbf5cfb1-7fd2-40da-ab9b-e730b8f47e1d_SiteId">
    <vt:lpwstr>18ed93f5-e470-4996-b0ef-9554af985d50</vt:lpwstr>
  </property>
  <property fmtid="{D5CDD505-2E9C-101B-9397-08002B2CF9AE}" pid="7" name="MSIP_Label_cbf5cfb1-7fd2-40da-ab9b-e730b8f47e1d_ActionId">
    <vt:lpwstr>4065745c-736c-4e71-a018-76c2ede51fc2</vt:lpwstr>
  </property>
  <property fmtid="{D5CDD505-2E9C-101B-9397-08002B2CF9AE}" pid="8" name="MSIP_Label_cbf5cfb1-7fd2-40da-ab9b-e730b8f47e1d_ContentBits">
    <vt:lpwstr>0</vt:lpwstr>
  </property>
</Properties>
</file>