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OneDrive\Dokumen\PBL activity\"/>
    </mc:Choice>
  </mc:AlternateContent>
  <xr:revisionPtr revIDLastSave="0" documentId="13_ncr:1_{DFE5C928-CFCE-4CDD-BA42-9475ED091C54}" xr6:coauthVersionLast="47" xr6:coauthVersionMax="47" xr10:uidLastSave="{00000000-0000-0000-0000-000000000000}"/>
  <bookViews>
    <workbookView xWindow="-108" yWindow="-108" windowWidth="23256" windowHeight="12456" activeTab="3" xr2:uid="{4991F569-AC2C-42F0-850C-3B97A616700D}"/>
  </bookViews>
  <sheets>
    <sheet name="Metode Tabel" sheetId="2" r:id="rId1"/>
    <sheet name="Metode Biseksi" sheetId="3" r:id="rId2"/>
    <sheet name="Metode Falsi" sheetId="4" r:id="rId3"/>
    <sheet name="perbadingan biseksi dan falsi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F23" i="4"/>
  <c r="B18" i="4"/>
  <c r="C18" i="4"/>
  <c r="D18" i="4"/>
  <c r="E18" i="4"/>
  <c r="F18" i="4" s="1"/>
  <c r="G18" i="4" s="1"/>
  <c r="B16" i="4"/>
  <c r="C16" i="4"/>
  <c r="D16" i="4"/>
  <c r="E16" i="4"/>
  <c r="F16" i="4" s="1"/>
  <c r="G16" i="4" s="1"/>
  <c r="B15" i="4"/>
  <c r="D15" i="4" s="1"/>
  <c r="C15" i="4"/>
  <c r="E15" i="4" s="1"/>
  <c r="F15" i="4" s="1"/>
  <c r="G15" i="4" s="1"/>
  <c r="K15" i="4" s="1"/>
  <c r="B14" i="4"/>
  <c r="C14" i="4"/>
  <c r="D14" i="4"/>
  <c r="E14" i="4"/>
  <c r="F14" i="4" s="1"/>
  <c r="G14" i="4" s="1"/>
  <c r="C13" i="4"/>
  <c r="D13" i="4"/>
  <c r="F13" i="4" s="1"/>
  <c r="G13" i="4" s="1"/>
  <c r="K13" i="4" s="1"/>
  <c r="E13" i="4"/>
  <c r="F24" i="3"/>
  <c r="B21" i="3"/>
  <c r="C21" i="3"/>
  <c r="J21" i="3" s="1"/>
  <c r="K21" i="3" s="1"/>
  <c r="D21" i="3"/>
  <c r="E21" i="3"/>
  <c r="F21" i="3"/>
  <c r="G21" i="3"/>
  <c r="H21" i="3"/>
  <c r="I21" i="3"/>
  <c r="E5" i="2"/>
  <c r="E9" i="4"/>
  <c r="G5" i="4"/>
  <c r="G4" i="4"/>
  <c r="C9" i="4"/>
  <c r="B9" i="4"/>
  <c r="C9" i="3"/>
  <c r="G4" i="3"/>
  <c r="K18" i="4" l="1"/>
  <c r="H18" i="4"/>
  <c r="I18" i="4" s="1"/>
  <c r="K16" i="4"/>
  <c r="H16" i="4"/>
  <c r="I16" i="4" s="1"/>
  <c r="H15" i="4"/>
  <c r="I15" i="4" s="1"/>
  <c r="K14" i="4"/>
  <c r="H14" i="4"/>
  <c r="I14" i="4" s="1"/>
  <c r="H13" i="4"/>
  <c r="I13" i="4" s="1"/>
  <c r="D9" i="4"/>
  <c r="F9" i="4" s="1"/>
  <c r="G9" i="4" s="1"/>
  <c r="H9" i="4" s="1"/>
  <c r="I9" i="4" s="1"/>
  <c r="C10" i="4" s="1"/>
  <c r="E10" i="4" s="1"/>
  <c r="G5" i="3"/>
  <c r="E9" i="3"/>
  <c r="B9" i="3"/>
  <c r="B7" i="2"/>
  <c r="B13" i="2" s="1"/>
  <c r="C13" i="2" s="1"/>
  <c r="B17" i="4" l="1"/>
  <c r="C17" i="4"/>
  <c r="E17" i="4" s="1"/>
  <c r="K9" i="4"/>
  <c r="B10" i="4"/>
  <c r="J9" i="3"/>
  <c r="D9" i="3"/>
  <c r="F9" i="3"/>
  <c r="G9" i="3" s="1"/>
  <c r="B12" i="2"/>
  <c r="C12" i="2" s="1"/>
  <c r="B19" i="2"/>
  <c r="C19" i="2" s="1"/>
  <c r="B20" i="2"/>
  <c r="C20" i="2" s="1"/>
  <c r="B18" i="2"/>
  <c r="C18" i="2" s="1"/>
  <c r="B17" i="2"/>
  <c r="C17" i="2" s="1"/>
  <c r="B16" i="2"/>
  <c r="C16" i="2" s="1"/>
  <c r="B15" i="2"/>
  <c r="C15" i="2" s="1"/>
  <c r="B21" i="2"/>
  <c r="C21" i="2" s="1"/>
  <c r="B14" i="2"/>
  <c r="C14" i="2" s="1"/>
  <c r="B11" i="2"/>
  <c r="C11" i="2" s="1"/>
  <c r="D17" i="4" l="1"/>
  <c r="F17" i="4"/>
  <c r="G17" i="4" s="1"/>
  <c r="K17" i="4" s="1"/>
  <c r="D10" i="4"/>
  <c r="H9" i="3"/>
  <c r="I9" i="3" s="1"/>
  <c r="C10" i="3" s="1"/>
  <c r="D16" i="2"/>
  <c r="E16" i="2"/>
  <c r="F16" i="2" s="1"/>
  <c r="D17" i="2"/>
  <c r="E17" i="2"/>
  <c r="F17" i="2" s="1"/>
  <c r="D18" i="2"/>
  <c r="E18" i="2"/>
  <c r="F18" i="2" s="1"/>
  <c r="D19" i="2"/>
  <c r="E19" i="2"/>
  <c r="F19" i="2" s="1"/>
  <c r="D20" i="2"/>
  <c r="E20" i="2"/>
  <c r="F20" i="2" s="1"/>
  <c r="D15" i="2"/>
  <c r="E15" i="2"/>
  <c r="F15" i="2" s="1"/>
  <c r="D21" i="2"/>
  <c r="E21" i="2"/>
  <c r="F21" i="2" s="1"/>
  <c r="D12" i="2"/>
  <c r="E12" i="2"/>
  <c r="F12" i="2" s="1"/>
  <c r="D13" i="2"/>
  <c r="E13" i="2"/>
  <c r="F13" i="2" s="1"/>
  <c r="D14" i="2"/>
  <c r="E14" i="2"/>
  <c r="F14" i="2" s="1"/>
  <c r="E11" i="2"/>
  <c r="F11" i="2" s="1"/>
  <c r="D11" i="2"/>
  <c r="H17" i="4" l="1"/>
  <c r="I17" i="4" s="1"/>
  <c r="F10" i="4"/>
  <c r="G10" i="4" s="1"/>
  <c r="K10" i="4" s="1"/>
  <c r="B10" i="3"/>
  <c r="F5" i="2"/>
  <c r="H10" i="4" l="1"/>
  <c r="I10" i="4" s="1"/>
  <c r="C11" i="4"/>
  <c r="E11" i="4" s="1"/>
  <c r="B11" i="4"/>
  <c r="D10" i="3"/>
  <c r="F10" i="3"/>
  <c r="G10" i="3" s="1"/>
  <c r="E10" i="3"/>
  <c r="J10" i="3"/>
  <c r="H5" i="4"/>
  <c r="H5" i="3"/>
  <c r="D11" i="4" l="1"/>
  <c r="F11" i="4"/>
  <c r="G11" i="4" s="1"/>
  <c r="H10" i="3"/>
  <c r="I10" i="3" s="1"/>
  <c r="C11" i="3" s="1"/>
  <c r="H11" i="4" l="1"/>
  <c r="K11" i="4"/>
  <c r="K9" i="3"/>
  <c r="B11" i="3"/>
  <c r="F11" i="3" s="1"/>
  <c r="G11" i="3" s="1"/>
  <c r="I11" i="4" l="1"/>
  <c r="D11" i="3"/>
  <c r="H11" i="3" s="1"/>
  <c r="I11" i="3" s="1"/>
  <c r="E11" i="3"/>
  <c r="J11" i="3"/>
  <c r="B12" i="4" l="1"/>
  <c r="C12" i="4"/>
  <c r="E12" i="4" s="1"/>
  <c r="B12" i="3"/>
  <c r="C12" i="3"/>
  <c r="E12" i="3" s="1"/>
  <c r="D12" i="4" l="1"/>
  <c r="F12" i="4"/>
  <c r="G12" i="4" s="1"/>
  <c r="K12" i="4"/>
  <c r="F12" i="3"/>
  <c r="G12" i="3" s="1"/>
  <c r="D12" i="3"/>
  <c r="H12" i="3" s="1"/>
  <c r="I12" i="3" s="1"/>
  <c r="C13" i="3" s="1"/>
  <c r="J12" i="3"/>
  <c r="H12" i="4" l="1"/>
  <c r="I12" i="4"/>
  <c r="B13" i="3"/>
  <c r="J13" i="3" s="1"/>
  <c r="E13" i="3"/>
  <c r="B13" i="4" l="1"/>
  <c r="D13" i="3"/>
  <c r="F13" i="3"/>
  <c r="G13" i="3" s="1"/>
  <c r="H13" i="3" l="1"/>
  <c r="I13" i="3" s="1"/>
  <c r="C14" i="3" l="1"/>
  <c r="B14" i="3"/>
  <c r="F14" i="3" l="1"/>
  <c r="G14" i="3" s="1"/>
  <c r="D14" i="3"/>
  <c r="J14" i="3"/>
  <c r="E14" i="3"/>
  <c r="H14" i="3" l="1"/>
  <c r="I14" i="3" s="1"/>
  <c r="B15" i="3" s="1"/>
  <c r="C15" i="3" l="1"/>
  <c r="E15" i="3" s="1"/>
  <c r="D15" i="3"/>
  <c r="F15" i="3" l="1"/>
  <c r="G15" i="3" s="1"/>
  <c r="H15" i="3" s="1"/>
  <c r="I15" i="3" s="1"/>
  <c r="J15" i="3"/>
  <c r="B16" i="3" l="1"/>
  <c r="C16" i="3"/>
  <c r="J16" i="3" l="1"/>
  <c r="E16" i="3"/>
  <c r="D16" i="3"/>
  <c r="F16" i="3"/>
  <c r="G16" i="3" s="1"/>
  <c r="H16" i="3" l="1"/>
  <c r="I16" i="3" s="1"/>
  <c r="C17" i="3" l="1"/>
  <c r="B17" i="3"/>
  <c r="F17" i="3" l="1"/>
  <c r="G17" i="3" s="1"/>
  <c r="D17" i="3"/>
  <c r="E17" i="3"/>
  <c r="J17" i="3"/>
  <c r="H17" i="3" l="1"/>
  <c r="I17" i="3" s="1"/>
  <c r="B18" i="3" l="1"/>
  <c r="C18" i="3"/>
  <c r="E18" i="3" l="1"/>
  <c r="J18" i="3"/>
  <c r="F18" i="3"/>
  <c r="G18" i="3" s="1"/>
  <c r="D18" i="3"/>
  <c r="K10" i="3"/>
  <c r="K15" i="3"/>
  <c r="K14" i="3"/>
  <c r="K12" i="3"/>
  <c r="K13" i="3"/>
  <c r="K16" i="3"/>
  <c r="K18" i="3"/>
  <c r="K11" i="3"/>
  <c r="K17" i="3"/>
  <c r="H18" i="3" l="1"/>
  <c r="I18" i="3" s="1"/>
  <c r="C19" i="3" s="1"/>
  <c r="E19" i="3" s="1"/>
  <c r="B19" i="3" l="1"/>
  <c r="D19" i="3" s="1"/>
  <c r="J19" i="3" l="1"/>
  <c r="K19" i="3" s="1"/>
  <c r="F19" i="3"/>
  <c r="G19" i="3" s="1"/>
  <c r="H19" i="3"/>
  <c r="I19" i="3" s="1"/>
  <c r="B20" i="3" l="1"/>
  <c r="C20" i="3"/>
  <c r="D20" i="3" l="1"/>
  <c r="F20" i="3"/>
  <c r="G20" i="3" s="1"/>
  <c r="E20" i="3"/>
  <c r="J20" i="3"/>
  <c r="K20" i="3" s="1"/>
  <c r="H20" i="3" l="1"/>
  <c r="I20" i="3" s="1"/>
</calcChain>
</file>

<file path=xl/sharedStrings.xml><?xml version="1.0" encoding="utf-8"?>
<sst xmlns="http://schemas.openxmlformats.org/spreadsheetml/2006/main" count="140" uniqueCount="79">
  <si>
    <t>A</t>
  </si>
  <si>
    <t>B</t>
  </si>
  <si>
    <t>C</t>
  </si>
  <si>
    <t>D</t>
  </si>
  <si>
    <t>E</t>
  </si>
  <si>
    <t>F</t>
  </si>
  <si>
    <t>Cek Syarat keberadaan akar pada range xa dan xb</t>
  </si>
  <si>
    <t>Xb</t>
  </si>
  <si>
    <t>F(xb)</t>
  </si>
  <si>
    <t>kesimpulan diantara batas atas dan batas bawah apakah ada akar? =</t>
  </si>
  <si>
    <t>Xa</t>
  </si>
  <si>
    <t>F(xa)</t>
  </si>
  <si>
    <t>N</t>
  </si>
  <si>
    <t>h</t>
  </si>
  <si>
    <t>E10 =IF(C10=0;"Ada Akar dengan Nilai xi";"Tidak Ada Akar dengan Nilai xi")</t>
  </si>
  <si>
    <t>i</t>
  </si>
  <si>
    <t>Xi</t>
  </si>
  <si>
    <t>Yi = F(xi)</t>
  </si>
  <si>
    <t>y(i).y(i+1)</t>
  </si>
  <si>
    <t>jika f(xi)=0</t>
  </si>
  <si>
    <t>jika f(xi).f(xi+1)&lt;0</t>
  </si>
  <si>
    <t>=IF((E3*E4)&lt;0;"Pada Range Terdapat akar";"Pada Range Tidak Ada Akar")</t>
  </si>
  <si>
    <t>F10==if(D12&lt;0;if(abs(C12)&lt;abs(C13);"Akar lebih dekat ke xi, atau akar berada diantara xi dan xi+1";"Akar lebih dekat ke xi+1, atau akar berada diantara xi dan xi+1");"Tidak ditemukan akar")</t>
  </si>
  <si>
    <t>3x+e(5x)</t>
  </si>
  <si>
    <t>Xb dan Xa didapat dari hasil metode tabular</t>
  </si>
  <si>
    <t>f(x) =exp (x)-5X^2</t>
  </si>
  <si>
    <t>G4=C4+EXP(C4)</t>
  </si>
  <si>
    <t>xb</t>
  </si>
  <si>
    <t>&lt;== diisi nilai xb</t>
  </si>
  <si>
    <t>f(xb)</t>
  </si>
  <si>
    <t>cek ada akar ?</t>
  </si>
  <si>
    <t>G5=C5+EXP(C5)</t>
  </si>
  <si>
    <t>xa</t>
  </si>
  <si>
    <t>&lt;==diisi nilai xa</t>
  </si>
  <si>
    <t>f(xa)</t>
  </si>
  <si>
    <r>
      <t xml:space="preserve">&lt;== </t>
    </r>
    <r>
      <rPr>
        <b/>
        <sz val="10"/>
        <color theme="1"/>
        <rFont val="Calibri"/>
        <family val="2"/>
        <scheme val="minor"/>
      </rPr>
      <t>=IF(G4*G5&lt;0;"Ada Akar";"Tidak ada Akar")</t>
    </r>
  </si>
  <si>
    <t>B9 =C4</t>
  </si>
  <si>
    <t>e</t>
  </si>
  <si>
    <t>C9 =(B9+D9)/2</t>
  </si>
  <si>
    <t>G</t>
  </si>
  <si>
    <t>H</t>
  </si>
  <si>
    <t>I</t>
  </si>
  <si>
    <t>J</t>
  </si>
  <si>
    <t>K</t>
  </si>
  <si>
    <t>D9=B9+EXP(B9)</t>
  </si>
  <si>
    <t>iterasi</t>
  </si>
  <si>
    <t>xc</t>
  </si>
  <si>
    <t>f(xc)</t>
  </si>
  <si>
    <t>f(xb)*f (xc)</t>
  </si>
  <si>
    <t>range baru</t>
  </si>
  <si>
    <t>abs(xa-xb)</t>
  </si>
  <si>
    <t>Ket</t>
  </si>
  <si>
    <t>E9=C9+EXP(C9)</t>
  </si>
  <si>
    <t>F9=(B9+C9)/2</t>
  </si>
  <si>
    <t>G9=F9+EXP(F9)</t>
  </si>
  <si>
    <t>H9=D9*G9</t>
  </si>
  <si>
    <t>I9=IF(H9&lt;0;"xa=xc";"xb=xc")</t>
  </si>
  <si>
    <t>j9=ABS(C9-B9)</t>
  </si>
  <si>
    <t>K9=IF(J9&lt;$C$6;"Berhenti";"Lanjutkan")</t>
  </si>
  <si>
    <t>B10 =IF(I9="xb=xc";F9;B9)</t>
  </si>
  <si>
    <t>D10=IF(I9="xa=xc";F9;C9)</t>
  </si>
  <si>
    <t>selebihnya copy paste dari baris diatasnya</t>
  </si>
  <si>
    <t>abs(F)</t>
  </si>
  <si>
    <t xml:space="preserve">tentukan nilai akar dari persamaan berikut : f(x)=4x^3-15x^2+17x-6 </t>
  </si>
  <si>
    <t xml:space="preserve">Selesaikan persamaan : f(x)= 4x^3-15x^2+17x-6 </t>
  </si>
  <si>
    <t>f(x) =  4x^3-15x^2+17x-6</t>
  </si>
  <si>
    <t>codingannya</t>
  </si>
  <si>
    <t>Akar=</t>
  </si>
  <si>
    <t>codingan</t>
  </si>
  <si>
    <t>AKAR=</t>
  </si>
  <si>
    <t>Fungsi</t>
  </si>
  <si>
    <t>Tabular</t>
  </si>
  <si>
    <t>Biseksi</t>
  </si>
  <si>
    <t>Regula Falsi</t>
  </si>
  <si>
    <t>Hasil yang didapat</t>
  </si>
  <si>
    <t>Jumlah Iterasi</t>
  </si>
  <si>
    <t>Nilai X</t>
  </si>
  <si>
    <t>Persamaan F(x) = 4X^3 -15x^2 + 17X-6</t>
  </si>
  <si>
    <t>Kesimpulan akar berada di antara 0,71 dan 0,9 dan lebih dekat ke 0,71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</si>
</sst>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4"/>
      <color rgb="FF000000"/>
      <name val="Trebuchet MS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8B7E2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quotePrefix="1"/>
    <xf numFmtId="0" fontId="1" fillId="2" borderId="0" xfId="0" applyFont="1" applyFill="1"/>
    <xf numFmtId="0" fontId="4" fillId="0" borderId="0" xfId="0" applyFont="1" applyAlignment="1">
      <alignment horizontal="left" readingOrder="1"/>
    </xf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4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5" fillId="6" borderId="0" xfId="0" applyFont="1" applyFill="1"/>
    <xf numFmtId="0" fontId="0" fillId="9" borderId="0" xfId="0" applyFill="1" applyAlignment="1">
      <alignment wrapText="1"/>
    </xf>
    <xf numFmtId="0" fontId="0" fillId="10" borderId="0" xfId="0" applyFill="1"/>
    <xf numFmtId="0" fontId="0" fillId="11" borderId="0" xfId="0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13" borderId="0" xfId="0" applyFill="1"/>
    <xf numFmtId="0" fontId="0" fillId="13" borderId="0" xfId="0" applyFill="1" applyAlignment="1">
      <alignment wrapText="1"/>
    </xf>
    <xf numFmtId="164" fontId="0" fillId="9" borderId="1" xfId="0" applyNumberFormat="1" applyFill="1" applyBorder="1"/>
    <xf numFmtId="0" fontId="0" fillId="11" borderId="1" xfId="0" applyFill="1" applyBorder="1"/>
    <xf numFmtId="164" fontId="0" fillId="12" borderId="1" xfId="0" applyNumberFormat="1" applyFill="1" applyBorder="1"/>
    <xf numFmtId="0" fontId="0" fillId="13" borderId="1" xfId="0" applyFill="1" applyBorder="1" applyAlignment="1">
      <alignment wrapText="1"/>
    </xf>
    <xf numFmtId="165" fontId="0" fillId="14" borderId="1" xfId="0" applyNumberFormat="1" applyFill="1" applyBorder="1"/>
    <xf numFmtId="164" fontId="0" fillId="15" borderId="1" xfId="0" applyNumberFormat="1" applyFill="1" applyBorder="1"/>
    <xf numFmtId="166" fontId="0" fillId="2" borderId="1" xfId="0" applyNumberFormat="1" applyFill="1" applyBorder="1"/>
    <xf numFmtId="165" fontId="0" fillId="16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18" borderId="1" xfId="0" applyFill="1" applyBorder="1"/>
    <xf numFmtId="0" fontId="0" fillId="14" borderId="0" xfId="0" applyFill="1"/>
    <xf numFmtId="164" fontId="0" fillId="19" borderId="1" xfId="0" applyNumberFormat="1" applyFill="1" applyBorder="1"/>
    <xf numFmtId="0" fontId="0" fillId="20" borderId="1" xfId="0" applyFill="1" applyBorder="1"/>
    <xf numFmtId="0" fontId="0" fillId="15" borderId="0" xfId="0" applyFill="1"/>
    <xf numFmtId="0" fontId="0" fillId="16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1" fontId="3" fillId="0" borderId="0" xfId="0" applyNumberFormat="1" applyFont="1"/>
    <xf numFmtId="0" fontId="3" fillId="0" borderId="0" xfId="0" applyFont="1"/>
    <xf numFmtId="165" fontId="0" fillId="0" borderId="0" xfId="0" applyNumberFormat="1"/>
    <xf numFmtId="164" fontId="0" fillId="13" borderId="1" xfId="0" applyNumberFormat="1" applyFill="1" applyBorder="1" applyAlignment="1">
      <alignment wrapText="1"/>
    </xf>
    <xf numFmtId="0" fontId="0" fillId="2" borderId="2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21" borderId="9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17" borderId="5" xfId="0" applyFill="1" applyBorder="1" applyAlignment="1">
      <alignment horizontal="center" vertical="center" wrapText="1"/>
    </xf>
    <xf numFmtId="0" fontId="0" fillId="17" borderId="8" xfId="0" applyFill="1" applyBorder="1" applyAlignment="1">
      <alignment horizontal="center" vertical="center" wrapText="1"/>
    </xf>
    <xf numFmtId="0" fontId="0" fillId="17" borderId="5" xfId="0" applyFill="1" applyBorder="1" applyAlignment="1">
      <alignment horizontal="center" wrapText="1"/>
    </xf>
    <xf numFmtId="0" fontId="0" fillId="17" borderId="8" xfId="0" applyFill="1" applyBorder="1" applyAlignment="1">
      <alignment horizontal="center" wrapText="1"/>
    </xf>
    <xf numFmtId="0" fontId="0" fillId="21" borderId="5" xfId="0" applyFill="1" applyBorder="1" applyAlignment="1">
      <alignment horizontal="center" vertical="center" wrapText="1"/>
    </xf>
    <xf numFmtId="0" fontId="0" fillId="21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17" borderId="3" xfId="0" applyFill="1" applyBorder="1" applyAlignment="1">
      <alignment horizontal="center" vertical="center" wrapText="1"/>
    </xf>
    <xf numFmtId="0" fontId="0" fillId="17" borderId="4" xfId="0" applyFill="1" applyBorder="1" applyAlignment="1">
      <alignment horizontal="center" vertical="center" wrapText="1"/>
    </xf>
    <xf numFmtId="0" fontId="0" fillId="17" borderId="6" xfId="0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0" fillId="21" borderId="5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'Metode Tabel'!$C$10</c:f>
              <c:strCache>
                <c:ptCount val="1"/>
                <c:pt idx="0">
                  <c:v>Yi = F(xi)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'Metode Tabel'!$B$11:$B$21</c:f>
              <c:numCache>
                <c:formatCode>General</c:formatCode>
                <c:ptCount val="11"/>
                <c:pt idx="0">
                  <c:v>-2</c:v>
                </c:pt>
                <c:pt idx="1">
                  <c:v>-1.71</c:v>
                </c:pt>
                <c:pt idx="2">
                  <c:v>-1.42</c:v>
                </c:pt>
                <c:pt idx="3">
                  <c:v>-1.1300000000000001</c:v>
                </c:pt>
                <c:pt idx="4">
                  <c:v>-0.84000000000000008</c:v>
                </c:pt>
                <c:pt idx="5">
                  <c:v>-0.55000000000000004</c:v>
                </c:pt>
                <c:pt idx="6">
                  <c:v>-0.26000000000000023</c:v>
                </c:pt>
                <c:pt idx="7">
                  <c:v>2.9999999999999805E-2</c:v>
                </c:pt>
                <c:pt idx="8">
                  <c:v>0.31999999999999984</c:v>
                </c:pt>
                <c:pt idx="9">
                  <c:v>0.60999999999999988</c:v>
                </c:pt>
                <c:pt idx="10">
                  <c:v>0.89999999999999991</c:v>
                </c:pt>
              </c:numCache>
            </c:numRef>
          </c:xVal>
          <c:yVal>
            <c:numRef>
              <c:f>'Metode Tabel'!$C$11:$C$21</c:f>
              <c:numCache>
                <c:formatCode>General</c:formatCode>
                <c:ptCount val="11"/>
                <c:pt idx="0">
                  <c:v>-132</c:v>
                </c:pt>
                <c:pt idx="1">
                  <c:v>-98.932344000000001</c:v>
                </c:pt>
                <c:pt idx="2">
                  <c:v>-71.839151999999999</c:v>
                </c:pt>
                <c:pt idx="3">
                  <c:v>-50.13508800000001</c:v>
                </c:pt>
                <c:pt idx="4">
                  <c:v>-33.234816000000002</c:v>
                </c:pt>
                <c:pt idx="5">
                  <c:v>-20.553000000000004</c:v>
                </c:pt>
                <c:pt idx="6">
                  <c:v>-11.504304000000005</c:v>
                </c:pt>
                <c:pt idx="7">
                  <c:v>-5.5033920000000034</c:v>
                </c:pt>
                <c:pt idx="8">
                  <c:v>-1.9649280000000005</c:v>
                </c:pt>
                <c:pt idx="9">
                  <c:v>-0.3035760000000014</c:v>
                </c:pt>
                <c:pt idx="10">
                  <c:v>6.6000000000000725E-2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9-4556-95E9-6D494A740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893232"/>
        <c:axId val="1786887472"/>
      </c:scatterChart>
      <c:valAx>
        <c:axId val="178689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87472"/>
        <c:crosses val="autoZero"/>
        <c:crossBetween val="midCat"/>
      </c:valAx>
      <c:valAx>
        <c:axId val="17868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9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7</xdr:row>
      <xdr:rowOff>19050</xdr:rowOff>
    </xdr:from>
    <xdr:to>
      <xdr:col>4</xdr:col>
      <xdr:colOff>533400</xdr:colOff>
      <xdr:row>9</xdr:row>
      <xdr:rowOff>95250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207B999-4B8F-48D7-9910-D78EC39CB01F}"/>
            </a:ext>
          </a:extLst>
        </xdr:cNvPr>
        <xdr:cNvCxnSpPr/>
      </xdr:nvCxnSpPr>
      <xdr:spPr>
        <a:xfrm flipH="1" flipV="1">
          <a:off x="2276475" y="1543050"/>
          <a:ext cx="219075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1162050</xdr:colOff>
      <xdr:row>7</xdr:row>
      <xdr:rowOff>666750</xdr:rowOff>
    </xdr:from>
    <xdr:to>
      <xdr:col>5</xdr:col>
      <xdr:colOff>1590675</xdr:colOff>
      <xdr:row>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B885D-8654-4D15-A6AB-D2F7316A1FD4}"/>
            </a:ext>
          </a:extLst>
        </xdr:cNvPr>
        <xdr:cNvCxnSpPr/>
      </xdr:nvCxnSpPr>
      <xdr:spPr>
        <a:xfrm flipH="1" flipV="1">
          <a:off x="5086350" y="2190750"/>
          <a:ext cx="428625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1571625</xdr:colOff>
      <xdr:row>4</xdr:row>
      <xdr:rowOff>0</xdr:rowOff>
    </xdr:from>
    <xdr:to>
      <xdr:col>6</xdr:col>
      <xdr:colOff>552450</xdr:colOff>
      <xdr:row>4</xdr:row>
      <xdr:rowOff>133350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75A44BF-83C5-42AC-9FF4-A35972126734}"/>
            </a:ext>
          </a:extLst>
        </xdr:cNvPr>
        <xdr:cNvCxnSpPr/>
      </xdr:nvCxnSpPr>
      <xdr:spPr>
        <a:xfrm flipV="1">
          <a:off x="5495925" y="952500"/>
          <a:ext cx="1381125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161925</xdr:rowOff>
    </xdr:from>
    <xdr:to>
      <xdr:col>4</xdr:col>
      <xdr:colOff>1590675</xdr:colOff>
      <xdr:row>38</xdr:row>
      <xdr:rowOff>47625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F295C798-5428-4BBC-A2EB-85EA5F2B3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25</xdr:row>
      <xdr:rowOff>0</xdr:rowOff>
    </xdr:from>
    <xdr:to>
      <xdr:col>6</xdr:col>
      <xdr:colOff>3048912</xdr:colOff>
      <xdr:row>49</xdr:row>
      <xdr:rowOff>143533</xdr:rowOff>
    </xdr:to>
    <xdr:pic>
      <xdr:nvPicPr>
        <xdr:cNvPr id="5" name="Gambar 4">
          <a:extLst>
            <a:ext uri="{FF2B5EF4-FFF2-40B4-BE49-F238E27FC236}">
              <a16:creationId xmlns:a16="http://schemas.microsoft.com/office/drawing/2014/main" id="{45479198-7A41-243A-4C69-33FD4D873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9225" y="5734050"/>
          <a:ext cx="6535062" cy="47155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12</xdr:col>
      <xdr:colOff>153458</xdr:colOff>
      <xdr:row>54</xdr:row>
      <xdr:rowOff>134113</xdr:rowOff>
    </xdr:to>
    <xdr:pic>
      <xdr:nvPicPr>
        <xdr:cNvPr id="4" name="Gambar 3">
          <a:extLst>
            <a:ext uri="{FF2B5EF4-FFF2-40B4-BE49-F238E27FC236}">
              <a16:creationId xmlns:a16="http://schemas.microsoft.com/office/drawing/2014/main" id="{05EC0959-2C2A-D551-9BF7-66CE6A7AC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000625"/>
          <a:ext cx="7582958" cy="54681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66675</xdr:rowOff>
    </xdr:from>
    <xdr:to>
      <xdr:col>14</xdr:col>
      <xdr:colOff>220212</xdr:colOff>
      <xdr:row>52</xdr:row>
      <xdr:rowOff>709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1866646D-4450-A7EB-F270-164F06945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067300"/>
          <a:ext cx="8145012" cy="5077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5471-739C-46D0-80B4-F6B6E73D9012}">
  <dimension ref="A1:K25"/>
  <sheetViews>
    <sheetView topLeftCell="D13" workbookViewId="0">
      <selection activeCell="E4" sqref="E4"/>
    </sheetView>
  </sheetViews>
  <sheetFormatPr defaultRowHeight="14.4" x14ac:dyDescent="0.3"/>
  <cols>
    <col min="1" max="1" width="4" customWidth="1"/>
    <col min="2" max="3" width="7.33203125" customWidth="1"/>
    <col min="4" max="4" width="30.44140625" customWidth="1"/>
    <col min="5" max="5" width="29.44140625" customWidth="1"/>
    <col min="6" max="6" width="52.33203125" customWidth="1"/>
    <col min="7" max="7" width="48.33203125" bestFit="1" customWidth="1"/>
  </cols>
  <sheetData>
    <row r="1" spans="1:11" x14ac:dyDescent="0.3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</row>
    <row r="2" spans="1:11" x14ac:dyDescent="0.3">
      <c r="A2" s="53" t="s">
        <v>63</v>
      </c>
      <c r="B2" s="53"/>
      <c r="C2" s="53"/>
      <c r="D2" s="53"/>
      <c r="E2" s="53"/>
      <c r="F2" s="53"/>
      <c r="G2" s="53"/>
      <c r="H2" s="2"/>
      <c r="I2" s="2"/>
      <c r="J2" s="2"/>
      <c r="K2" s="2"/>
    </row>
    <row r="3" spans="1:11" x14ac:dyDescent="0.3">
      <c r="D3" t="s">
        <v>6</v>
      </c>
    </row>
    <row r="4" spans="1:11" ht="28.8" x14ac:dyDescent="0.3">
      <c r="A4" s="1" t="s">
        <v>7</v>
      </c>
      <c r="B4" s="1">
        <v>-2</v>
      </c>
      <c r="D4" s="1" t="s">
        <v>8</v>
      </c>
      <c r="E4" s="1">
        <f>(4*(B4)^3)-(15*(B4)^2)+(17*(B4))-(6)</f>
        <v>-132</v>
      </c>
      <c r="F4" s="3" t="s">
        <v>9</v>
      </c>
      <c r="G4" s="4" t="s">
        <v>21</v>
      </c>
    </row>
    <row r="5" spans="1:11" x14ac:dyDescent="0.3">
      <c r="A5" s="1" t="s">
        <v>10</v>
      </c>
      <c r="B5" s="1">
        <v>0.9</v>
      </c>
      <c r="D5" s="1" t="s">
        <v>11</v>
      </c>
      <c r="E5" s="1">
        <f>(4*(B5)^3)-(15*(B5)^2)+(17*(B5))-(6)</f>
        <v>6.6000000000000725E-2</v>
      </c>
      <c r="F5" s="10" t="str">
        <f>IF(E4*E5&lt;0,"pada range terdapat akar",)</f>
        <v>pada range terdapat akar</v>
      </c>
    </row>
    <row r="6" spans="1:11" x14ac:dyDescent="0.3">
      <c r="A6" s="1" t="s">
        <v>12</v>
      </c>
      <c r="B6" s="1">
        <v>10</v>
      </c>
      <c r="H6" t="s">
        <v>23</v>
      </c>
    </row>
    <row r="7" spans="1:11" x14ac:dyDescent="0.3">
      <c r="A7" s="1" t="s">
        <v>13</v>
      </c>
      <c r="B7" s="1">
        <f>(B5-B4)/B6</f>
        <v>0.28999999999999998</v>
      </c>
      <c r="E7" s="5" t="s">
        <v>14</v>
      </c>
    </row>
    <row r="8" spans="1:11" ht="41.4" x14ac:dyDescent="0.3">
      <c r="F8" s="6" t="s">
        <v>22</v>
      </c>
    </row>
    <row r="10" spans="1:11" x14ac:dyDescent="0.3">
      <c r="A10" s="1" t="s">
        <v>15</v>
      </c>
      <c r="B10" s="1" t="s">
        <v>16</v>
      </c>
      <c r="C10" s="1" t="s">
        <v>17</v>
      </c>
      <c r="D10" s="7" t="s">
        <v>18</v>
      </c>
      <c r="E10" s="1" t="s">
        <v>19</v>
      </c>
      <c r="F10" s="1" t="s">
        <v>20</v>
      </c>
    </row>
    <row r="11" spans="1:11" x14ac:dyDescent="0.3">
      <c r="A11" s="1">
        <v>0</v>
      </c>
      <c r="B11" s="1">
        <f>$B$4+(A11*$B$7)</f>
        <v>-2</v>
      </c>
      <c r="C11" s="1">
        <f>(4*(B11)^3)-(15*(B11)^2)+(17*(B11))-(6)</f>
        <v>-132</v>
      </c>
      <c r="D11" s="1" t="str">
        <f>IF(C11=0,"Ada Akar dengan Nilai xi","Tidak Ada Akar dengan Nilai xi")</f>
        <v>Tidak Ada Akar dengan Nilai xi</v>
      </c>
      <c r="E11" s="8">
        <f>C11*C12</f>
        <v>13059.069407999999</v>
      </c>
      <c r="F11" s="1" t="str">
        <f>IF(E11&lt;0,IF(ABS(C11)&lt;ABS(C12),"Akar lebih dekat ke xi, atau akar berada diantara xi dan xi+1","Akar lebih dekat ke xi+1, atau akar berada diantara xi dan xi+1"),"Tidak ditemukan akar")</f>
        <v>Tidak ditemukan akar</v>
      </c>
    </row>
    <row r="12" spans="1:11" x14ac:dyDescent="0.3">
      <c r="A12" s="1">
        <v>1</v>
      </c>
      <c r="B12" s="1">
        <f t="shared" ref="B12:B20" si="0">$B$4+(A12*$B$7)</f>
        <v>-1.71</v>
      </c>
      <c r="C12" s="1">
        <f t="shared" ref="C12:C21" si="1">(4*(B12)^3)-(15*(B12)^2)+(17*(B12))-(6)</f>
        <v>-98.932344000000001</v>
      </c>
      <c r="D12" s="1" t="str">
        <f t="shared" ref="D12:D21" si="2">IF(C12=0,"Ada Akar dengan Nilai xi","Tidak Ada Akar dengan Nilai xi")</f>
        <v>Tidak Ada Akar dengan Nilai xi</v>
      </c>
      <c r="E12" s="8">
        <f t="shared" ref="E12:E21" si="3">C12*C13</f>
        <v>7107.2156983322875</v>
      </c>
      <c r="F12" s="1" t="str">
        <f t="shared" ref="F12:F21" si="4">IF(E12&lt;0,IF(ABS(C12)&lt;ABS(C13),"Akar lebih dekat ke xi, atau akar berada diantara xi dan xi+1","Akar lebih dekat ke xi+1, atau akar berada diantara xi dan xi+1"),"Tidak ditemukan akar")</f>
        <v>Tidak ditemukan akar</v>
      </c>
    </row>
    <row r="13" spans="1:11" x14ac:dyDescent="0.3">
      <c r="A13" s="1">
        <v>2</v>
      </c>
      <c r="B13" s="1">
        <f t="shared" si="0"/>
        <v>-1.42</v>
      </c>
      <c r="C13" s="1">
        <f t="shared" si="1"/>
        <v>-71.839151999999999</v>
      </c>
      <c r="D13" s="1" t="str">
        <f t="shared" si="2"/>
        <v>Tidak Ada Akar dengan Nilai xi</v>
      </c>
      <c r="E13" s="8">
        <f t="shared" si="3"/>
        <v>3601.6622073653766</v>
      </c>
      <c r="F13" s="1" t="str">
        <f t="shared" si="4"/>
        <v>Tidak ditemukan akar</v>
      </c>
    </row>
    <row r="14" spans="1:11" x14ac:dyDescent="0.3">
      <c r="A14" s="1">
        <v>3</v>
      </c>
      <c r="B14" s="1">
        <f t="shared" si="0"/>
        <v>-1.1300000000000001</v>
      </c>
      <c r="C14" s="1">
        <f t="shared" si="1"/>
        <v>-50.13508800000001</v>
      </c>
      <c r="D14" s="1" t="str">
        <f t="shared" si="2"/>
        <v>Tidak Ada Akar dengan Nilai xi</v>
      </c>
      <c r="E14" s="8">
        <f t="shared" si="3"/>
        <v>1666.2304248238086</v>
      </c>
      <c r="F14" s="1" t="str">
        <f t="shared" si="4"/>
        <v>Tidak ditemukan akar</v>
      </c>
    </row>
    <row r="15" spans="1:11" x14ac:dyDescent="0.3">
      <c r="A15" s="1">
        <v>4</v>
      </c>
      <c r="B15" s="1">
        <f t="shared" si="0"/>
        <v>-0.84000000000000008</v>
      </c>
      <c r="C15" s="1">
        <f t="shared" si="1"/>
        <v>-33.234816000000002</v>
      </c>
      <c r="D15" s="1" t="str">
        <f t="shared" si="2"/>
        <v>Tidak Ada Akar dengan Nilai xi</v>
      </c>
      <c r="E15" s="8">
        <f t="shared" si="3"/>
        <v>683.07517324800017</v>
      </c>
      <c r="F15" s="1" t="str">
        <f t="shared" si="4"/>
        <v>Tidak ditemukan akar</v>
      </c>
    </row>
    <row r="16" spans="1:11" x14ac:dyDescent="0.3">
      <c r="A16" s="1">
        <v>5</v>
      </c>
      <c r="B16" s="1">
        <f t="shared" si="0"/>
        <v>-0.55000000000000004</v>
      </c>
      <c r="C16" s="1">
        <f t="shared" si="1"/>
        <v>-20.553000000000004</v>
      </c>
      <c r="D16" s="1" t="str">
        <f t="shared" si="2"/>
        <v>Tidak Ada Akar dengan Nilai xi</v>
      </c>
      <c r="E16" s="8">
        <f t="shared" si="3"/>
        <v>236.44796011200015</v>
      </c>
      <c r="F16" s="1" t="str">
        <f t="shared" si="4"/>
        <v>Tidak ditemukan akar</v>
      </c>
    </row>
    <row r="17" spans="1:6" x14ac:dyDescent="0.3">
      <c r="A17" s="1">
        <v>6</v>
      </c>
      <c r="B17" s="1">
        <f t="shared" si="0"/>
        <v>-0.26000000000000023</v>
      </c>
      <c r="C17" s="1">
        <f t="shared" si="1"/>
        <v>-11.504304000000005</v>
      </c>
      <c r="D17" s="1" t="str">
        <f t="shared" si="2"/>
        <v>Tidak Ada Akar dengan Nilai xi</v>
      </c>
      <c r="E17" s="8">
        <f t="shared" si="3"/>
        <v>63.312694599168069</v>
      </c>
      <c r="F17" s="1" t="str">
        <f t="shared" si="4"/>
        <v>Tidak ditemukan akar</v>
      </c>
    </row>
    <row r="18" spans="1:6" x14ac:dyDescent="0.3">
      <c r="A18" s="1">
        <v>7</v>
      </c>
      <c r="B18" s="1">
        <f t="shared" si="0"/>
        <v>2.9999999999999805E-2</v>
      </c>
      <c r="C18" s="1">
        <f t="shared" si="1"/>
        <v>-5.5033920000000034</v>
      </c>
      <c r="D18" s="1" t="str">
        <f t="shared" si="2"/>
        <v>Tidak Ada Akar dengan Nilai xi</v>
      </c>
      <c r="E18" s="8">
        <f t="shared" si="3"/>
        <v>10.813769035776009</v>
      </c>
      <c r="F18" s="1" t="str">
        <f t="shared" si="4"/>
        <v>Tidak ditemukan akar</v>
      </c>
    </row>
    <row r="19" spans="1:6" ht="27" customHeight="1" x14ac:dyDescent="0.3">
      <c r="A19" s="1">
        <v>8</v>
      </c>
      <c r="B19" s="1">
        <f t="shared" si="0"/>
        <v>0.31999999999999984</v>
      </c>
      <c r="C19" s="1">
        <f t="shared" si="1"/>
        <v>-1.9649280000000005</v>
      </c>
      <c r="D19" s="1" t="str">
        <f t="shared" si="2"/>
        <v>Tidak Ada Akar dengan Nilai xi</v>
      </c>
      <c r="E19" s="8">
        <f t="shared" si="3"/>
        <v>0.59650498252800288</v>
      </c>
      <c r="F19" s="1" t="str">
        <f t="shared" si="4"/>
        <v>Tidak ditemukan akar</v>
      </c>
    </row>
    <row r="20" spans="1:6" x14ac:dyDescent="0.3">
      <c r="A20" s="1">
        <v>9</v>
      </c>
      <c r="B20" s="1">
        <f t="shared" si="0"/>
        <v>0.60999999999999988</v>
      </c>
      <c r="C20" s="1">
        <f t="shared" si="1"/>
        <v>-0.3035760000000014</v>
      </c>
      <c r="D20" s="1" t="str">
        <f t="shared" si="2"/>
        <v>Tidak Ada Akar dengan Nilai xi</v>
      </c>
      <c r="E20" s="8">
        <f t="shared" si="3"/>
        <v>-2.0036016000000312E-2</v>
      </c>
      <c r="F20" s="1" t="str">
        <f t="shared" si="4"/>
        <v>Akar lebih dekat ke xi+1, atau akar berada diantara xi dan xi+1</v>
      </c>
    </row>
    <row r="21" spans="1:6" x14ac:dyDescent="0.3">
      <c r="A21" s="1">
        <v>10</v>
      </c>
      <c r="B21" s="1">
        <f t="shared" ref="B21" si="5">$B$4+(A21*$B$7)</f>
        <v>0.89999999999999991</v>
      </c>
      <c r="C21" s="1">
        <f t="shared" si="1"/>
        <v>6.6000000000000725E-2</v>
      </c>
      <c r="D21" s="1" t="str">
        <f t="shared" si="2"/>
        <v>Tidak Ada Akar dengan Nilai xi</v>
      </c>
      <c r="E21" s="8">
        <f t="shared" si="3"/>
        <v>0</v>
      </c>
      <c r="F21" s="1" t="str">
        <f t="shared" si="4"/>
        <v>Tidak ditemukan akar</v>
      </c>
    </row>
    <row r="23" spans="1:6" x14ac:dyDescent="0.3">
      <c r="B23" s="9"/>
      <c r="C23" s="9"/>
      <c r="F23" s="9"/>
    </row>
    <row r="25" spans="1:6" x14ac:dyDescent="0.3">
      <c r="D25" s="9"/>
      <c r="F25" t="s">
        <v>66</v>
      </c>
    </row>
  </sheetData>
  <mergeCells count="1">
    <mergeCell ref="A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8567-36B7-44BD-9DFE-968BC6A6ED5E}">
  <dimension ref="A1:Q26"/>
  <sheetViews>
    <sheetView topLeftCell="A20" workbookViewId="0">
      <selection activeCell="B27" sqref="B27"/>
    </sheetView>
  </sheetViews>
  <sheetFormatPr defaultRowHeight="14.4" x14ac:dyDescent="0.3"/>
  <cols>
    <col min="8" max="8" width="14.109375" customWidth="1"/>
    <col min="9" max="9" width="15" customWidth="1"/>
  </cols>
  <sheetData>
    <row r="1" spans="1:17" ht="18" x14ac:dyDescent="0.35">
      <c r="A1" s="11" t="s">
        <v>64</v>
      </c>
      <c r="M1" s="12" t="s">
        <v>24</v>
      </c>
      <c r="N1" s="12"/>
      <c r="O1" s="12"/>
      <c r="P1" s="12"/>
      <c r="Q1" s="12"/>
    </row>
    <row r="3" spans="1:17" x14ac:dyDescent="0.3">
      <c r="A3">
        <v>1</v>
      </c>
      <c r="B3" t="s">
        <v>65</v>
      </c>
      <c r="M3" s="13" t="s">
        <v>26</v>
      </c>
      <c r="N3" s="13"/>
    </row>
    <row r="4" spans="1:17" x14ac:dyDescent="0.3">
      <c r="A4">
        <v>2</v>
      </c>
      <c r="B4" s="12" t="s">
        <v>27</v>
      </c>
      <c r="C4" s="12">
        <v>0.61</v>
      </c>
      <c r="D4" t="s">
        <v>28</v>
      </c>
      <c r="F4" s="14" t="s">
        <v>29</v>
      </c>
      <c r="G4" s="15">
        <f>(4*(C4)^3)-(15*(C4)^2)+(17*(C4))-(6)</f>
        <v>-0.3035760000000014</v>
      </c>
      <c r="H4" s="16" t="s">
        <v>30</v>
      </c>
      <c r="I4" s="16"/>
      <c r="M4" s="17" t="s">
        <v>31</v>
      </c>
      <c r="N4" s="17"/>
    </row>
    <row r="5" spans="1:17" x14ac:dyDescent="0.3">
      <c r="B5" s="12" t="s">
        <v>32</v>
      </c>
      <c r="C5" s="12">
        <v>0.9</v>
      </c>
      <c r="D5" t="s">
        <v>33</v>
      </c>
      <c r="F5" s="14" t="s">
        <v>34</v>
      </c>
      <c r="G5" s="15">
        <f>(4*(C5)^3)-(15*(C5)^2)+(17*(C5))-(6)</f>
        <v>6.6000000000000725E-2</v>
      </c>
      <c r="H5" s="18" t="str">
        <f>IF(G4*G5&lt;0,"ada akar","tidak ada akar")</f>
        <v>ada akar</v>
      </c>
      <c r="I5" s="19" t="s">
        <v>35</v>
      </c>
      <c r="M5" s="20" t="s">
        <v>36</v>
      </c>
    </row>
    <row r="6" spans="1:17" x14ac:dyDescent="0.3">
      <c r="A6">
        <v>3</v>
      </c>
      <c r="B6" s="21" t="s">
        <v>37</v>
      </c>
      <c r="C6" s="21">
        <v>1E-4</v>
      </c>
      <c r="M6" s="22" t="s">
        <v>38</v>
      </c>
      <c r="N6" s="22"/>
    </row>
    <row r="7" spans="1:17" x14ac:dyDescent="0.3">
      <c r="A7" s="23" t="s">
        <v>0</v>
      </c>
      <c r="B7" s="23" t="s">
        <v>1</v>
      </c>
      <c r="C7" s="23" t="s">
        <v>2</v>
      </c>
      <c r="D7" s="23" t="s">
        <v>3</v>
      </c>
      <c r="E7" s="23" t="s">
        <v>4</v>
      </c>
      <c r="F7" s="23" t="s">
        <v>5</v>
      </c>
      <c r="G7" s="23" t="s">
        <v>39</v>
      </c>
      <c r="H7" s="23" t="s">
        <v>40</v>
      </c>
      <c r="I7" s="23" t="s">
        <v>41</v>
      </c>
      <c r="J7" s="23" t="s">
        <v>42</v>
      </c>
      <c r="K7" s="23" t="s">
        <v>43</v>
      </c>
      <c r="L7" s="24"/>
      <c r="M7" s="25" t="s">
        <v>44</v>
      </c>
      <c r="N7" s="26"/>
      <c r="O7" s="24"/>
      <c r="P7" s="24"/>
      <c r="Q7" s="24"/>
    </row>
    <row r="8" spans="1:17" x14ac:dyDescent="0.3">
      <c r="A8" s="27" t="s">
        <v>45</v>
      </c>
      <c r="B8" s="27" t="s">
        <v>27</v>
      </c>
      <c r="C8" s="27" t="s">
        <v>32</v>
      </c>
      <c r="D8" s="27" t="s">
        <v>29</v>
      </c>
      <c r="E8" s="27" t="s">
        <v>34</v>
      </c>
      <c r="F8" s="27" t="s">
        <v>46</v>
      </c>
      <c r="G8" s="27" t="s">
        <v>47</v>
      </c>
      <c r="H8" s="27" t="s">
        <v>48</v>
      </c>
      <c r="I8" s="27" t="s">
        <v>49</v>
      </c>
      <c r="J8" s="27" t="s">
        <v>62</v>
      </c>
      <c r="K8" s="28" t="s">
        <v>51</v>
      </c>
      <c r="L8" s="3"/>
      <c r="M8" s="29" t="s">
        <v>52</v>
      </c>
      <c r="N8" s="30"/>
      <c r="O8" s="3"/>
      <c r="P8" s="3"/>
      <c r="Q8" s="3"/>
    </row>
    <row r="9" spans="1:17" x14ac:dyDescent="0.3">
      <c r="A9" s="7">
        <v>1</v>
      </c>
      <c r="B9" s="31">
        <f>C4</f>
        <v>0.61</v>
      </c>
      <c r="C9" s="32">
        <f>C5</f>
        <v>0.9</v>
      </c>
      <c r="D9" s="33">
        <f>(4*(B9)^3)-(15*(B9)^2)+(17*(B9))-(6)</f>
        <v>-0.3035760000000014</v>
      </c>
      <c r="E9" s="52">
        <f>(4*(C9)^3)-(15*(C9)^2)+(17*(C9))-(6)</f>
        <v>6.6000000000000725E-2</v>
      </c>
      <c r="F9" s="35">
        <f>(B9+C9)/2</f>
        <v>0.755</v>
      </c>
      <c r="G9" s="36">
        <f>(4*(F9)^3)-(15*(F9)^2)+(17*(F9))-(6)</f>
        <v>6.1005000000005083E-3</v>
      </c>
      <c r="H9" s="37">
        <f>D9*G9</f>
        <v>-1.8519653880001629E-3</v>
      </c>
      <c r="I9" s="38" t="str">
        <f>IF(H9&lt;0,"xa=xc","xb=xc")</f>
        <v>xa=xc</v>
      </c>
      <c r="J9" s="39">
        <f>ABS(C9-B9)</f>
        <v>0.29000000000000004</v>
      </c>
      <c r="K9" s="40" t="str">
        <f>IF(J9&lt;$C$6,"Berhenti","Lanjutkan")</f>
        <v>Lanjutkan</v>
      </c>
      <c r="M9" s="41" t="s">
        <v>53</v>
      </c>
      <c r="N9" s="41"/>
    </row>
    <row r="10" spans="1:17" x14ac:dyDescent="0.3">
      <c r="A10" s="7">
        <v>2</v>
      </c>
      <c r="B10" s="31">
        <f>IF(I9="xb=xc",F9,B9)</f>
        <v>0.61</v>
      </c>
      <c r="C10" s="32">
        <f>IF(I9="xa=xc",F9,C9)</f>
        <v>0.755</v>
      </c>
      <c r="D10" s="33">
        <f>(4*(B10)^3)-(15*(B10)^2)+(17*(B10))-(6)</f>
        <v>-0.3035760000000014</v>
      </c>
      <c r="E10" s="52">
        <f t="shared" ref="E10:E19" si="0">(4*(C10)^3)-(15*(C10)^2)+(17*(C10))-(6)</f>
        <v>6.1005000000005083E-3</v>
      </c>
      <c r="F10" s="35">
        <f t="shared" ref="F10:F19" si="1">(B10+C10)/2</f>
        <v>0.6825</v>
      </c>
      <c r="G10" s="36">
        <f t="shared" ref="G10:G19" si="2">(4*(F10)^3)-(15*(F10)^2)+(17*(F10))-(6)</f>
        <v>-0.11294268750000036</v>
      </c>
      <c r="H10" s="37">
        <f t="shared" ref="H10:H19" si="3">D10*G10</f>
        <v>3.4286689300500266E-2</v>
      </c>
      <c r="I10" s="38" t="str">
        <f t="shared" ref="I10:I19" si="4">IF(H10&lt;0,"xa=xc","xb=xc")</f>
        <v>xb=xc</v>
      </c>
      <c r="J10" s="39">
        <f t="shared" ref="J10:J19" si="5">ABS(C10-B10)</f>
        <v>0.14500000000000002</v>
      </c>
      <c r="K10" s="40" t="str">
        <f t="shared" ref="K10:K19" si="6">IF(J10&lt;$C$6,"Berhenti","Lanjutkan")</f>
        <v>Lanjutkan</v>
      </c>
      <c r="M10" s="44" t="s">
        <v>54</v>
      </c>
      <c r="N10" s="44"/>
    </row>
    <row r="11" spans="1:17" x14ac:dyDescent="0.3">
      <c r="A11" s="7">
        <v>3</v>
      </c>
      <c r="B11" s="31">
        <f t="shared" ref="B11:B19" si="7">IF(I10="xb=xc",F10,B10)</f>
        <v>0.6825</v>
      </c>
      <c r="C11" s="32">
        <f t="shared" ref="C11:C19" si="8">IF(I10="xa=xc",F10,C10)</f>
        <v>0.755</v>
      </c>
      <c r="D11" s="33">
        <f t="shared" ref="D11:D19" si="9">(4*(B11)^3)-(15*(B11)^2)+(17*(B11))-(6)</f>
        <v>-0.11294268750000036</v>
      </c>
      <c r="E11" s="52">
        <f t="shared" si="0"/>
        <v>6.1005000000005083E-3</v>
      </c>
      <c r="F11" s="35">
        <f t="shared" si="1"/>
        <v>0.71875</v>
      </c>
      <c r="G11" s="36">
        <f t="shared" si="2"/>
        <v>-4.50439453125E-2</v>
      </c>
      <c r="H11" s="37">
        <f t="shared" si="3"/>
        <v>5.0873842391967938E-3</v>
      </c>
      <c r="I11" s="38" t="str">
        <f t="shared" si="4"/>
        <v>xb=xc</v>
      </c>
      <c r="J11" s="39">
        <f t="shared" si="5"/>
        <v>7.2500000000000009E-2</v>
      </c>
      <c r="K11" s="40" t="str">
        <f t="shared" si="6"/>
        <v>Lanjutkan</v>
      </c>
      <c r="M11" s="2" t="s">
        <v>55</v>
      </c>
      <c r="N11" s="2"/>
    </row>
    <row r="12" spans="1:17" x14ac:dyDescent="0.3">
      <c r="A12" s="7">
        <v>4</v>
      </c>
      <c r="B12" s="31">
        <f t="shared" si="7"/>
        <v>0.71875</v>
      </c>
      <c r="C12" s="32">
        <f t="shared" si="8"/>
        <v>0.755</v>
      </c>
      <c r="D12" s="33">
        <f t="shared" si="9"/>
        <v>-4.50439453125E-2</v>
      </c>
      <c r="E12" s="52">
        <f t="shared" si="0"/>
        <v>6.1005000000005083E-3</v>
      </c>
      <c r="F12" s="35">
        <f t="shared" si="1"/>
        <v>0.73687499999999995</v>
      </c>
      <c r="G12" s="36">
        <f t="shared" si="2"/>
        <v>-1.744888769531272E-2</v>
      </c>
      <c r="H12" s="37">
        <f t="shared" si="3"/>
        <v>7.8596674311162034E-4</v>
      </c>
      <c r="I12" s="38" t="str">
        <f t="shared" si="4"/>
        <v>xb=xc</v>
      </c>
      <c r="J12" s="39">
        <f t="shared" si="5"/>
        <v>3.6250000000000004E-2</v>
      </c>
      <c r="K12" s="40" t="str">
        <f t="shared" si="6"/>
        <v>Lanjutkan</v>
      </c>
      <c r="M12" s="45" t="s">
        <v>56</v>
      </c>
      <c r="N12" s="45"/>
      <c r="O12" s="45"/>
    </row>
    <row r="13" spans="1:17" x14ac:dyDescent="0.3">
      <c r="A13" s="7">
        <v>5</v>
      </c>
      <c r="B13" s="31">
        <f t="shared" si="7"/>
        <v>0.73687499999999995</v>
      </c>
      <c r="C13" s="32">
        <f t="shared" si="8"/>
        <v>0.755</v>
      </c>
      <c r="D13" s="33">
        <f t="shared" si="9"/>
        <v>-1.744888769531272E-2</v>
      </c>
      <c r="E13" s="52">
        <f t="shared" si="0"/>
        <v>6.1005000000005083E-3</v>
      </c>
      <c r="F13" s="35">
        <f t="shared" si="1"/>
        <v>0.74593749999999992</v>
      </c>
      <c r="G13" s="36">
        <f t="shared" si="2"/>
        <v>-5.1774166259752619E-3</v>
      </c>
      <c r="H13" s="37">
        <f t="shared" si="3"/>
        <v>9.0340161258487241E-5</v>
      </c>
      <c r="I13" s="38" t="str">
        <f t="shared" si="4"/>
        <v>xb=xc</v>
      </c>
      <c r="J13" s="39">
        <f t="shared" si="5"/>
        <v>1.8125000000000058E-2</v>
      </c>
      <c r="K13" s="40" t="str">
        <f t="shared" si="6"/>
        <v>Lanjutkan</v>
      </c>
      <c r="M13" s="39" t="s">
        <v>57</v>
      </c>
      <c r="N13" s="39"/>
    </row>
    <row r="14" spans="1:17" x14ac:dyDescent="0.3">
      <c r="A14" s="7">
        <v>6</v>
      </c>
      <c r="B14" s="31">
        <f t="shared" si="7"/>
        <v>0.74593749999999992</v>
      </c>
      <c r="C14" s="32">
        <f t="shared" si="8"/>
        <v>0.755</v>
      </c>
      <c r="D14" s="33">
        <f t="shared" si="9"/>
        <v>-5.1774166259752619E-3</v>
      </c>
      <c r="E14" s="52">
        <f t="shared" si="0"/>
        <v>6.1005000000005083E-3</v>
      </c>
      <c r="F14" s="35">
        <f t="shared" si="1"/>
        <v>0.75046875000000002</v>
      </c>
      <c r="G14" s="36">
        <f t="shared" si="2"/>
        <v>5.8461955261268628E-4</v>
      </c>
      <c r="H14" s="37">
        <f t="shared" si="3"/>
        <v>-3.0268189915671414E-6</v>
      </c>
      <c r="I14" s="38" t="str">
        <f t="shared" si="4"/>
        <v>xa=xc</v>
      </c>
      <c r="J14" s="39">
        <f t="shared" si="5"/>
        <v>9.0625000000000844E-3</v>
      </c>
      <c r="K14" s="40" t="str">
        <f t="shared" si="6"/>
        <v>Lanjutkan</v>
      </c>
      <c r="M14" s="46" t="s">
        <v>58</v>
      </c>
      <c r="N14" s="46"/>
      <c r="O14" s="46"/>
      <c r="P14" s="46"/>
    </row>
    <row r="15" spans="1:17" x14ac:dyDescent="0.3">
      <c r="A15" s="7">
        <v>7</v>
      </c>
      <c r="B15" s="31">
        <f t="shared" si="7"/>
        <v>0.74593749999999992</v>
      </c>
      <c r="C15" s="32">
        <f t="shared" si="8"/>
        <v>0.75046875000000002</v>
      </c>
      <c r="D15" s="33">
        <f t="shared" si="9"/>
        <v>-5.1774166259752619E-3</v>
      </c>
      <c r="E15" s="52">
        <f t="shared" si="0"/>
        <v>5.8461955261268628E-4</v>
      </c>
      <c r="F15" s="35">
        <f t="shared" si="1"/>
        <v>0.74820312499999997</v>
      </c>
      <c r="G15" s="36">
        <f t="shared" si="2"/>
        <v>-2.2654895153042531E-3</v>
      </c>
      <c r="H15" s="37">
        <f t="shared" si="3"/>
        <v>1.1729383082508878E-5</v>
      </c>
      <c r="I15" s="38" t="str">
        <f t="shared" si="4"/>
        <v>xb=xc</v>
      </c>
      <c r="J15" s="39">
        <f t="shared" si="5"/>
        <v>4.5312500000000977E-3</v>
      </c>
      <c r="K15" s="40" t="str">
        <f t="shared" si="6"/>
        <v>Lanjutkan</v>
      </c>
      <c r="M15" s="47" t="s">
        <v>59</v>
      </c>
      <c r="N15" s="47"/>
      <c r="O15" s="47"/>
    </row>
    <row r="16" spans="1:17" x14ac:dyDescent="0.3">
      <c r="A16" s="7">
        <v>8</v>
      </c>
      <c r="B16" s="31">
        <f t="shared" si="7"/>
        <v>0.74820312499999997</v>
      </c>
      <c r="C16" s="32">
        <f t="shared" si="8"/>
        <v>0.75046875000000002</v>
      </c>
      <c r="D16" s="33">
        <f t="shared" si="9"/>
        <v>-2.2654895153042531E-3</v>
      </c>
      <c r="E16" s="52">
        <f t="shared" si="0"/>
        <v>5.8461955261268628E-4</v>
      </c>
      <c r="F16" s="35">
        <f t="shared" si="1"/>
        <v>0.74933593749999994</v>
      </c>
      <c r="G16" s="36">
        <f t="shared" si="2"/>
        <v>-8.3272517037347171E-4</v>
      </c>
      <c r="H16" s="37">
        <f t="shared" si="3"/>
        <v>1.886530142611048E-6</v>
      </c>
      <c r="I16" s="38" t="str">
        <f t="shared" si="4"/>
        <v>xb=xc</v>
      </c>
      <c r="J16" s="39">
        <f t="shared" si="5"/>
        <v>2.2656250000000488E-3</v>
      </c>
      <c r="K16" s="40" t="str">
        <f t="shared" si="6"/>
        <v>Lanjutkan</v>
      </c>
      <c r="M16" s="48" t="s">
        <v>60</v>
      </c>
      <c r="N16" s="48"/>
      <c r="O16" s="48"/>
    </row>
    <row r="17" spans="1:13" x14ac:dyDescent="0.3">
      <c r="A17" s="7">
        <v>9</v>
      </c>
      <c r="B17" s="31">
        <f t="shared" si="7"/>
        <v>0.74933593749999994</v>
      </c>
      <c r="C17" s="32">
        <f t="shared" si="8"/>
        <v>0.75046875000000002</v>
      </c>
      <c r="D17" s="33">
        <f t="shared" si="9"/>
        <v>-8.3272517037347171E-4</v>
      </c>
      <c r="E17" s="52">
        <f t="shared" si="0"/>
        <v>5.8461955261268628E-4</v>
      </c>
      <c r="F17" s="35">
        <f t="shared" si="1"/>
        <v>0.74990234374999998</v>
      </c>
      <c r="G17" s="36">
        <f t="shared" si="2"/>
        <v>-1.2212753668361387E-4</v>
      </c>
      <c r="H17" s="37">
        <f t="shared" si="3"/>
        <v>1.0169867379215478E-7</v>
      </c>
      <c r="I17" s="38" t="str">
        <f t="shared" si="4"/>
        <v>xb=xc</v>
      </c>
      <c r="J17" s="39">
        <f t="shared" si="5"/>
        <v>1.1328125000000799E-3</v>
      </c>
      <c r="K17" s="40" t="str">
        <f t="shared" si="6"/>
        <v>Lanjutkan</v>
      </c>
      <c r="M17" t="s">
        <v>61</v>
      </c>
    </row>
    <row r="18" spans="1:13" x14ac:dyDescent="0.3">
      <c r="A18" s="24">
        <v>10</v>
      </c>
      <c r="B18" s="31">
        <f t="shared" si="7"/>
        <v>0.74990234374999998</v>
      </c>
      <c r="C18" s="32">
        <f t="shared" si="8"/>
        <v>0.75046875000000002</v>
      </c>
      <c r="D18" s="33">
        <f t="shared" si="9"/>
        <v>-1.2212753668361387E-4</v>
      </c>
      <c r="E18" s="52">
        <f t="shared" si="0"/>
        <v>5.8461955261268628E-4</v>
      </c>
      <c r="F18" s="35">
        <f t="shared" si="1"/>
        <v>0.75018554687500005</v>
      </c>
      <c r="G18" s="36">
        <f t="shared" si="2"/>
        <v>2.3172705344443045E-4</v>
      </c>
      <c r="H18" s="37">
        <f t="shared" si="3"/>
        <v>-2.8300254220120431E-8</v>
      </c>
      <c r="I18" s="38" t="str">
        <f t="shared" si="4"/>
        <v>xa=xc</v>
      </c>
      <c r="J18" s="39">
        <f t="shared" si="5"/>
        <v>5.6640625000003997E-4</v>
      </c>
      <c r="K18" s="40" t="str">
        <f t="shared" si="6"/>
        <v>Lanjutkan</v>
      </c>
      <c r="L18" s="49"/>
      <c r="M18" s="50"/>
    </row>
    <row r="19" spans="1:13" x14ac:dyDescent="0.3">
      <c r="A19" s="24">
        <v>11</v>
      </c>
      <c r="B19" s="31">
        <f t="shared" si="7"/>
        <v>0.74990234374999998</v>
      </c>
      <c r="C19" s="32">
        <f t="shared" si="8"/>
        <v>0.75018554687500005</v>
      </c>
      <c r="D19" s="33">
        <f t="shared" si="9"/>
        <v>-1.2212753668361387E-4</v>
      </c>
      <c r="E19" s="52">
        <f t="shared" si="0"/>
        <v>2.3172705344443045E-4</v>
      </c>
      <c r="F19" s="35">
        <f t="shared" si="1"/>
        <v>0.75004394531250007</v>
      </c>
      <c r="G19" s="36">
        <f t="shared" si="2"/>
        <v>5.49200538202399E-5</v>
      </c>
      <c r="H19" s="37">
        <f t="shared" si="3"/>
        <v>-6.707250887597396E-9</v>
      </c>
      <c r="I19" s="38" t="str">
        <f t="shared" si="4"/>
        <v>xa=xc</v>
      </c>
      <c r="J19" s="39">
        <f t="shared" si="5"/>
        <v>2.832031250000755E-4</v>
      </c>
      <c r="K19" s="40" t="str">
        <f t="shared" si="6"/>
        <v>Lanjutkan</v>
      </c>
    </row>
    <row r="20" spans="1:13" x14ac:dyDescent="0.3">
      <c r="A20" s="24">
        <v>12</v>
      </c>
      <c r="B20" s="31">
        <f t="shared" ref="B20" si="10">IF(I19="xb=xc",F19,B19)</f>
        <v>0.74990234374999998</v>
      </c>
      <c r="C20" s="32">
        <f t="shared" ref="C20" si="11">IF(I19="xa=xc",F19,C19)</f>
        <v>0.75004394531250007</v>
      </c>
      <c r="D20" s="33">
        <f t="shared" ref="D20" si="12">(4*(B20)^3)-(15*(B20)^2)+(17*(B20))-(6)</f>
        <v>-1.2212753668361387E-4</v>
      </c>
      <c r="E20" s="52">
        <f t="shared" ref="E20" si="13">(4*(C20)^3)-(15*(C20)^2)+(17*(C20))-(6)</f>
        <v>5.49200538202399E-5</v>
      </c>
      <c r="F20" s="35">
        <f t="shared" ref="F20" si="14">(B20+C20)/2</f>
        <v>0.74997314453125008</v>
      </c>
      <c r="G20" s="36">
        <f t="shared" ref="G20" si="15">(4*(F20)^3)-(15*(F20)^2)+(17*(F20))-(6)</f>
        <v>-3.3573663311692314E-5</v>
      </c>
      <c r="H20" s="37">
        <f t="shared" ref="H20" si="16">D20*G20</f>
        <v>4.1002687977020046E-9</v>
      </c>
      <c r="I20" s="38" t="str">
        <f t="shared" ref="I20" si="17">IF(H20&lt;0,"xa=xc","xb=xc")</f>
        <v>xb=xc</v>
      </c>
      <c r="J20" s="39">
        <f t="shared" ref="J20" si="18">ABS(C20-B20)</f>
        <v>1.4160156250009326E-4</v>
      </c>
      <c r="K20" s="40" t="str">
        <f t="shared" ref="K20" si="19">IF(J20&lt;$C$6,"Berhenti","Lanjutkan")</f>
        <v>Lanjutkan</v>
      </c>
      <c r="L20" s="51"/>
    </row>
    <row r="21" spans="1:13" x14ac:dyDescent="0.3">
      <c r="A21" s="24">
        <v>13</v>
      </c>
      <c r="B21" s="31">
        <f t="shared" ref="B21" si="20">IF(I20="xb=xc",F20,B20)</f>
        <v>0.74997314453125008</v>
      </c>
      <c r="C21" s="32">
        <f t="shared" ref="C21" si="21">IF(I20="xa=xc",F20,C20)</f>
        <v>0.75004394531250007</v>
      </c>
      <c r="D21" s="33">
        <f t="shared" ref="D21" si="22">(4*(B21)^3)-(15*(B21)^2)+(17*(B21))-(6)</f>
        <v>-3.3573663311692314E-5</v>
      </c>
      <c r="E21" s="52">
        <f t="shared" ref="E21" si="23">(4*(C21)^3)-(15*(C21)^2)+(17*(C21))-(6)</f>
        <v>5.49200538202399E-5</v>
      </c>
      <c r="F21" s="35">
        <f t="shared" ref="F21" si="24">(B21+C21)/2</f>
        <v>0.75000854492187508</v>
      </c>
      <c r="G21" s="36">
        <f t="shared" ref="G21" si="25">(4*(F21)^3)-(15*(F21)^2)+(17*(F21))-(6)</f>
        <v>1.0680714254363011E-5</v>
      </c>
      <c r="H21" s="37">
        <f t="shared" ref="H21" si="26">D21*G21</f>
        <v>-3.5859070430437656E-10</v>
      </c>
      <c r="I21" s="38" t="str">
        <f t="shared" ref="I21" si="27">IF(H21&lt;0,"xa=xc","xb=xc")</f>
        <v>xa=xc</v>
      </c>
      <c r="J21" s="39">
        <f t="shared" ref="J21" si="28">ABS(C21-B21)</f>
        <v>7.0800781249991118E-5</v>
      </c>
      <c r="K21" s="40" t="str">
        <f t="shared" ref="K21" si="29">IF(J21&lt;$C$6,"Berhenti","Lanjutkan")</f>
        <v>Berhenti</v>
      </c>
    </row>
    <row r="24" spans="1:13" x14ac:dyDescent="0.3">
      <c r="B24" t="s">
        <v>67</v>
      </c>
      <c r="F24" s="51">
        <f>F21</f>
        <v>0.75000854492187508</v>
      </c>
    </row>
    <row r="26" spans="1:13" x14ac:dyDescent="0.3">
      <c r="B26" t="s">
        <v>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93CA-C5CA-4EA3-AEF3-4D1DAC544041}">
  <dimension ref="A1:Q25"/>
  <sheetViews>
    <sheetView workbookViewId="0">
      <selection activeCell="B25" sqref="B25"/>
    </sheetView>
  </sheetViews>
  <sheetFormatPr defaultRowHeight="14.4" x14ac:dyDescent="0.3"/>
  <sheetData>
    <row r="1" spans="1:17" ht="18" x14ac:dyDescent="0.35">
      <c r="A1" s="11" t="s">
        <v>64</v>
      </c>
      <c r="M1" s="12" t="s">
        <v>24</v>
      </c>
      <c r="N1" s="12"/>
      <c r="O1" s="12"/>
      <c r="P1" s="12"/>
      <c r="Q1" s="12"/>
    </row>
    <row r="3" spans="1:17" x14ac:dyDescent="0.3">
      <c r="A3">
        <v>1</v>
      </c>
      <c r="B3" t="s">
        <v>25</v>
      </c>
      <c r="M3" s="13" t="s">
        <v>26</v>
      </c>
      <c r="N3" s="13"/>
    </row>
    <row r="4" spans="1:17" x14ac:dyDescent="0.3">
      <c r="A4">
        <v>2</v>
      </c>
      <c r="B4" s="12" t="s">
        <v>27</v>
      </c>
      <c r="C4" s="12">
        <v>0.61</v>
      </c>
      <c r="D4" t="s">
        <v>28</v>
      </c>
      <c r="F4" s="14" t="s">
        <v>29</v>
      </c>
      <c r="G4" s="15">
        <f>(4*(C4)^3)-(15*(C4)^2)+(17*(C4))-(6)</f>
        <v>-0.3035760000000014</v>
      </c>
      <c r="H4" s="16" t="s">
        <v>30</v>
      </c>
      <c r="I4" s="16"/>
      <c r="M4" s="17" t="s">
        <v>31</v>
      </c>
      <c r="N4" s="17"/>
    </row>
    <row r="5" spans="1:17" x14ac:dyDescent="0.3">
      <c r="B5" s="12" t="s">
        <v>32</v>
      </c>
      <c r="C5" s="12">
        <v>0.9</v>
      </c>
      <c r="D5" t="s">
        <v>33</v>
      </c>
      <c r="F5" s="14" t="s">
        <v>34</v>
      </c>
      <c r="G5" s="15">
        <f>(4*(C5)^3)-(15*(C5)^2)+(17*(C5))-(6)</f>
        <v>6.6000000000000725E-2</v>
      </c>
      <c r="H5" s="18" t="str">
        <f>IF(G4*G5&lt;0,"ada akar","tidak ada akar")</f>
        <v>ada akar</v>
      </c>
      <c r="I5" s="19" t="s">
        <v>35</v>
      </c>
      <c r="M5" s="20" t="s">
        <v>36</v>
      </c>
    </row>
    <row r="6" spans="1:17" x14ac:dyDescent="0.3">
      <c r="A6">
        <v>3</v>
      </c>
      <c r="B6" s="21" t="s">
        <v>37</v>
      </c>
      <c r="C6" s="21">
        <v>1E-4</v>
      </c>
      <c r="M6" s="22" t="s">
        <v>38</v>
      </c>
      <c r="N6" s="22"/>
    </row>
    <row r="7" spans="1:17" x14ac:dyDescent="0.3">
      <c r="A7" s="23" t="s">
        <v>0</v>
      </c>
      <c r="B7" s="23" t="s">
        <v>1</v>
      </c>
      <c r="C7" s="23" t="s">
        <v>2</v>
      </c>
      <c r="D7" s="23" t="s">
        <v>3</v>
      </c>
      <c r="E7" s="23" t="s">
        <v>4</v>
      </c>
      <c r="F7" s="23" t="s">
        <v>5</v>
      </c>
      <c r="G7" s="23" t="s">
        <v>39</v>
      </c>
      <c r="H7" s="23" t="s">
        <v>40</v>
      </c>
      <c r="I7" s="23" t="s">
        <v>41</v>
      </c>
      <c r="J7" s="23" t="s">
        <v>42</v>
      </c>
      <c r="K7" s="23" t="s">
        <v>43</v>
      </c>
      <c r="L7" s="24"/>
      <c r="M7" s="25" t="s">
        <v>44</v>
      </c>
      <c r="N7" s="26"/>
      <c r="O7" s="24"/>
      <c r="P7" s="24"/>
      <c r="Q7" s="24"/>
    </row>
    <row r="8" spans="1:17" ht="28.8" x14ac:dyDescent="0.3">
      <c r="A8" s="27" t="s">
        <v>45</v>
      </c>
      <c r="B8" s="27" t="s">
        <v>27</v>
      </c>
      <c r="C8" s="27" t="s">
        <v>32</v>
      </c>
      <c r="D8" s="27" t="s">
        <v>29</v>
      </c>
      <c r="E8" s="27" t="s">
        <v>34</v>
      </c>
      <c r="F8" s="27" t="s">
        <v>46</v>
      </c>
      <c r="G8" s="27" t="s">
        <v>47</v>
      </c>
      <c r="H8" s="27" t="s">
        <v>48</v>
      </c>
      <c r="I8" s="27" t="s">
        <v>49</v>
      </c>
      <c r="J8" s="27" t="s">
        <v>50</v>
      </c>
      <c r="K8" s="28" t="s">
        <v>51</v>
      </c>
      <c r="L8" s="3"/>
      <c r="M8" s="29" t="s">
        <v>52</v>
      </c>
      <c r="N8" s="30"/>
      <c r="O8" s="3"/>
      <c r="P8" s="3"/>
      <c r="Q8" s="3"/>
    </row>
    <row r="9" spans="1:17" x14ac:dyDescent="0.3">
      <c r="A9" s="7">
        <v>1</v>
      </c>
      <c r="B9" s="31">
        <f>C4</f>
        <v>0.61</v>
      </c>
      <c r="C9" s="32">
        <f>C5</f>
        <v>0.9</v>
      </c>
      <c r="D9" s="33">
        <f>(4*(B9)^3)-(15*(B9)^2)+(17*(B9))-(6)</f>
        <v>-0.3035760000000014</v>
      </c>
      <c r="E9" s="34">
        <f>(4*(C9)^3)-(15*(C9)^2)+(17*(C9))-(6)</f>
        <v>6.6000000000000725E-2</v>
      </c>
      <c r="F9" s="35">
        <f>((B9*E9)-(C9*D9))/(E9-D9)</f>
        <v>0.84821092278719368</v>
      </c>
      <c r="G9" s="36">
        <f>(4*(F9)^3)-(15*(F9)^2)+(17*(F9))-(6)</f>
        <v>6.8680470141016414E-2</v>
      </c>
      <c r="H9" s="37">
        <f>D9*G9</f>
        <v>-2.0849742403529294E-2</v>
      </c>
      <c r="I9" s="38" t="str">
        <f>IF(H9&lt;0,"xa=xc","xb=xc")</f>
        <v>xa=xc</v>
      </c>
      <c r="J9" s="39"/>
      <c r="K9" s="40" t="str">
        <f>IF(ABS(G9)&lt;($C$6),"Berhenti","Lanjutkan")</f>
        <v>Lanjutkan</v>
      </c>
      <c r="M9" s="41" t="s">
        <v>53</v>
      </c>
      <c r="N9" s="41"/>
    </row>
    <row r="10" spans="1:17" x14ac:dyDescent="0.3">
      <c r="A10" s="7">
        <v>2</v>
      </c>
      <c r="B10" s="42">
        <f>IF(I9="xb=xc",F9,B9)</f>
        <v>0.61</v>
      </c>
      <c r="C10" s="43">
        <f>IF(I9="xa=xc",F9,C9)</f>
        <v>0.84821092278719368</v>
      </c>
      <c r="D10" s="33">
        <f t="shared" ref="D10:D12" si="0">(4*(B10)^3)-(15*(B10)^2)+(17*(B10))-(6)</f>
        <v>-0.3035760000000014</v>
      </c>
      <c r="E10" s="34">
        <f t="shared" ref="E10:E12" si="1">(4*(C10)^3)-(15*(C10)^2)+(17*(C10))-(6)</f>
        <v>6.8680470141016414E-2</v>
      </c>
      <c r="F10" s="35">
        <f t="shared" ref="F10:F12" si="2">((B10*E10)-(C10*D10))/(E10-D10)</f>
        <v>0.80426155056123294</v>
      </c>
      <c r="G10" s="36">
        <f t="shared" ref="G10:G12" si="3">(4*(F10)^3)-(15*(F10)^2)+(17*(F10))-(6)</f>
        <v>5.0800095563329428E-2</v>
      </c>
      <c r="H10" s="37">
        <f t="shared" ref="H10:H12" si="4">D10*G10</f>
        <v>-1.5421689810733366E-2</v>
      </c>
      <c r="I10" s="38" t="str">
        <f t="shared" ref="I10:I12" si="5">IF(H10&lt;0,"xa=xc","xb=xc")</f>
        <v>xa=xc</v>
      </c>
      <c r="J10" s="39"/>
      <c r="K10" s="40" t="str">
        <f t="shared" ref="K10:K12" si="6">IF(ABS(G10)&lt;($C$6),"Berhenti","Lanjutkan")</f>
        <v>Lanjutkan</v>
      </c>
      <c r="M10" s="44" t="s">
        <v>54</v>
      </c>
      <c r="N10" s="44"/>
    </row>
    <row r="11" spans="1:17" x14ac:dyDescent="0.3">
      <c r="A11" s="7">
        <v>3</v>
      </c>
      <c r="B11" s="42">
        <f t="shared" ref="B11:B12" si="7">IF(I10="xb=xc",F10,B10)</f>
        <v>0.61</v>
      </c>
      <c r="C11" s="43">
        <f t="shared" ref="C11:C12" si="8">IF(I10="xa=xc",F10,C10)</f>
        <v>0.80426155056123294</v>
      </c>
      <c r="D11" s="33">
        <f t="shared" si="0"/>
        <v>-0.3035760000000014</v>
      </c>
      <c r="E11" s="34">
        <f t="shared" si="1"/>
        <v>5.0800095563329428E-2</v>
      </c>
      <c r="F11" s="35">
        <f t="shared" si="2"/>
        <v>0.77641400255689086</v>
      </c>
      <c r="G11" s="36">
        <f t="shared" si="3"/>
        <v>2.8905022158451033E-2</v>
      </c>
      <c r="H11" s="37">
        <f t="shared" si="4"/>
        <v>-8.7748710067739703E-3</v>
      </c>
      <c r="I11" s="38" t="str">
        <f t="shared" si="5"/>
        <v>xa=xc</v>
      </c>
      <c r="J11" s="39"/>
      <c r="K11" s="40" t="str">
        <f t="shared" si="6"/>
        <v>Lanjutkan</v>
      </c>
      <c r="M11" s="2" t="s">
        <v>55</v>
      </c>
      <c r="N11" s="2"/>
    </row>
    <row r="12" spans="1:17" x14ac:dyDescent="0.3">
      <c r="A12" s="7">
        <v>4</v>
      </c>
      <c r="B12" s="42">
        <f t="shared" si="7"/>
        <v>0.61</v>
      </c>
      <c r="C12" s="43">
        <f t="shared" si="8"/>
        <v>0.77641400255689086</v>
      </c>
      <c r="D12" s="33">
        <f t="shared" si="0"/>
        <v>-0.3035760000000014</v>
      </c>
      <c r="E12" s="34">
        <f t="shared" si="1"/>
        <v>2.8905022158451033E-2</v>
      </c>
      <c r="F12" s="35">
        <f t="shared" si="2"/>
        <v>0.76194640858669715</v>
      </c>
      <c r="G12" s="36">
        <f t="shared" si="3"/>
        <v>1.4083530471645567E-2</v>
      </c>
      <c r="H12" s="37">
        <f t="shared" si="4"/>
        <v>-4.275421846460294E-3</v>
      </c>
      <c r="I12" s="38" t="str">
        <f t="shared" si="5"/>
        <v>xa=xc</v>
      </c>
      <c r="J12" s="39"/>
      <c r="K12" s="40" t="str">
        <f t="shared" si="6"/>
        <v>Lanjutkan</v>
      </c>
      <c r="M12" s="45" t="s">
        <v>56</v>
      </c>
      <c r="N12" s="45"/>
      <c r="O12" s="45"/>
    </row>
    <row r="13" spans="1:17" x14ac:dyDescent="0.3">
      <c r="A13" s="7">
        <v>5</v>
      </c>
      <c r="B13" s="42">
        <f t="shared" ref="B13" si="9">IF(I12="xb=xc",F12,B12)</f>
        <v>0.61</v>
      </c>
      <c r="C13" s="43">
        <f t="shared" ref="C13" si="10">IF(I12="xa=xc",F12,C12)</f>
        <v>0.76194640858669715</v>
      </c>
      <c r="D13" s="33">
        <f t="shared" ref="D13" si="11">(4*(B13)^3)-(15*(B13)^2)+(17*(B13))-(6)</f>
        <v>-0.3035760000000014</v>
      </c>
      <c r="E13" s="34">
        <f t="shared" ref="E13" si="12">(4*(C13)^3)-(15*(C13)^2)+(17*(C13))-(6)</f>
        <v>1.4083530471645567E-2</v>
      </c>
      <c r="F13" s="35">
        <f t="shared" ref="F13" si="13">((B13*E13)-(C13*D13))/(E13-D13)</f>
        <v>0.75520981903054385</v>
      </c>
      <c r="G13" s="36">
        <f t="shared" ref="G13" si="14">(4*(F13)^3)-(15*(F13)^2)+(17*(F13))-(6)</f>
        <v>6.3499861262936719E-3</v>
      </c>
      <c r="H13" s="37">
        <f t="shared" ref="H13" si="15">D13*G13</f>
        <v>-1.9277033882757367E-3</v>
      </c>
      <c r="I13" s="38" t="str">
        <f t="shared" ref="I13" si="16">IF(H13&lt;0,"xa=xc","xb=xc")</f>
        <v>xa=xc</v>
      </c>
      <c r="J13" s="39"/>
      <c r="K13" s="40" t="str">
        <f t="shared" ref="K13" si="17">IF(ABS(G13)&lt;($C$6),"Berhenti","Lanjutkan")</f>
        <v>Lanjutkan</v>
      </c>
      <c r="M13" s="39" t="s">
        <v>57</v>
      </c>
      <c r="N13" s="39"/>
    </row>
    <row r="14" spans="1:17" x14ac:dyDescent="0.3">
      <c r="A14" s="7">
        <v>6</v>
      </c>
      <c r="B14" s="42">
        <f t="shared" ref="B14:B16" si="18">IF(I13="xb=xc",F13,B13)</f>
        <v>0.61</v>
      </c>
      <c r="C14" s="43">
        <f t="shared" ref="C14:C16" si="19">IF(I13="xa=xc",F13,C13)</f>
        <v>0.75520981903054385</v>
      </c>
      <c r="D14" s="33">
        <f t="shared" ref="D14:D16" si="20">(4*(B14)^3)-(15*(B14)^2)+(17*(B14))-(6)</f>
        <v>-0.3035760000000014</v>
      </c>
      <c r="E14" s="34">
        <f t="shared" ref="E14:E16" si="21">(4*(C14)^3)-(15*(C14)^2)+(17*(C14))-(6)</f>
        <v>6.3499861262936719E-3</v>
      </c>
      <c r="F14" s="35">
        <f t="shared" ref="F14:F16" si="22">((B14*E14)-(C14*D14))/(E14-D14)</f>
        <v>0.75223465599962003</v>
      </c>
      <c r="G14" s="36">
        <f t="shared" ref="G14:G16" si="23">(4*(F14)^3)-(15*(F14)^2)+(17*(F14))-(6)</f>
        <v>2.7634025115998995E-3</v>
      </c>
      <c r="H14" s="37">
        <f t="shared" ref="H14:H16" si="24">D14*G14</f>
        <v>-8.3890268086145498E-4</v>
      </c>
      <c r="I14" s="38" t="str">
        <f t="shared" ref="I14:I16" si="25">IF(H14&lt;0,"xa=xc","xb=xc")</f>
        <v>xa=xc</v>
      </c>
      <c r="J14" s="39"/>
      <c r="K14" s="40" t="str">
        <f t="shared" ref="K14:K16" si="26">IF(ABS(G14)&lt;($C$6),"Berhenti","Lanjutkan")</f>
        <v>Lanjutkan</v>
      </c>
      <c r="M14" s="46" t="s">
        <v>58</v>
      </c>
      <c r="N14" s="46"/>
      <c r="O14" s="46"/>
      <c r="P14" s="46"/>
    </row>
    <row r="15" spans="1:17" x14ac:dyDescent="0.3">
      <c r="A15" s="7">
        <v>7</v>
      </c>
      <c r="B15" s="42">
        <f t="shared" si="18"/>
        <v>0.61</v>
      </c>
      <c r="C15" s="43">
        <f t="shared" si="19"/>
        <v>0.75223465599962003</v>
      </c>
      <c r="D15" s="33">
        <f t="shared" si="20"/>
        <v>-0.3035760000000014</v>
      </c>
      <c r="E15" s="34">
        <f t="shared" si="21"/>
        <v>2.7634025115998995E-3</v>
      </c>
      <c r="F15" s="35">
        <f t="shared" si="22"/>
        <v>0.75095159674441692</v>
      </c>
      <c r="G15" s="36">
        <f t="shared" si="23"/>
        <v>1.1840661591584478E-3</v>
      </c>
      <c r="H15" s="37">
        <f t="shared" si="24"/>
        <v>-3.5945406833268661E-4</v>
      </c>
      <c r="I15" s="38" t="str">
        <f t="shared" si="25"/>
        <v>xa=xc</v>
      </c>
      <c r="J15" s="39"/>
      <c r="K15" s="40" t="str">
        <f t="shared" si="26"/>
        <v>Lanjutkan</v>
      </c>
      <c r="M15" s="47" t="s">
        <v>59</v>
      </c>
      <c r="N15" s="47"/>
      <c r="O15" s="47"/>
    </row>
    <row r="16" spans="1:17" x14ac:dyDescent="0.3">
      <c r="A16" s="7">
        <v>8</v>
      </c>
      <c r="B16" s="42">
        <f t="shared" si="18"/>
        <v>0.61</v>
      </c>
      <c r="C16" s="43">
        <f t="shared" si="19"/>
        <v>0.75095159674441692</v>
      </c>
      <c r="D16" s="33">
        <f t="shared" si="20"/>
        <v>-0.3035760000000014</v>
      </c>
      <c r="E16" s="34">
        <f t="shared" si="21"/>
        <v>1.1840661591584478E-3</v>
      </c>
      <c r="F16" s="35">
        <f t="shared" si="22"/>
        <v>0.75040396588881375</v>
      </c>
      <c r="G16" s="36">
        <f t="shared" si="23"/>
        <v>5.0397849407346484E-4</v>
      </c>
      <c r="H16" s="37">
        <f t="shared" si="24"/>
        <v>-1.5299577531684686E-4</v>
      </c>
      <c r="I16" s="38" t="str">
        <f t="shared" si="25"/>
        <v>xa=xc</v>
      </c>
      <c r="J16" s="39"/>
      <c r="K16" s="40" t="str">
        <f t="shared" si="26"/>
        <v>Lanjutkan</v>
      </c>
      <c r="M16" s="48" t="s">
        <v>60</v>
      </c>
      <c r="N16" s="48"/>
      <c r="O16" s="48"/>
    </row>
    <row r="17" spans="1:13" x14ac:dyDescent="0.3">
      <c r="A17" s="7">
        <v>9</v>
      </c>
      <c r="B17" s="42">
        <f t="shared" ref="B17:B18" si="27">IF(I16="xb=xc",F16,B16)</f>
        <v>0.61</v>
      </c>
      <c r="C17" s="43">
        <f t="shared" ref="C17:C18" si="28">IF(I16="xa=xc",F16,C16)</f>
        <v>0.75040396588881375</v>
      </c>
      <c r="D17" s="33">
        <f t="shared" ref="D17:D18" si="29">(4*(B17)^3)-(15*(B17)^2)+(17*(B17))-(6)</f>
        <v>-0.3035760000000014</v>
      </c>
      <c r="E17" s="34">
        <f t="shared" ref="E17:E18" si="30">(4*(C17)^3)-(15*(C17)^2)+(17*(C17))-(6)</f>
        <v>5.0397849407346484E-4</v>
      </c>
      <c r="F17" s="35">
        <f t="shared" ref="F17:F18" si="31">((B17*E17)-(C17*D17))/(E17-D17)</f>
        <v>0.75017126204674889</v>
      </c>
      <c r="G17" s="36">
        <f t="shared" ref="G17:G18" si="32">(4*(F17)^3)-(15*(F17)^2)+(17*(F17))-(6)</f>
        <v>2.139015943969369E-4</v>
      </c>
      <c r="H17" s="37">
        <f t="shared" ref="H17:H18" si="33">D17*G17</f>
        <v>-6.4935390420644816E-5</v>
      </c>
      <c r="I17" s="38" t="str">
        <f t="shared" ref="I17:I18" si="34">IF(H17&lt;0,"xa=xc","xb=xc")</f>
        <v>xa=xc</v>
      </c>
      <c r="J17" s="39"/>
      <c r="K17" s="40" t="str">
        <f t="shared" ref="K17:K18" si="35">IF(ABS(G17)&lt;($C$6),"Berhenti","Lanjutkan")</f>
        <v>Lanjutkan</v>
      </c>
      <c r="M17" t="s">
        <v>61</v>
      </c>
    </row>
    <row r="18" spans="1:13" x14ac:dyDescent="0.3">
      <c r="A18" s="7">
        <v>10</v>
      </c>
      <c r="B18" s="42">
        <f t="shared" si="27"/>
        <v>0.61</v>
      </c>
      <c r="C18" s="43">
        <f t="shared" si="28"/>
        <v>0.75017126204674889</v>
      </c>
      <c r="D18" s="33">
        <f t="shared" si="29"/>
        <v>-0.3035760000000014</v>
      </c>
      <c r="E18" s="34">
        <f t="shared" si="30"/>
        <v>2.139015943969369E-4</v>
      </c>
      <c r="F18" s="35">
        <f t="shared" si="31"/>
        <v>0.75007256601938577</v>
      </c>
      <c r="G18" s="36">
        <f t="shared" si="32"/>
        <v>9.0675930797701199E-5</v>
      </c>
      <c r="H18" s="37">
        <f t="shared" si="33"/>
        <v>-2.7527036367843066E-5</v>
      </c>
      <c r="I18" s="38" t="str">
        <f t="shared" si="34"/>
        <v>xa=xc</v>
      </c>
      <c r="J18" s="39"/>
      <c r="K18" s="40" t="str">
        <f t="shared" si="35"/>
        <v>Berhenti</v>
      </c>
      <c r="L18" s="49"/>
      <c r="M18" s="50"/>
    </row>
    <row r="19" spans="1:13" x14ac:dyDescent="0.3">
      <c r="A19" s="24"/>
    </row>
    <row r="20" spans="1:13" x14ac:dyDescent="0.3">
      <c r="A20" s="24"/>
      <c r="L20" s="51"/>
    </row>
    <row r="23" spans="1:13" x14ac:dyDescent="0.3">
      <c r="B23" t="s">
        <v>69</v>
      </c>
      <c r="F23" s="51">
        <f>F18</f>
        <v>0.75007256601938577</v>
      </c>
    </row>
    <row r="25" spans="1:13" x14ac:dyDescent="0.3">
      <c r="B25" t="s">
        <v>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583E-6FAC-465F-94C5-7E2F6FA4FBB1}">
  <dimension ref="C3:J7"/>
  <sheetViews>
    <sheetView tabSelected="1" workbookViewId="0">
      <selection activeCell="L34" sqref="L34"/>
    </sheetView>
  </sheetViews>
  <sheetFormatPr defaultRowHeight="14.4" x14ac:dyDescent="0.3"/>
  <sheetData>
    <row r="3" spans="3:10" x14ac:dyDescent="0.3">
      <c r="C3" s="56" t="s">
        <v>70</v>
      </c>
      <c r="D3" s="57"/>
      <c r="E3" s="62" t="s">
        <v>71</v>
      </c>
      <c r="F3" s="63"/>
      <c r="G3" s="64" t="s">
        <v>72</v>
      </c>
      <c r="H3" s="65"/>
      <c r="I3" s="66" t="s">
        <v>73</v>
      </c>
      <c r="J3" s="67"/>
    </row>
    <row r="4" spans="3:10" x14ac:dyDescent="0.3">
      <c r="C4" s="58"/>
      <c r="D4" s="59"/>
      <c r="E4" s="68" t="s">
        <v>74</v>
      </c>
      <c r="F4" s="70" t="s">
        <v>75</v>
      </c>
      <c r="G4" s="72" t="s">
        <v>76</v>
      </c>
      <c r="H4" s="72" t="s">
        <v>75</v>
      </c>
      <c r="I4" s="74" t="s">
        <v>76</v>
      </c>
      <c r="J4" s="74" t="s">
        <v>75</v>
      </c>
    </row>
    <row r="5" spans="3:10" x14ac:dyDescent="0.3">
      <c r="C5" s="60"/>
      <c r="D5" s="61"/>
      <c r="E5" s="69"/>
      <c r="F5" s="71"/>
      <c r="G5" s="73"/>
      <c r="H5" s="73"/>
      <c r="I5" s="75"/>
      <c r="J5" s="75"/>
    </row>
    <row r="6" spans="3:10" x14ac:dyDescent="0.3">
      <c r="C6" s="56" t="s">
        <v>77</v>
      </c>
      <c r="D6" s="57"/>
      <c r="E6" s="76" t="s">
        <v>78</v>
      </c>
      <c r="F6" s="77"/>
      <c r="G6" s="80">
        <v>0.75</v>
      </c>
      <c r="H6" s="80">
        <v>13</v>
      </c>
      <c r="I6" s="54">
        <v>0.75</v>
      </c>
      <c r="J6" s="54">
        <v>10</v>
      </c>
    </row>
    <row r="7" spans="3:10" x14ac:dyDescent="0.3">
      <c r="C7" s="60"/>
      <c r="D7" s="61"/>
      <c r="E7" s="78"/>
      <c r="F7" s="79"/>
      <c r="G7" s="81"/>
      <c r="H7" s="81"/>
      <c r="I7" s="55"/>
      <c r="J7" s="55"/>
    </row>
  </sheetData>
  <mergeCells count="16">
    <mergeCell ref="I6:I7"/>
    <mergeCell ref="J6:J7"/>
    <mergeCell ref="C3:D5"/>
    <mergeCell ref="E3:F3"/>
    <mergeCell ref="G3:H3"/>
    <mergeCell ref="I3:J3"/>
    <mergeCell ref="E4:E5"/>
    <mergeCell ref="F4:F5"/>
    <mergeCell ref="G4:G5"/>
    <mergeCell ref="H4:H5"/>
    <mergeCell ref="I4:I5"/>
    <mergeCell ref="J4:J5"/>
    <mergeCell ref="C6:D7"/>
    <mergeCell ref="E6:F7"/>
    <mergeCell ref="G6:G7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Metode Tabel</vt:lpstr>
      <vt:lpstr>Metode Biseksi</vt:lpstr>
      <vt:lpstr>Metode Falsi</vt:lpstr>
      <vt:lpstr>perbadingan biseksi dan falsi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hutajulu</dc:creator>
  <cp:lastModifiedBy>alex hutajulu</cp:lastModifiedBy>
  <cp:lastPrinted>2023-04-27T03:03:19Z</cp:lastPrinted>
  <dcterms:created xsi:type="dcterms:W3CDTF">2022-04-11T01:16:44Z</dcterms:created>
  <dcterms:modified xsi:type="dcterms:W3CDTF">2023-06-21T15:41:45Z</dcterms:modified>
</cp:coreProperties>
</file>