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E9C37F1-A1D0-48C8-BE25-D618233A50C7}" xr6:coauthVersionLast="47" xr6:coauthVersionMax="47" xr10:uidLastSave="{00000000-0000-0000-0000-000000000000}"/>
  <bookViews>
    <workbookView xWindow="-120" yWindow="-120" windowWidth="20730" windowHeight="11040" activeTab="2" xr2:uid="{B7BD4601-C5F9-4DD4-9DDC-C9F94D7735B4}"/>
  </bookViews>
  <sheets>
    <sheet name="Table" sheetId="1" r:id="rId1"/>
    <sheet name="biseksi" sheetId="2" r:id="rId2"/>
    <sheet name="regular fal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D11" i="3" s="1"/>
  <c r="C11" i="3"/>
  <c r="E11" i="3"/>
  <c r="F11" i="3"/>
  <c r="G11" i="3" s="1"/>
  <c r="K11" i="3" s="1"/>
  <c r="J11" i="3"/>
  <c r="D10" i="3"/>
  <c r="E10" i="3"/>
  <c r="F10" i="3"/>
  <c r="G10" i="3"/>
  <c r="H10" i="3" s="1"/>
  <c r="I10" i="3" s="1"/>
  <c r="J10" i="3"/>
  <c r="K9" i="3"/>
  <c r="D29" i="3"/>
  <c r="C29" i="3"/>
  <c r="C30" i="3" s="1"/>
  <c r="B29" i="3"/>
  <c r="L28" i="3"/>
  <c r="F28" i="3"/>
  <c r="G28" i="3" s="1"/>
  <c r="J28" i="3" s="1"/>
  <c r="K28" i="3" s="1"/>
  <c r="E28" i="3"/>
  <c r="D28" i="3"/>
  <c r="H28" i="3" s="1"/>
  <c r="I28" i="3" s="1"/>
  <c r="J9" i="3"/>
  <c r="F9" i="3"/>
  <c r="G9" i="3" s="1"/>
  <c r="E9" i="3"/>
  <c r="C9" i="3"/>
  <c r="B9" i="3"/>
  <c r="D9" i="3" s="1"/>
  <c r="H5" i="3"/>
  <c r="G5" i="3"/>
  <c r="G4" i="3"/>
  <c r="H11" i="3" l="1"/>
  <c r="I11" i="3" s="1"/>
  <c r="K10" i="3"/>
  <c r="C31" i="3"/>
  <c r="H9" i="3"/>
  <c r="I9" i="3" s="1"/>
  <c r="E29" i="3"/>
  <c r="H29" i="3" s="1"/>
  <c r="I29" i="3" s="1"/>
  <c r="E30" i="3"/>
  <c r="F29" i="3"/>
  <c r="L29" i="3"/>
  <c r="C12" i="3" l="1"/>
  <c r="B12" i="3"/>
  <c r="B10" i="3"/>
  <c r="C10" i="3"/>
  <c r="G29" i="3"/>
  <c r="J29" i="3" s="1"/>
  <c r="K29" i="3" s="1"/>
  <c r="B30" i="3"/>
  <c r="E31" i="3"/>
  <c r="D12" i="3" l="1"/>
  <c r="F12" i="3"/>
  <c r="G12" i="3" s="1"/>
  <c r="K12" i="3" s="1"/>
  <c r="E12" i="3"/>
  <c r="J12" i="3"/>
  <c r="F30" i="3"/>
  <c r="D30" i="3"/>
  <c r="L30" i="3"/>
  <c r="H12" i="3" l="1"/>
  <c r="I12" i="3" s="1"/>
  <c r="J30" i="3"/>
  <c r="K30" i="3" s="1"/>
  <c r="H30" i="3"/>
  <c r="I30" i="3" s="1"/>
  <c r="G30" i="3"/>
  <c r="B31" i="3"/>
  <c r="B13" i="3" l="1"/>
  <c r="C13" i="3"/>
  <c r="D31" i="3"/>
  <c r="F31" i="3"/>
  <c r="B32" i="3"/>
  <c r="L31" i="3"/>
  <c r="J13" i="3" l="1"/>
  <c r="E13" i="3"/>
  <c r="F13" i="3"/>
  <c r="G13" i="3" s="1"/>
  <c r="K13" i="3" s="1"/>
  <c r="D13" i="3"/>
  <c r="H13" i="3" s="1"/>
  <c r="I13" i="3" s="1"/>
  <c r="D32" i="3"/>
  <c r="C32" i="3"/>
  <c r="G31" i="3"/>
  <c r="J31" i="3" s="1"/>
  <c r="K31" i="3" s="1"/>
  <c r="H31" i="3"/>
  <c r="I31" i="3" s="1"/>
  <c r="C14" i="3" l="1"/>
  <c r="B14" i="3"/>
  <c r="E32" i="3"/>
  <c r="C33" i="3"/>
  <c r="L32" i="3"/>
  <c r="H32" i="3"/>
  <c r="I32" i="3" s="1"/>
  <c r="F32" i="3"/>
  <c r="D14" i="3" l="1"/>
  <c r="F14" i="3"/>
  <c r="G14" i="3" s="1"/>
  <c r="K14" i="3" s="1"/>
  <c r="E14" i="3"/>
  <c r="J14" i="3"/>
  <c r="B33" i="3"/>
  <c r="G32" i="3"/>
  <c r="J32" i="3" s="1"/>
  <c r="K32" i="3" s="1"/>
  <c r="C34" i="3"/>
  <c r="E33" i="3"/>
  <c r="L33" i="3"/>
  <c r="H14" i="3" l="1"/>
  <c r="I14" i="3" s="1"/>
  <c r="C35" i="3"/>
  <c r="E34" i="3"/>
  <c r="F33" i="3"/>
  <c r="D33" i="3"/>
  <c r="B15" i="3" l="1"/>
  <c r="C15" i="3"/>
  <c r="J33" i="3"/>
  <c r="K33" i="3" s="1"/>
  <c r="H33" i="3"/>
  <c r="I33" i="3" s="1"/>
  <c r="B34" i="3"/>
  <c r="G33" i="3"/>
  <c r="E35" i="3"/>
  <c r="J15" i="3" l="1"/>
  <c r="E15" i="3"/>
  <c r="F15" i="3"/>
  <c r="G15" i="3" s="1"/>
  <c r="K15" i="3" s="1"/>
  <c r="D15" i="3"/>
  <c r="H15" i="3" s="1"/>
  <c r="I15" i="3" s="1"/>
  <c r="D34" i="3"/>
  <c r="F34" i="3"/>
  <c r="L34" i="3"/>
  <c r="C16" i="3" l="1"/>
  <c r="B16" i="3"/>
  <c r="G34" i="3"/>
  <c r="B35" i="3"/>
  <c r="J34" i="3"/>
  <c r="K34" i="3" s="1"/>
  <c r="H34" i="3"/>
  <c r="I34" i="3" s="1"/>
  <c r="D16" i="3" l="1"/>
  <c r="F16" i="3"/>
  <c r="G16" i="3" s="1"/>
  <c r="K16" i="3" s="1"/>
  <c r="E16" i="3"/>
  <c r="J16" i="3"/>
  <c r="D35" i="3"/>
  <c r="F35" i="3"/>
  <c r="B36" i="3"/>
  <c r="L35" i="3"/>
  <c r="H16" i="3" l="1"/>
  <c r="I16" i="3" s="1"/>
  <c r="G35" i="3"/>
  <c r="J35" i="3" s="1"/>
  <c r="K35" i="3" s="1"/>
  <c r="C36" i="3"/>
  <c r="H35" i="3"/>
  <c r="I35" i="3" s="1"/>
  <c r="D36" i="3"/>
  <c r="F36" i="3"/>
  <c r="B17" i="3" l="1"/>
  <c r="C17" i="3"/>
  <c r="B37" i="3"/>
  <c r="G36" i="3"/>
  <c r="E36" i="3"/>
  <c r="H36" i="3" s="1"/>
  <c r="I36" i="3" s="1"/>
  <c r="L36" i="3"/>
  <c r="C37" i="3"/>
  <c r="J36" i="3"/>
  <c r="K36" i="3" s="1"/>
  <c r="J17" i="3" l="1"/>
  <c r="E17" i="3"/>
  <c r="F17" i="3"/>
  <c r="G17" i="3" s="1"/>
  <c r="K17" i="3" s="1"/>
  <c r="D17" i="3"/>
  <c r="H17" i="3" s="1"/>
  <c r="I17" i="3" s="1"/>
  <c r="E37" i="3"/>
  <c r="L37" i="3"/>
  <c r="F37" i="3"/>
  <c r="B38" i="3"/>
  <c r="D37" i="3"/>
  <c r="C18" i="3" l="1"/>
  <c r="B18" i="3"/>
  <c r="C38" i="3"/>
  <c r="G37" i="3"/>
  <c r="J37" i="3"/>
  <c r="K37" i="3" s="1"/>
  <c r="H37" i="3"/>
  <c r="I37" i="3" s="1"/>
  <c r="F38" i="3"/>
  <c r="D38" i="3"/>
  <c r="D18" i="3" l="1"/>
  <c r="F18" i="3"/>
  <c r="G18" i="3" s="1"/>
  <c r="K18" i="3" s="1"/>
  <c r="E18" i="3"/>
  <c r="J18" i="3"/>
  <c r="G38" i="3"/>
  <c r="J38" i="3" s="1"/>
  <c r="K38" i="3" s="1"/>
  <c r="B39" i="3"/>
  <c r="C39" i="3"/>
  <c r="E38" i="3"/>
  <c r="H38" i="3" s="1"/>
  <c r="I38" i="3" s="1"/>
  <c r="L38" i="3"/>
  <c r="H18" i="3" l="1"/>
  <c r="I18" i="3" s="1"/>
  <c r="D39" i="3"/>
  <c r="F39" i="3"/>
  <c r="G39" i="3" s="1"/>
  <c r="F25" i="3"/>
  <c r="L39" i="3"/>
  <c r="E39" i="3"/>
  <c r="B19" i="3" l="1"/>
  <c r="C19" i="3"/>
  <c r="H39" i="3"/>
  <c r="I39" i="3" s="1"/>
  <c r="J39" i="3"/>
  <c r="K39" i="3" s="1"/>
  <c r="J19" i="3" l="1"/>
  <c r="E19" i="3"/>
  <c r="F19" i="3"/>
  <c r="G19" i="3" s="1"/>
  <c r="K19" i="3" s="1"/>
  <c r="D19" i="3"/>
  <c r="H19" i="3" l="1"/>
  <c r="I19" i="3" s="1"/>
  <c r="C20" i="3" l="1"/>
  <c r="B20" i="3"/>
  <c r="D20" i="3" l="1"/>
  <c r="F20" i="3"/>
  <c r="G20" i="3" s="1"/>
  <c r="K20" i="3" s="1"/>
  <c r="E20" i="3"/>
  <c r="J20" i="3"/>
  <c r="H20" i="3" l="1"/>
  <c r="I20" i="3" s="1"/>
  <c r="B21" i="3" l="1"/>
  <c r="C21" i="3"/>
  <c r="J21" i="3" l="1"/>
  <c r="E21" i="3"/>
  <c r="F21" i="3"/>
  <c r="G21" i="3" s="1"/>
  <c r="K21" i="3" s="1"/>
  <c r="D21" i="3"/>
  <c r="H21" i="3" l="1"/>
  <c r="I21" i="3" s="1"/>
  <c r="B22" i="3" l="1"/>
  <c r="C22" i="3"/>
  <c r="E22" i="3" l="1"/>
  <c r="J22" i="3"/>
  <c r="D22" i="3"/>
  <c r="F22" i="3"/>
  <c r="G22" i="3" s="1"/>
  <c r="K22" i="3" s="1"/>
  <c r="H22" i="3" l="1"/>
  <c r="I22" i="3" s="1"/>
  <c r="B23" i="3" l="1"/>
  <c r="C23" i="3"/>
  <c r="J23" i="3" l="1"/>
  <c r="E23" i="3"/>
  <c r="F23" i="3"/>
  <c r="G23" i="3" s="1"/>
  <c r="K23" i="3" s="1"/>
  <c r="D23" i="3"/>
  <c r="H23" i="3" s="1"/>
  <c r="I23" i="3" s="1"/>
  <c r="G5" i="2" l="1"/>
  <c r="G4" i="2"/>
  <c r="B29" i="2"/>
  <c r="L28" i="2"/>
  <c r="F28" i="2"/>
  <c r="G28" i="2" s="1"/>
  <c r="E28" i="2"/>
  <c r="D28" i="2"/>
  <c r="C9" i="2"/>
  <c r="E9" i="2" s="1"/>
  <c r="B9" i="2"/>
  <c r="H28" i="2" l="1"/>
  <c r="I28" i="2" s="1"/>
  <c r="F9" i="2"/>
  <c r="G9" i="2" s="1"/>
  <c r="D9" i="2"/>
  <c r="H9" i="2" s="1"/>
  <c r="I9" i="2" s="1"/>
  <c r="H5" i="2"/>
  <c r="J9" i="2"/>
  <c r="K9" i="2" s="1"/>
  <c r="J28" i="2"/>
  <c r="K28" i="2" s="1"/>
  <c r="C29" i="2"/>
  <c r="F29" i="2" s="1"/>
  <c r="D29" i="2"/>
  <c r="B30" i="2" l="1"/>
  <c r="G29" i="2"/>
  <c r="J29" i="2" s="1"/>
  <c r="K29" i="2" s="1"/>
  <c r="C10" i="2"/>
  <c r="B10" i="2"/>
  <c r="C30" i="2"/>
  <c r="E29" i="2"/>
  <c r="H29" i="2" s="1"/>
  <c r="I29" i="2" s="1"/>
  <c r="L29" i="2"/>
  <c r="F10" i="2" l="1"/>
  <c r="G10" i="2" s="1"/>
  <c r="D10" i="2"/>
  <c r="E10" i="2"/>
  <c r="J10" i="2"/>
  <c r="K10" i="2" s="1"/>
  <c r="F30" i="2"/>
  <c r="D30" i="2"/>
  <c r="C31" i="2"/>
  <c r="E30" i="2"/>
  <c r="L30" i="2"/>
  <c r="H10" i="2" l="1"/>
  <c r="I10" i="2" s="1"/>
  <c r="G30" i="2"/>
  <c r="J30" i="2" s="1"/>
  <c r="K30" i="2" s="1"/>
  <c r="B31" i="2"/>
  <c r="L31" i="2" s="1"/>
  <c r="H30" i="2"/>
  <c r="I30" i="2" s="1"/>
  <c r="E31" i="2"/>
  <c r="B11" i="2" l="1"/>
  <c r="C11" i="2"/>
  <c r="D31" i="2"/>
  <c r="F31" i="2"/>
  <c r="B32" i="2"/>
  <c r="J11" i="2" l="1"/>
  <c r="K11" i="2" s="1"/>
  <c r="E11" i="2"/>
  <c r="F11" i="2"/>
  <c r="G11" i="2" s="1"/>
  <c r="D11" i="2"/>
  <c r="D32" i="2"/>
  <c r="H31" i="2"/>
  <c r="I31" i="2" s="1"/>
  <c r="G31" i="2"/>
  <c r="J31" i="2" s="1"/>
  <c r="K31" i="2" s="1"/>
  <c r="C32" i="2"/>
  <c r="H11" i="2" l="1"/>
  <c r="I11" i="2" s="1"/>
  <c r="B12" i="2" s="1"/>
  <c r="E32" i="2"/>
  <c r="H32" i="2" s="1"/>
  <c r="I32" i="2" s="1"/>
  <c r="L32" i="2"/>
  <c r="C33" i="2"/>
  <c r="F32" i="2"/>
  <c r="C12" i="2" l="1"/>
  <c r="D12" i="2"/>
  <c r="F12" i="2"/>
  <c r="G12" i="2" s="1"/>
  <c r="J12" i="2"/>
  <c r="K12" i="2" s="1"/>
  <c r="E12" i="2"/>
  <c r="B33" i="2"/>
  <c r="L33" i="2" s="1"/>
  <c r="G32" i="2"/>
  <c r="J32" i="2" s="1"/>
  <c r="K32" i="2" s="1"/>
  <c r="C34" i="2"/>
  <c r="E33" i="2"/>
  <c r="H12" i="2" l="1"/>
  <c r="I12" i="2" s="1"/>
  <c r="F33" i="2"/>
  <c r="D33" i="2"/>
  <c r="C35" i="2"/>
  <c r="E34" i="2"/>
  <c r="B13" i="2" l="1"/>
  <c r="C13" i="2"/>
  <c r="E35" i="2"/>
  <c r="H33" i="2"/>
  <c r="I33" i="2" s="1"/>
  <c r="B34" i="2"/>
  <c r="G33" i="2"/>
  <c r="J33" i="2" s="1"/>
  <c r="K33" i="2" s="1"/>
  <c r="J13" i="2" l="1"/>
  <c r="K13" i="2" s="1"/>
  <c r="E13" i="2"/>
  <c r="F13" i="2"/>
  <c r="G13" i="2" s="1"/>
  <c r="D13" i="2"/>
  <c r="F34" i="2"/>
  <c r="D34" i="2"/>
  <c r="L34" i="2"/>
  <c r="H13" i="2" l="1"/>
  <c r="I13" i="2" s="1"/>
  <c r="B14" i="2" s="1"/>
  <c r="H34" i="2"/>
  <c r="I34" i="2" s="1"/>
  <c r="G34" i="2"/>
  <c r="J34" i="2" s="1"/>
  <c r="K34" i="2" s="1"/>
  <c r="B35" i="2"/>
  <c r="C14" i="2" l="1"/>
  <c r="J14" i="2" s="1"/>
  <c r="K14" i="2" s="1"/>
  <c r="D14" i="2"/>
  <c r="F14" i="2"/>
  <c r="G14" i="2" s="1"/>
  <c r="D35" i="2"/>
  <c r="F35" i="2"/>
  <c r="B36" i="2"/>
  <c r="L35" i="2"/>
  <c r="E14" i="2" l="1"/>
  <c r="H14" i="2"/>
  <c r="I14" i="2" s="1"/>
  <c r="D36" i="2"/>
  <c r="G35" i="2"/>
  <c r="J35" i="2" s="1"/>
  <c r="K35" i="2" s="1"/>
  <c r="C36" i="2"/>
  <c r="H35" i="2"/>
  <c r="I35" i="2" s="1"/>
  <c r="B15" i="2" l="1"/>
  <c r="C15" i="2"/>
  <c r="E36" i="2"/>
  <c r="H36" i="2" s="1"/>
  <c r="I36" i="2" s="1"/>
  <c r="L36" i="2"/>
  <c r="C37" i="2"/>
  <c r="F36" i="2"/>
  <c r="J15" i="2" l="1"/>
  <c r="K15" i="2" s="1"/>
  <c r="E15" i="2"/>
  <c r="F15" i="2"/>
  <c r="G15" i="2" s="1"/>
  <c r="D15" i="2"/>
  <c r="H15" i="2" s="1"/>
  <c r="I15" i="2" s="1"/>
  <c r="E37" i="2"/>
  <c r="B37" i="2"/>
  <c r="L37" i="2" s="1"/>
  <c r="G36" i="2"/>
  <c r="J36" i="2" s="1"/>
  <c r="K36" i="2" s="1"/>
  <c r="B16" i="2" l="1"/>
  <c r="C16" i="2"/>
  <c r="F37" i="2"/>
  <c r="B38" i="2"/>
  <c r="D37" i="2"/>
  <c r="J16" i="2" l="1"/>
  <c r="K16" i="2" s="1"/>
  <c r="E16" i="2"/>
  <c r="D16" i="2"/>
  <c r="F16" i="2"/>
  <c r="G16" i="2" s="1"/>
  <c r="D38" i="2"/>
  <c r="H37" i="2"/>
  <c r="I37" i="2" s="1"/>
  <c r="C38" i="2"/>
  <c r="G37" i="2"/>
  <c r="J37" i="2" s="1"/>
  <c r="K37" i="2" s="1"/>
  <c r="H16" i="2" l="1"/>
  <c r="I16" i="2" s="1"/>
  <c r="F25" i="2"/>
  <c r="C39" i="2"/>
  <c r="E38" i="2"/>
  <c r="H38" i="2" s="1"/>
  <c r="I38" i="2" s="1"/>
  <c r="L38" i="2"/>
  <c r="F38" i="2"/>
  <c r="B17" i="2" l="1"/>
  <c r="C17" i="2"/>
  <c r="E39" i="2"/>
  <c r="G38" i="2"/>
  <c r="J38" i="2" s="1"/>
  <c r="K38" i="2" s="1"/>
  <c r="B39" i="2"/>
  <c r="J17" i="2" l="1"/>
  <c r="K17" i="2" s="1"/>
  <c r="E17" i="2"/>
  <c r="F17" i="2"/>
  <c r="G17" i="2" s="1"/>
  <c r="D17" i="2"/>
  <c r="D39" i="2"/>
  <c r="F39" i="2"/>
  <c r="G39" i="2" s="1"/>
  <c r="L39" i="2"/>
  <c r="H17" i="2" l="1"/>
  <c r="I17" i="2" s="1"/>
  <c r="B18" i="2" s="1"/>
  <c r="H39" i="2"/>
  <c r="I39" i="2" s="1"/>
  <c r="J39" i="2"/>
  <c r="K39" i="2" s="1"/>
  <c r="C18" i="2" l="1"/>
  <c r="E18" i="2" s="1"/>
  <c r="D18" i="2"/>
  <c r="J18" i="2" l="1"/>
  <c r="K18" i="2" s="1"/>
  <c r="F18" i="2"/>
  <c r="G18" i="2" s="1"/>
  <c r="H18" i="2" s="1"/>
  <c r="I18" i="2" s="1"/>
  <c r="B19" i="2" l="1"/>
  <c r="C19" i="2"/>
  <c r="J19" i="2" l="1"/>
  <c r="K19" i="2" s="1"/>
  <c r="E19" i="2"/>
  <c r="D19" i="2"/>
  <c r="F19" i="2"/>
  <c r="G19" i="2" s="1"/>
  <c r="H19" i="2" l="1"/>
  <c r="I19" i="2" s="1"/>
  <c r="C20" i="2" l="1"/>
  <c r="B20" i="2"/>
  <c r="D20" i="2" l="1"/>
  <c r="F20" i="2"/>
  <c r="G20" i="2" s="1"/>
  <c r="E20" i="2"/>
  <c r="J20" i="2"/>
  <c r="K20" i="2" s="1"/>
  <c r="H20" i="2" l="1"/>
  <c r="I20" i="2" s="1"/>
  <c r="B21" i="2" l="1"/>
  <c r="D21" i="2" s="1"/>
  <c r="C21" i="2"/>
  <c r="F21" i="2" l="1"/>
  <c r="G21" i="2" s="1"/>
  <c r="H21" i="2" s="1"/>
  <c r="I21" i="2" s="1"/>
  <c r="E21" i="2"/>
  <c r="J21" i="2"/>
  <c r="K21" i="2" s="1"/>
  <c r="B22" i="2" l="1"/>
  <c r="C22" i="2"/>
  <c r="E22" i="2" l="1"/>
  <c r="J22" i="2"/>
  <c r="K22" i="2" s="1"/>
  <c r="D22" i="2"/>
  <c r="F22" i="2"/>
  <c r="G22" i="2" s="1"/>
  <c r="H22" i="2" l="1"/>
  <c r="I22" i="2" s="1"/>
  <c r="B23" i="2" l="1"/>
  <c r="C23" i="2"/>
  <c r="E23" i="2" l="1"/>
  <c r="J23" i="2"/>
  <c r="K23" i="2" s="1"/>
  <c r="D23" i="2"/>
  <c r="F23" i="2"/>
  <c r="G23" i="2" s="1"/>
  <c r="H23" i="2" l="1"/>
  <c r="I23" i="2" s="1"/>
  <c r="B24" i="2" l="1"/>
  <c r="C24" i="2"/>
  <c r="E24" i="2" l="1"/>
  <c r="J24" i="2"/>
  <c r="K24" i="2" s="1"/>
  <c r="F24" i="2"/>
  <c r="G24" i="2" s="1"/>
  <c r="D24" i="2"/>
  <c r="H24" i="2" s="1"/>
  <c r="I24" i="2" s="1"/>
  <c r="E5" i="1" l="1"/>
  <c r="E4" i="1"/>
  <c r="B7" i="1" l="1"/>
  <c r="F5" i="1" l="1"/>
  <c r="B14" i="1"/>
  <c r="C14" i="1" s="1"/>
  <c r="B18" i="1"/>
  <c r="C18" i="1" s="1"/>
  <c r="B11" i="1"/>
  <c r="C11" i="1" s="1"/>
  <c r="B15" i="1"/>
  <c r="C15" i="1" s="1"/>
  <c r="B19" i="1"/>
  <c r="C19" i="1" s="1"/>
  <c r="B12" i="1"/>
  <c r="C12" i="1" s="1"/>
  <c r="B16" i="1"/>
  <c r="C16" i="1" s="1"/>
  <c r="B20" i="1"/>
  <c r="C20" i="1" s="1"/>
  <c r="B13" i="1"/>
  <c r="C13" i="1" s="1"/>
  <c r="B17" i="1"/>
  <c r="C17" i="1" s="1"/>
  <c r="B21" i="1"/>
  <c r="C21" i="1" s="1"/>
  <c r="E15" i="1" l="1"/>
  <c r="D15" i="1"/>
  <c r="F15" i="1" s="1"/>
  <c r="E21" i="1"/>
  <c r="D21" i="1"/>
  <c r="F21" i="1" s="1"/>
  <c r="E16" i="1"/>
  <c r="D16" i="1"/>
  <c r="F16" i="1" s="1"/>
  <c r="E11" i="1"/>
  <c r="D11" i="1"/>
  <c r="F11" i="1" s="1"/>
  <c r="E20" i="1"/>
  <c r="D20" i="1"/>
  <c r="F20" i="1" s="1"/>
  <c r="E17" i="1"/>
  <c r="D17" i="1"/>
  <c r="F17" i="1" s="1"/>
  <c r="E12" i="1"/>
  <c r="D12" i="1"/>
  <c r="F12" i="1" s="1"/>
  <c r="E18" i="1"/>
  <c r="D18" i="1"/>
  <c r="F18" i="1" s="1"/>
  <c r="E13" i="1"/>
  <c r="D13" i="1"/>
  <c r="F13" i="1" s="1"/>
  <c r="E19" i="1"/>
  <c r="D19" i="1"/>
  <c r="F19" i="1" s="1"/>
  <c r="E14" i="1"/>
  <c r="D14" i="1"/>
  <c r="F14" i="1" s="1"/>
</calcChain>
</file>

<file path=xl/sharedStrings.xml><?xml version="1.0" encoding="utf-8"?>
<sst xmlns="http://schemas.openxmlformats.org/spreadsheetml/2006/main" count="149" uniqueCount="70">
  <si>
    <t>A</t>
  </si>
  <si>
    <t>B</t>
  </si>
  <si>
    <t>C</t>
  </si>
  <si>
    <t>D</t>
  </si>
  <si>
    <t>E</t>
  </si>
  <si>
    <t>F</t>
  </si>
  <si>
    <t>Cek Syarat keberadaan akar pada range xa dan xb</t>
  </si>
  <si>
    <t>Xb</t>
  </si>
  <si>
    <t>F(xb)</t>
  </si>
  <si>
    <t>kesimpulan diantara batas atas dan batas bawah apakah ada akar? =</t>
  </si>
  <si>
    <t>=IF((E3*E4)&lt;0;"Pada Range Terdapat akar";"Pada Range Tidak Ada Akar")</t>
  </si>
  <si>
    <t>Xa</t>
  </si>
  <si>
    <t>F(xa)</t>
  </si>
  <si>
    <t>N</t>
  </si>
  <si>
    <t>h</t>
  </si>
  <si>
    <t>E10 =IF(C10=0;"Ada Akar dengan Nilai xi";"Tidak Ada Akar dengan Nilai xi")</t>
  </si>
  <si>
    <t>F10==if(D12&lt;0;if(abs(C12)&lt;abs(C13);"Akar lebih dekat ke xi, atau akar berada diantara xi dan xi+1";"Akar lebih dekat ke xi+1, atau akar berada diantara xi dan xi+1");"Tidak ditemukan akar")</t>
  </si>
  <si>
    <t>i</t>
  </si>
  <si>
    <t>Xi</t>
  </si>
  <si>
    <t>Yi = F(xi)</t>
  </si>
  <si>
    <t>y(i).y(i+1)</t>
  </si>
  <si>
    <t>jika f(xi)=0</t>
  </si>
  <si>
    <t>jika f(xi).f(xi+1)&lt;0</t>
  </si>
  <si>
    <t>metode tabular untuk menghitung akar 3x^3 + e^x</t>
  </si>
  <si>
    <r>
      <t xml:space="preserve">Kesimpulan: </t>
    </r>
    <r>
      <rPr>
        <b/>
        <sz val="11"/>
        <color theme="1"/>
        <rFont val="Calibri"/>
        <family val="2"/>
        <scheme val="minor"/>
      </rPr>
      <t>Akar berada diantara -0.6 dan -0.5 dan akar lebih dekat dengan -0.6</t>
    </r>
  </si>
  <si>
    <t>Xb dan Xa didapat dari hasil metode tabular</t>
  </si>
  <si>
    <t>G4=C4+EXP(C4)</t>
  </si>
  <si>
    <t>xb</t>
  </si>
  <si>
    <t>&lt;== diisi nilai xb</t>
  </si>
  <si>
    <t>f(xb)</t>
  </si>
  <si>
    <t>cek ada akar ?</t>
  </si>
  <si>
    <t>G5=C5+EXP(C5)</t>
  </si>
  <si>
    <t>xa</t>
  </si>
  <si>
    <t>&lt;==diisi nilai xa</t>
  </si>
  <si>
    <t>f(xa)</t>
  </si>
  <si>
    <r>
      <t xml:space="preserve">&lt;== </t>
    </r>
    <r>
      <rPr>
        <b/>
        <sz val="10"/>
        <color theme="1"/>
        <rFont val="Calibri"/>
        <family val="2"/>
        <scheme val="minor"/>
      </rPr>
      <t>=IF(G4*G5&lt;0;"Ada Akar";"Tidak ada Akar")</t>
    </r>
  </si>
  <si>
    <t>B9 =C4</t>
  </si>
  <si>
    <t>e</t>
  </si>
  <si>
    <t>C9 =(B9+D9)/2</t>
  </si>
  <si>
    <t>G</t>
  </si>
  <si>
    <t>H</t>
  </si>
  <si>
    <t>I</t>
  </si>
  <si>
    <t>J</t>
  </si>
  <si>
    <t>K</t>
  </si>
  <si>
    <t>D9=B9+EXP(B9)</t>
  </si>
  <si>
    <t>iterasi</t>
  </si>
  <si>
    <t>xc</t>
  </si>
  <si>
    <t>f(xc)</t>
  </si>
  <si>
    <t>f(xb)*f (xc)</t>
  </si>
  <si>
    <t>range baru</t>
  </si>
  <si>
    <t>abs(xa-xb)</t>
  </si>
  <si>
    <t>Ket</t>
  </si>
  <si>
    <t>E9=C9+EXP(C9)</t>
  </si>
  <si>
    <t>F9=(B9+C9)/2</t>
  </si>
  <si>
    <t>G9=F9+EXP(F9)</t>
  </si>
  <si>
    <t>H9=D9*G9</t>
  </si>
  <si>
    <t>I9=IF(H9&lt;0;"xa=xc";"xb=xc")</t>
  </si>
  <si>
    <t>j9=ABS(C9-B9)</t>
  </si>
  <si>
    <t>K9=IF(J9&lt;$C$6;"Berhenti";"Lanjutkan")</t>
  </si>
  <si>
    <t>B10 =IF(I9="xb=xc";F9;B9)</t>
  </si>
  <si>
    <t>D10=IF(I9="xa=xc";F9;C9)</t>
  </si>
  <si>
    <t>selebihnya copy paste dari baris diatasnya</t>
  </si>
  <si>
    <t>Akar =</t>
  </si>
  <si>
    <t xml:space="preserve"> </t>
  </si>
  <si>
    <t>f(xb) * f (xa)</t>
  </si>
  <si>
    <t>Ada Akar?</t>
  </si>
  <si>
    <t>f(xb) * f (xc)</t>
  </si>
  <si>
    <t>abs(b-a)</t>
  </si>
  <si>
    <r>
      <t xml:space="preserve">Selesaikan persamaan : 3x^3+e^x dengan range </t>
    </r>
    <r>
      <rPr>
        <i/>
        <sz val="14"/>
        <color rgb="FF000000"/>
        <rFont val="Trebuchet MS"/>
        <family val="2"/>
      </rPr>
      <t>x</t>
    </r>
    <r>
      <rPr>
        <sz val="14"/>
        <color rgb="FF000000"/>
        <rFont val="Trebuchet MS"/>
        <family val="2"/>
      </rPr>
      <t xml:space="preserve"> = [-1,1] dengan error = 0.001 </t>
    </r>
  </si>
  <si>
    <t>f(x) = 3x^3 + 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</si>
</sst>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0.000"/>
    <numFmt numFmtId="167" formatCode="0.000000"/>
    <numFmt numFmtId="169" formatCode="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4"/>
      <color rgb="FF000000"/>
      <name val="Trebuchet MS"/>
      <family val="2"/>
    </font>
    <font>
      <i/>
      <sz val="14"/>
      <color rgb="FF000000"/>
      <name val="Trebuchet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5D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8B7E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0" quotePrefix="1" applyFont="1"/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left" readingOrder="1"/>
    </xf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6" fillId="7" borderId="0" xfId="0" applyFont="1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14" borderId="0" xfId="0" applyFill="1"/>
    <xf numFmtId="0" fontId="0" fillId="14" borderId="0" xfId="0" applyFill="1" applyAlignment="1">
      <alignment wrapText="1"/>
    </xf>
    <xf numFmtId="165" fontId="0" fillId="10" borderId="1" xfId="0" applyNumberFormat="1" applyFill="1" applyBorder="1"/>
    <xf numFmtId="0" fontId="0" fillId="12" borderId="1" xfId="0" applyFill="1" applyBorder="1"/>
    <xf numFmtId="164" fontId="0" fillId="13" borderId="1" xfId="0" applyNumberFormat="1" applyFill="1" applyBorder="1"/>
    <xf numFmtId="164" fontId="0" fillId="14" borderId="1" xfId="0" applyNumberFormat="1" applyFill="1" applyBorder="1" applyAlignment="1">
      <alignment wrapText="1"/>
    </xf>
    <xf numFmtId="166" fontId="0" fillId="15" borderId="1" xfId="0" applyNumberFormat="1" applyFill="1" applyBorder="1"/>
    <xf numFmtId="164" fontId="0" fillId="16" borderId="1" xfId="0" applyNumberFormat="1" applyFill="1" applyBorder="1"/>
    <xf numFmtId="167" fontId="0" fillId="2" borderId="1" xfId="0" applyNumberFormat="1" applyFill="1" applyBorder="1"/>
    <xf numFmtId="166" fontId="0" fillId="17" borderId="1" xfId="0" applyNumberFormat="1" applyFill="1" applyBorder="1" applyAlignment="1">
      <alignment horizontal="center"/>
    </xf>
    <xf numFmtId="164" fontId="0" fillId="18" borderId="1" xfId="0" applyNumberFormat="1" applyFill="1" applyBorder="1"/>
    <xf numFmtId="0" fontId="0" fillId="19" borderId="1" xfId="0" applyFill="1" applyBorder="1"/>
    <xf numFmtId="0" fontId="0" fillId="15" borderId="0" xfId="0" applyFill="1"/>
    <xf numFmtId="164" fontId="0" fillId="20" borderId="1" xfId="0" applyNumberFormat="1" applyFill="1" applyBorder="1"/>
    <xf numFmtId="0" fontId="0" fillId="21" borderId="1" xfId="0" applyFill="1" applyBorder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1" fontId="3" fillId="0" borderId="0" xfId="0" applyNumberFormat="1" applyFont="1"/>
    <xf numFmtId="0" fontId="3" fillId="0" borderId="0" xfId="0" applyFont="1"/>
    <xf numFmtId="0" fontId="0" fillId="22" borderId="0" xfId="0" applyFill="1"/>
    <xf numFmtId="166" fontId="0" fillId="22" borderId="0" xfId="0" applyNumberFormat="1" applyFill="1"/>
    <xf numFmtId="166" fontId="0" fillId="0" borderId="0" xfId="0" applyNumberFormat="1"/>
    <xf numFmtId="0" fontId="1" fillId="0" borderId="1" xfId="0" applyFont="1" applyBorder="1" applyAlignment="1">
      <alignment horizontal="center"/>
    </xf>
    <xf numFmtId="166" fontId="0" fillId="0" borderId="1" xfId="0" applyNumberFormat="1" applyBorder="1"/>
    <xf numFmtId="16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5D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Table!$C$10</c:f>
              <c:strCache>
                <c:ptCount val="1"/>
                <c:pt idx="0">
                  <c:v>Yi = F(xi)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Table!$B$11:$B$21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-0.39999999999999991</c:v>
                </c:pt>
                <c:pt idx="4">
                  <c:v>-0.19999999999999996</c:v>
                </c:pt>
                <c:pt idx="5">
                  <c:v>0</c:v>
                </c:pt>
                <c:pt idx="6">
                  <c:v>0.20000000000000018</c:v>
                </c:pt>
                <c:pt idx="7">
                  <c:v>0.40000000000000013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Table!$C$11:$C$21</c:f>
              <c:numCache>
                <c:formatCode>General</c:formatCode>
                <c:ptCount val="11"/>
                <c:pt idx="0">
                  <c:v>-2.6321205588285577</c:v>
                </c:pt>
                <c:pt idx="1">
                  <c:v>-1.0866710358827789</c:v>
                </c:pt>
                <c:pt idx="2">
                  <c:v>-9.9188363905973631E-2</c:v>
                </c:pt>
                <c:pt idx="3">
                  <c:v>0.47832004603563943</c:v>
                </c:pt>
                <c:pt idx="4">
                  <c:v>0.79473075307798191</c:v>
                </c:pt>
                <c:pt idx="5">
                  <c:v>1</c:v>
                </c:pt>
                <c:pt idx="6">
                  <c:v>1.2454027581601701</c:v>
                </c:pt>
                <c:pt idx="7">
                  <c:v>1.6838246976412707</c:v>
                </c:pt>
                <c:pt idx="8">
                  <c:v>2.4701188003905092</c:v>
                </c:pt>
                <c:pt idx="9">
                  <c:v>3.7615409284924683</c:v>
                </c:pt>
                <c:pt idx="10">
                  <c:v>5.7182818284590446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97-4417-8127-8DD0B3415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75456"/>
        <c:axId val="1592976288"/>
      </c:scatterChart>
      <c:valAx>
        <c:axId val="15929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76288"/>
        <c:crosses val="autoZero"/>
        <c:crossBetween val="midCat"/>
      </c:valAx>
      <c:valAx>
        <c:axId val="15929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7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7</xdr:row>
      <xdr:rowOff>19050</xdr:rowOff>
    </xdr:from>
    <xdr:to>
      <xdr:col>4</xdr:col>
      <xdr:colOff>533400</xdr:colOff>
      <xdr:row>9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55C22D8-604B-4522-A359-7D1EDA65AC5F}"/>
            </a:ext>
          </a:extLst>
        </xdr:cNvPr>
        <xdr:cNvCxnSpPr/>
      </xdr:nvCxnSpPr>
      <xdr:spPr>
        <a:xfrm flipH="1" flipV="1">
          <a:off x="2276475" y="1543050"/>
          <a:ext cx="2190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7</xdr:row>
      <xdr:rowOff>666750</xdr:rowOff>
    </xdr:from>
    <xdr:to>
      <xdr:col>5</xdr:col>
      <xdr:colOff>1590675</xdr:colOff>
      <xdr:row>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1DB416-862A-467E-B889-C6095A2CA663}"/>
            </a:ext>
          </a:extLst>
        </xdr:cNvPr>
        <xdr:cNvCxnSpPr/>
      </xdr:nvCxnSpPr>
      <xdr:spPr>
        <a:xfrm flipH="1" flipV="1">
          <a:off x="5086350" y="2190750"/>
          <a:ext cx="4286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1571625</xdr:colOff>
      <xdr:row>4</xdr:row>
      <xdr:rowOff>0</xdr:rowOff>
    </xdr:from>
    <xdr:to>
      <xdr:col>6</xdr:col>
      <xdr:colOff>552450</xdr:colOff>
      <xdr:row>4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45E2BA4-3CD4-4544-943B-3FCF83B95003}"/>
            </a:ext>
          </a:extLst>
        </xdr:cNvPr>
        <xdr:cNvCxnSpPr/>
      </xdr:nvCxnSpPr>
      <xdr:spPr>
        <a:xfrm flipV="1">
          <a:off x="5495925" y="952500"/>
          <a:ext cx="13811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</xdr:colOff>
      <xdr:row>24</xdr:row>
      <xdr:rowOff>4762</xdr:rowOff>
    </xdr:from>
    <xdr:to>
      <xdr:col>5</xdr:col>
      <xdr:colOff>928687</xdr:colOff>
      <xdr:row>38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8F0436-3FF6-2982-D6F6-7FA73564B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C3F1-5D12-4482-B5DC-4CFAF82C0E40}">
  <dimension ref="A1:K25"/>
  <sheetViews>
    <sheetView topLeftCell="A2" workbookViewId="0">
      <selection activeCell="B10" sqref="B10:C21"/>
    </sheetView>
  </sheetViews>
  <sheetFormatPr defaultRowHeight="15" x14ac:dyDescent="0.25"/>
  <cols>
    <col min="1" max="1" width="4" customWidth="1"/>
    <col min="2" max="3" width="7.28515625" customWidth="1"/>
    <col min="4" max="4" width="10.85546875" customWidth="1"/>
    <col min="5" max="5" width="29.42578125" customWidth="1"/>
    <col min="6" max="6" width="36" customWidth="1"/>
    <col min="7" max="7" width="48.28515625" bestFit="1" customWidth="1"/>
  </cols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11" x14ac:dyDescent="0.25">
      <c r="A2" s="14" t="s">
        <v>23</v>
      </c>
      <c r="B2" s="14"/>
      <c r="C2" s="14"/>
      <c r="D2" s="14"/>
      <c r="E2" s="14"/>
      <c r="F2" s="14"/>
      <c r="G2" s="14"/>
      <c r="H2" s="2"/>
      <c r="I2" s="2"/>
      <c r="J2" s="2"/>
      <c r="K2" s="2"/>
    </row>
    <row r="3" spans="1:11" x14ac:dyDescent="0.25">
      <c r="D3" t="s">
        <v>6</v>
      </c>
    </row>
    <row r="4" spans="1:11" ht="30" x14ac:dyDescent="0.25">
      <c r="A4" s="1" t="s">
        <v>7</v>
      </c>
      <c r="B4" s="1">
        <v>-1</v>
      </c>
      <c r="D4" s="1" t="s">
        <v>8</v>
      </c>
      <c r="E4" s="1">
        <f>(3*B4^3)+EXP(B4)</f>
        <v>-2.6321205588285577</v>
      </c>
      <c r="F4" s="3" t="s">
        <v>9</v>
      </c>
      <c r="G4" s="4" t="s">
        <v>10</v>
      </c>
    </row>
    <row r="5" spans="1:11" x14ac:dyDescent="0.25">
      <c r="A5" s="1" t="s">
        <v>11</v>
      </c>
      <c r="B5" s="1">
        <v>1</v>
      </c>
      <c r="D5" s="1" t="s">
        <v>12</v>
      </c>
      <c r="E5" s="1">
        <f>(3*B5^3)+EXP(B5)</f>
        <v>5.7182818284590446</v>
      </c>
      <c r="F5" s="5" t="str">
        <f>IF((E4*E5)&lt;0,"Pada Range Terdapat Akar","Pada Range Tidak Ada Akar")</f>
        <v>Pada Range Terdapat Akar</v>
      </c>
    </row>
    <row r="6" spans="1:11" x14ac:dyDescent="0.25">
      <c r="A6" s="1" t="s">
        <v>13</v>
      </c>
      <c r="B6" s="1">
        <v>10</v>
      </c>
    </row>
    <row r="7" spans="1:11" x14ac:dyDescent="0.25">
      <c r="A7" s="1" t="s">
        <v>14</v>
      </c>
      <c r="B7" s="1">
        <f>(B5-B4)/B6</f>
        <v>0.2</v>
      </c>
      <c r="E7" s="6" t="s">
        <v>15</v>
      </c>
    </row>
    <row r="8" spans="1:11" ht="64.5" x14ac:dyDescent="0.25">
      <c r="F8" s="7" t="s">
        <v>16</v>
      </c>
    </row>
    <row r="10" spans="1:11" x14ac:dyDescent="0.25">
      <c r="A10" s="1" t="s">
        <v>17</v>
      </c>
      <c r="B10" s="1" t="s">
        <v>18</v>
      </c>
      <c r="C10" s="1" t="s">
        <v>19</v>
      </c>
      <c r="D10" s="8" t="s">
        <v>20</v>
      </c>
      <c r="E10" s="1" t="s">
        <v>21</v>
      </c>
      <c r="F10" s="1" t="s">
        <v>22</v>
      </c>
    </row>
    <row r="11" spans="1:11" x14ac:dyDescent="0.25">
      <c r="A11" s="1">
        <v>0</v>
      </c>
      <c r="B11" s="1">
        <f>$B$4+(A11*$B$7)</f>
        <v>-1</v>
      </c>
      <c r="C11" s="1">
        <f>(3*B11^3)+EXP(B11)</f>
        <v>-2.6321205588285577</v>
      </c>
      <c r="D11" s="1">
        <f>C11*C12</f>
        <v>2.8602491742305878</v>
      </c>
      <c r="E11" s="9" t="str">
        <f>IF(C11=0,"Ada Akar dengan Nilai xi","Tidak ada akar dengan Nilai xi")</f>
        <v>Tidak ada akar dengan Nilai xi</v>
      </c>
      <c r="F11" s="1" t="str">
        <f>IF(D11&lt;0,IF(ABS(C11)&lt;ABS(C12),"Akar lebih dekat ke xi atau akar berada diantara xi dan xi+1","Akar lebih dekat ke xi+1 atau berada diantara xi dan xi+1"),"Tidak ditemukan akar")</f>
        <v>Tidak ditemukan akar</v>
      </c>
    </row>
    <row r="12" spans="1:11" x14ac:dyDescent="0.25">
      <c r="A12" s="1">
        <v>1</v>
      </c>
      <c r="B12" s="1">
        <f t="shared" ref="B12:B21" si="0">$B$4+(A12*$B$7)</f>
        <v>-0.8</v>
      </c>
      <c r="C12" s="1">
        <f t="shared" ref="C12:C21" si="1">(3*B12^3)+EXP(B12)</f>
        <v>-1.0866710358827789</v>
      </c>
      <c r="D12" s="1">
        <f t="shared" ref="D12:D21" si="2">C12*C13</f>
        <v>0.1077851221532224</v>
      </c>
      <c r="E12" s="9" t="str">
        <f t="shared" ref="E12:E21" si="3">IF(C12=0,"Ada Akar dengan Nilai xi","Tidak ada akar dengan Nilai xi")</f>
        <v>Tidak ada akar dengan Nilai xi</v>
      </c>
      <c r="F12" s="1" t="str">
        <f t="shared" ref="F12:F21" si="4">IF(D12&lt;0,IF(ABS(C12)&lt;ABS(C13),"Akar lebih dekat ke xi atau akar berada diantara xi dan xi+1","Akar lebih dekat ke xi+1 atau berada diantara xi dan xi+1"),"Tidak ditemukan akar")</f>
        <v>Tidak ditemukan akar</v>
      </c>
    </row>
    <row r="13" spans="1:11" ht="30" x14ac:dyDescent="0.25">
      <c r="A13" s="11">
        <v>2</v>
      </c>
      <c r="B13" s="11">
        <f t="shared" si="0"/>
        <v>-0.6</v>
      </c>
      <c r="C13" s="11">
        <f t="shared" si="1"/>
        <v>-9.9188363905973631E-2</v>
      </c>
      <c r="D13" s="11">
        <f t="shared" si="2"/>
        <v>-4.7443782789705062E-2</v>
      </c>
      <c r="E13" s="12" t="str">
        <f t="shared" si="3"/>
        <v>Tidak ada akar dengan Nilai xi</v>
      </c>
      <c r="F13" s="12" t="str">
        <f t="shared" si="4"/>
        <v>Akar lebih dekat ke xi atau akar berada diantara xi dan xi+1</v>
      </c>
    </row>
    <row r="14" spans="1:11" x14ac:dyDescent="0.25">
      <c r="A14" s="11">
        <v>3</v>
      </c>
      <c r="B14" s="11">
        <f t="shared" si="0"/>
        <v>-0.39999999999999991</v>
      </c>
      <c r="C14" s="11">
        <f t="shared" si="1"/>
        <v>0.47832004603563943</v>
      </c>
      <c r="D14" s="11">
        <f t="shared" si="2"/>
        <v>0.38013565039819869</v>
      </c>
      <c r="E14" s="12" t="str">
        <f t="shared" si="3"/>
        <v>Tidak ada akar dengan Nilai xi</v>
      </c>
      <c r="F14" s="11" t="str">
        <f t="shared" si="4"/>
        <v>Tidak ditemukan akar</v>
      </c>
    </row>
    <row r="15" spans="1:11" x14ac:dyDescent="0.25">
      <c r="A15" s="1">
        <v>4</v>
      </c>
      <c r="B15" s="1">
        <f t="shared" si="0"/>
        <v>-0.19999999999999996</v>
      </c>
      <c r="C15" s="1">
        <f t="shared" si="1"/>
        <v>0.79473075307798191</v>
      </c>
      <c r="D15" s="1">
        <f t="shared" si="2"/>
        <v>0.79473075307798191</v>
      </c>
      <c r="E15" s="9" t="str">
        <f t="shared" si="3"/>
        <v>Tidak ada akar dengan Nilai xi</v>
      </c>
      <c r="F15" s="1" t="str">
        <f t="shared" si="4"/>
        <v>Tidak ditemukan akar</v>
      </c>
    </row>
    <row r="16" spans="1:11" x14ac:dyDescent="0.25">
      <c r="A16" s="1">
        <v>5</v>
      </c>
      <c r="B16" s="1">
        <f t="shared" si="0"/>
        <v>0</v>
      </c>
      <c r="C16" s="1">
        <f t="shared" si="1"/>
        <v>1</v>
      </c>
      <c r="D16" s="1">
        <f t="shared" si="2"/>
        <v>1.2454027581601701</v>
      </c>
      <c r="E16" s="9" t="str">
        <f t="shared" si="3"/>
        <v>Tidak ada akar dengan Nilai xi</v>
      </c>
      <c r="F16" s="1" t="str">
        <f t="shared" si="4"/>
        <v>Tidak ditemukan akar</v>
      </c>
    </row>
    <row r="17" spans="1:6" x14ac:dyDescent="0.25">
      <c r="A17" s="1">
        <v>6</v>
      </c>
      <c r="B17" s="1">
        <f t="shared" si="0"/>
        <v>0.20000000000000018</v>
      </c>
      <c r="C17" s="1">
        <f t="shared" si="1"/>
        <v>1.2454027581601701</v>
      </c>
      <c r="D17" s="1">
        <f t="shared" si="2"/>
        <v>2.0970399227006529</v>
      </c>
      <c r="E17" s="9" t="str">
        <f t="shared" si="3"/>
        <v>Tidak ada akar dengan Nilai xi</v>
      </c>
      <c r="F17" s="1" t="str">
        <f t="shared" si="4"/>
        <v>Tidak ditemukan akar</v>
      </c>
    </row>
    <row r="18" spans="1:6" x14ac:dyDescent="0.25">
      <c r="A18" s="1">
        <v>7</v>
      </c>
      <c r="B18" s="1">
        <f t="shared" si="0"/>
        <v>0.40000000000000013</v>
      </c>
      <c r="C18" s="1">
        <f t="shared" si="1"/>
        <v>1.6838246976412707</v>
      </c>
      <c r="D18" s="1">
        <f t="shared" si="2"/>
        <v>4.1592470422055676</v>
      </c>
      <c r="E18" s="9" t="str">
        <f t="shared" si="3"/>
        <v>Tidak ada akar dengan Nilai xi</v>
      </c>
      <c r="F18" s="1" t="str">
        <f t="shared" si="4"/>
        <v>Tidak ditemukan akar</v>
      </c>
    </row>
    <row r="19" spans="1:6" x14ac:dyDescent="0.25">
      <c r="A19" s="1">
        <v>8</v>
      </c>
      <c r="B19" s="1">
        <f t="shared" si="0"/>
        <v>0.60000000000000009</v>
      </c>
      <c r="C19" s="1">
        <f t="shared" si="1"/>
        <v>2.4701188003905092</v>
      </c>
      <c r="D19" s="1">
        <f t="shared" si="2"/>
        <v>9.2914529659076184</v>
      </c>
      <c r="E19" s="9" t="str">
        <f t="shared" si="3"/>
        <v>Tidak ada akar dengan Nilai xi</v>
      </c>
      <c r="F19" s="1" t="str">
        <f t="shared" si="4"/>
        <v>Tidak ditemukan akar</v>
      </c>
    </row>
    <row r="20" spans="1:6" x14ac:dyDescent="0.25">
      <c r="A20" s="1">
        <v>9</v>
      </c>
      <c r="B20" s="1">
        <f t="shared" si="0"/>
        <v>0.8</v>
      </c>
      <c r="C20" s="1">
        <f t="shared" si="1"/>
        <v>3.7615409284924683</v>
      </c>
      <c r="D20" s="1">
        <f t="shared" si="2"/>
        <v>21.509551138403445</v>
      </c>
      <c r="E20" s="9" t="str">
        <f t="shared" si="3"/>
        <v>Tidak ada akar dengan Nilai xi</v>
      </c>
      <c r="F20" s="1" t="str">
        <f t="shared" si="4"/>
        <v>Tidak ditemukan akar</v>
      </c>
    </row>
    <row r="21" spans="1:6" x14ac:dyDescent="0.25">
      <c r="A21" s="1">
        <v>10</v>
      </c>
      <c r="B21" s="1">
        <f t="shared" si="0"/>
        <v>1</v>
      </c>
      <c r="C21" s="1">
        <f t="shared" si="1"/>
        <v>5.7182818284590446</v>
      </c>
      <c r="D21" s="1">
        <f t="shared" si="2"/>
        <v>0</v>
      </c>
      <c r="E21" s="9" t="str">
        <f t="shared" si="3"/>
        <v>Tidak ada akar dengan Nilai xi</v>
      </c>
      <c r="F21" s="1" t="str">
        <f t="shared" si="4"/>
        <v>Tidak ditemukan akar</v>
      </c>
    </row>
    <row r="23" spans="1:6" x14ac:dyDescent="0.25">
      <c r="B23" s="10" t="s">
        <v>24</v>
      </c>
      <c r="C23" s="13"/>
      <c r="F23" s="10"/>
    </row>
    <row r="25" spans="1:6" x14ac:dyDescent="0.25">
      <c r="D25" s="10"/>
    </row>
  </sheetData>
  <mergeCells count="1">
    <mergeCell ref="A2:G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C10-C3B5-4329-9B27-4190F5B17915}">
  <dimension ref="A1:Q42"/>
  <sheetViews>
    <sheetView topLeftCell="A4" zoomScale="85" zoomScaleNormal="85" workbookViewId="0">
      <selection activeCell="P26" sqref="P26"/>
    </sheetView>
  </sheetViews>
  <sheetFormatPr defaultRowHeight="15" x14ac:dyDescent="0.25"/>
  <cols>
    <col min="1" max="1" width="7" customWidth="1"/>
    <col min="2" max="2" width="9.28515625" customWidth="1"/>
    <col min="5" max="5" width="11.42578125" customWidth="1"/>
    <col min="7" max="7" width="9.5703125" customWidth="1"/>
    <col min="8" max="8" width="11.5703125" bestFit="1" customWidth="1"/>
    <col min="9" max="9" width="10.140625" customWidth="1"/>
    <col min="10" max="10" width="13.7109375" customWidth="1"/>
    <col min="11" max="11" width="10.5703125" customWidth="1"/>
    <col min="12" max="12" width="5.28515625" customWidth="1"/>
  </cols>
  <sheetData>
    <row r="1" spans="1:17" ht="18.75" x14ac:dyDescent="0.3">
      <c r="A1" s="15" t="s">
        <v>68</v>
      </c>
      <c r="M1" s="16" t="s">
        <v>25</v>
      </c>
      <c r="N1" s="16"/>
      <c r="O1" s="16"/>
      <c r="P1" s="16"/>
      <c r="Q1" s="16"/>
    </row>
    <row r="3" spans="1:17" x14ac:dyDescent="0.25">
      <c r="A3">
        <v>1</v>
      </c>
      <c r="B3" t="s">
        <v>69</v>
      </c>
      <c r="M3" s="17" t="s">
        <v>26</v>
      </c>
      <c r="N3" s="17"/>
    </row>
    <row r="4" spans="1:17" x14ac:dyDescent="0.25">
      <c r="A4">
        <v>2</v>
      </c>
      <c r="B4" s="16" t="s">
        <v>27</v>
      </c>
      <c r="C4" s="16">
        <v>-1</v>
      </c>
      <c r="D4" t="s">
        <v>28</v>
      </c>
      <c r="F4" s="18" t="s">
        <v>29</v>
      </c>
      <c r="G4" s="19">
        <f>(3*C4^3)+EXP(C4)</f>
        <v>-2.6321205588285577</v>
      </c>
      <c r="H4" s="20" t="s">
        <v>30</v>
      </c>
      <c r="I4" s="20"/>
      <c r="M4" s="21" t="s">
        <v>31</v>
      </c>
      <c r="N4" s="21"/>
    </row>
    <row r="5" spans="1:17" x14ac:dyDescent="0.25">
      <c r="B5" s="16" t="s">
        <v>32</v>
      </c>
      <c r="C5" s="16">
        <v>1</v>
      </c>
      <c r="D5" t="s">
        <v>33</v>
      </c>
      <c r="F5" s="18" t="s">
        <v>34</v>
      </c>
      <c r="G5" s="19">
        <f>(3*C5^3)+EXP(C5)</f>
        <v>5.7182818284590446</v>
      </c>
      <c r="H5" s="22" t="str">
        <f>IF(G4*G5&lt;0,"Ada Akar","Tidak ada Akar")</f>
        <v>Ada Akar</v>
      </c>
      <c r="I5" s="23" t="s">
        <v>35</v>
      </c>
      <c r="M5" s="24" t="s">
        <v>36</v>
      </c>
    </row>
    <row r="6" spans="1:17" x14ac:dyDescent="0.25">
      <c r="A6">
        <v>3</v>
      </c>
      <c r="B6" s="25" t="s">
        <v>37</v>
      </c>
      <c r="C6" s="25">
        <v>1E-4</v>
      </c>
      <c r="M6" s="26" t="s">
        <v>38</v>
      </c>
      <c r="N6" s="26"/>
    </row>
    <row r="7" spans="1:17" s="28" customFormat="1" x14ac:dyDescent="0.25">
      <c r="A7" s="27" t="s">
        <v>0</v>
      </c>
      <c r="B7" s="27" t="s">
        <v>1</v>
      </c>
      <c r="C7" s="27" t="s">
        <v>2</v>
      </c>
      <c r="D7" s="27" t="s">
        <v>3</v>
      </c>
      <c r="E7" s="27" t="s">
        <v>4</v>
      </c>
      <c r="F7" s="27" t="s">
        <v>5</v>
      </c>
      <c r="G7" s="27" t="s">
        <v>39</v>
      </c>
      <c r="H7" s="27" t="s">
        <v>40</v>
      </c>
      <c r="I7" s="27" t="s">
        <v>41</v>
      </c>
      <c r="J7" s="27" t="s">
        <v>42</v>
      </c>
      <c r="K7" s="27" t="s">
        <v>43</v>
      </c>
      <c r="M7" s="29" t="s">
        <v>44</v>
      </c>
      <c r="N7" s="30"/>
    </row>
    <row r="8" spans="1:17" s="3" customFormat="1" ht="43.5" customHeight="1" x14ac:dyDescent="0.25">
      <c r="A8" s="31" t="s">
        <v>45</v>
      </c>
      <c r="B8" s="31" t="s">
        <v>27</v>
      </c>
      <c r="C8" s="31" t="s">
        <v>32</v>
      </c>
      <c r="D8" s="31" t="s">
        <v>29</v>
      </c>
      <c r="E8" s="31" t="s">
        <v>34</v>
      </c>
      <c r="F8" s="31" t="s">
        <v>46</v>
      </c>
      <c r="G8" s="31" t="s">
        <v>47</v>
      </c>
      <c r="H8" s="31" t="s">
        <v>48</v>
      </c>
      <c r="I8" s="31" t="s">
        <v>49</v>
      </c>
      <c r="J8" s="31" t="s">
        <v>50</v>
      </c>
      <c r="K8" s="32" t="s">
        <v>51</v>
      </c>
      <c r="M8" s="33" t="s">
        <v>52</v>
      </c>
      <c r="N8" s="34"/>
    </row>
    <row r="9" spans="1:17" x14ac:dyDescent="0.25">
      <c r="A9" s="8">
        <v>1</v>
      </c>
      <c r="B9" s="35">
        <f>C4</f>
        <v>-1</v>
      </c>
      <c r="C9" s="36">
        <f>C5</f>
        <v>1</v>
      </c>
      <c r="D9" s="37">
        <f>(3*B9^3)+EXP(B9)</f>
        <v>-2.6321205588285577</v>
      </c>
      <c r="E9" s="38">
        <f>(3*C9^3)+EXP(C9)</f>
        <v>5.7182818284590446</v>
      </c>
      <c r="F9" s="39">
        <f>(B9+C9)/2</f>
        <v>0</v>
      </c>
      <c r="G9" s="40">
        <f>(3*F9^3)+EXP(F9)</f>
        <v>1</v>
      </c>
      <c r="H9" s="41">
        <f>D9*G9</f>
        <v>-2.6321205588285577</v>
      </c>
      <c r="I9" s="42" t="str">
        <f>IF(H9&lt;0,"xa=xc","xb=xc")</f>
        <v>xa=xc</v>
      </c>
      <c r="J9" s="43">
        <f>ABS(C9-B9)</f>
        <v>2</v>
      </c>
      <c r="K9" s="44" t="str">
        <f>IF(J9&lt;$C$6,"Berhenti","Lanjutkan")</f>
        <v>Lanjutkan</v>
      </c>
      <c r="M9" s="45" t="s">
        <v>53</v>
      </c>
      <c r="N9" s="45"/>
    </row>
    <row r="10" spans="1:17" x14ac:dyDescent="0.25">
      <c r="A10" s="8">
        <v>2</v>
      </c>
      <c r="B10" s="46">
        <f>IF(I9="xb=xc",F9,B9)</f>
        <v>-1</v>
      </c>
      <c r="C10" s="47">
        <f>IF(I9="xa=xc",F9,C9)</f>
        <v>0</v>
      </c>
      <c r="D10" s="37">
        <f>(3*B10^3)+EXP(B10)</f>
        <v>-2.6321205588285577</v>
      </c>
      <c r="E10" s="38">
        <f>(3*C10^3)+EXP(C10)</f>
        <v>1</v>
      </c>
      <c r="F10" s="39">
        <f>(B10+C10)/2</f>
        <v>-0.5</v>
      </c>
      <c r="G10" s="40">
        <f>(3*F10^3)+EXP(F10)</f>
        <v>0.23153065971263342</v>
      </c>
      <c r="H10" s="41">
        <f>D10*G10</f>
        <v>-0.6094166094287613</v>
      </c>
      <c r="I10" s="42" t="str">
        <f>IF(H10&lt;0,"xa=xc","xb=xc")</f>
        <v>xa=xc</v>
      </c>
      <c r="J10" s="43">
        <f>ABS(C10-B10)</f>
        <v>1</v>
      </c>
      <c r="K10" s="44" t="str">
        <f>IF(J10&lt;$C$6,"Berhenti","Lanjutkan")</f>
        <v>Lanjutkan</v>
      </c>
      <c r="M10" s="48" t="s">
        <v>54</v>
      </c>
      <c r="N10" s="48"/>
    </row>
    <row r="11" spans="1:17" x14ac:dyDescent="0.25">
      <c r="A11" s="8">
        <v>3</v>
      </c>
      <c r="B11" s="46">
        <f t="shared" ref="B11:B17" si="0">IF(I10="xb=xc",F10,B10)</f>
        <v>-1</v>
      </c>
      <c r="C11" s="47">
        <f t="shared" ref="C11:C17" si="1">IF(I10="xa=xc",F10,C10)</f>
        <v>-0.5</v>
      </c>
      <c r="D11" s="37">
        <f t="shared" ref="D11:D17" si="2">(3*B11^3)+EXP(B11)</f>
        <v>-2.6321205588285577</v>
      </c>
      <c r="E11" s="38">
        <f t="shared" ref="E11:E17" si="3">(3*C11^3)+EXP(C11)</f>
        <v>0.23153065971263342</v>
      </c>
      <c r="F11" s="39">
        <f t="shared" ref="F11:F17" si="4">(B11+C11)/2</f>
        <v>-0.75</v>
      </c>
      <c r="G11" s="40">
        <f t="shared" ref="G11:G17" si="5">(3*F11^3)+EXP(F11)</f>
        <v>-0.79325844725898531</v>
      </c>
      <c r="H11" s="41">
        <f t="shared" ref="H11:H17" si="6">D11*G11</f>
        <v>2.0879518674947946</v>
      </c>
      <c r="I11" s="42" t="str">
        <f t="shared" ref="I11:I17" si="7">IF(H11&lt;0,"xa=xc","xb=xc")</f>
        <v>xb=xc</v>
      </c>
      <c r="J11" s="43">
        <f t="shared" ref="J11:J17" si="8">ABS(C11-B11)</f>
        <v>0.5</v>
      </c>
      <c r="K11" s="44" t="str">
        <f t="shared" ref="K11:K17" si="9">IF(J11&lt;$C$6,"Berhenti","Lanjutkan")</f>
        <v>Lanjutkan</v>
      </c>
      <c r="M11" s="2" t="s">
        <v>55</v>
      </c>
      <c r="N11" s="2"/>
    </row>
    <row r="12" spans="1:17" x14ac:dyDescent="0.25">
      <c r="A12" s="8">
        <v>4</v>
      </c>
      <c r="B12" s="46">
        <f t="shared" si="0"/>
        <v>-0.75</v>
      </c>
      <c r="C12" s="47">
        <f t="shared" si="1"/>
        <v>-0.5</v>
      </c>
      <c r="D12" s="37">
        <f t="shared" si="2"/>
        <v>-0.79325844725898531</v>
      </c>
      <c r="E12" s="38">
        <f t="shared" si="3"/>
        <v>0.23153065971263342</v>
      </c>
      <c r="F12" s="39">
        <f t="shared" si="4"/>
        <v>-0.625</v>
      </c>
      <c r="G12" s="40">
        <f t="shared" si="5"/>
        <v>-0.19716044648100972</v>
      </c>
      <c r="H12" s="41">
        <f t="shared" si="6"/>
        <v>0.15639918963641405</v>
      </c>
      <c r="I12" s="42" t="str">
        <f t="shared" si="7"/>
        <v>xb=xc</v>
      </c>
      <c r="J12" s="43">
        <f t="shared" si="8"/>
        <v>0.25</v>
      </c>
      <c r="K12" s="44" t="str">
        <f t="shared" si="9"/>
        <v>Lanjutkan</v>
      </c>
      <c r="M12" s="49" t="s">
        <v>56</v>
      </c>
      <c r="N12" s="49"/>
      <c r="O12" s="49"/>
    </row>
    <row r="13" spans="1:17" x14ac:dyDescent="0.25">
      <c r="A13" s="8">
        <v>5</v>
      </c>
      <c r="B13" s="46">
        <f t="shared" si="0"/>
        <v>-0.625</v>
      </c>
      <c r="C13" s="47">
        <f t="shared" si="1"/>
        <v>-0.5</v>
      </c>
      <c r="D13" s="37">
        <f t="shared" si="2"/>
        <v>-0.19716044648100972</v>
      </c>
      <c r="E13" s="38">
        <f t="shared" si="3"/>
        <v>0.23153065971263342</v>
      </c>
      <c r="F13" s="39">
        <f t="shared" si="4"/>
        <v>-0.5625</v>
      </c>
      <c r="G13" s="40">
        <f t="shared" si="5"/>
        <v>3.584727785592301E-2</v>
      </c>
      <c r="H13" s="41">
        <f t="shared" si="6"/>
        <v>-7.0676653072025931E-3</v>
      </c>
      <c r="I13" s="42" t="str">
        <f t="shared" si="7"/>
        <v>xa=xc</v>
      </c>
      <c r="J13" s="43">
        <f t="shared" si="8"/>
        <v>0.125</v>
      </c>
      <c r="K13" s="44" t="str">
        <f t="shared" si="9"/>
        <v>Lanjutkan</v>
      </c>
      <c r="M13" s="43" t="s">
        <v>57</v>
      </c>
      <c r="N13" s="43"/>
    </row>
    <row r="14" spans="1:17" x14ac:dyDescent="0.25">
      <c r="A14" s="8">
        <v>6</v>
      </c>
      <c r="B14" s="46">
        <f t="shared" si="0"/>
        <v>-0.625</v>
      </c>
      <c r="C14" s="47">
        <f t="shared" si="1"/>
        <v>-0.5625</v>
      </c>
      <c r="D14" s="37">
        <f t="shared" si="2"/>
        <v>-0.19716044648100972</v>
      </c>
      <c r="E14" s="38">
        <f t="shared" si="3"/>
        <v>3.584727785592301E-2</v>
      </c>
      <c r="F14" s="39">
        <f t="shared" si="4"/>
        <v>-0.59375</v>
      </c>
      <c r="G14" s="40">
        <f t="shared" si="5"/>
        <v>-7.5707754915104619E-2</v>
      </c>
      <c r="H14" s="41">
        <f t="shared" si="6"/>
        <v>1.4926574761136884E-2</v>
      </c>
      <c r="I14" s="42" t="str">
        <f t="shared" si="7"/>
        <v>xb=xc</v>
      </c>
      <c r="J14" s="43">
        <f t="shared" si="8"/>
        <v>6.25E-2</v>
      </c>
      <c r="K14" s="44" t="str">
        <f t="shared" si="9"/>
        <v>Lanjutkan</v>
      </c>
      <c r="M14" s="50" t="s">
        <v>58</v>
      </c>
      <c r="N14" s="50"/>
      <c r="O14" s="50"/>
      <c r="P14" s="50"/>
    </row>
    <row r="15" spans="1:17" x14ac:dyDescent="0.25">
      <c r="A15" s="8">
        <v>7</v>
      </c>
      <c r="B15" s="46">
        <f t="shared" si="0"/>
        <v>-0.59375</v>
      </c>
      <c r="C15" s="47">
        <f t="shared" si="1"/>
        <v>-0.5625</v>
      </c>
      <c r="D15" s="37">
        <f t="shared" si="2"/>
        <v>-7.5707754915104619E-2</v>
      </c>
      <c r="E15" s="38">
        <f t="shared" si="3"/>
        <v>3.584727785592301E-2</v>
      </c>
      <c r="F15" s="39">
        <f t="shared" si="4"/>
        <v>-0.578125</v>
      </c>
      <c r="G15" s="40">
        <f t="shared" si="5"/>
        <v>-1.8728420972638604E-2</v>
      </c>
      <c r="H15" s="41">
        <f t="shared" si="6"/>
        <v>1.4178867049434286E-3</v>
      </c>
      <c r="I15" s="42" t="str">
        <f t="shared" si="7"/>
        <v>xb=xc</v>
      </c>
      <c r="J15" s="43">
        <f t="shared" si="8"/>
        <v>3.125E-2</v>
      </c>
      <c r="K15" s="44" t="str">
        <f t="shared" si="9"/>
        <v>Lanjutkan</v>
      </c>
      <c r="M15" s="51" t="s">
        <v>59</v>
      </c>
      <c r="N15" s="51"/>
      <c r="O15" s="51"/>
    </row>
    <row r="16" spans="1:17" x14ac:dyDescent="0.25">
      <c r="A16" s="8">
        <v>8</v>
      </c>
      <c r="B16" s="46">
        <f t="shared" si="0"/>
        <v>-0.578125</v>
      </c>
      <c r="C16" s="47">
        <f t="shared" si="1"/>
        <v>-0.5625</v>
      </c>
      <c r="D16" s="37">
        <f t="shared" si="2"/>
        <v>-1.8728420972638604E-2</v>
      </c>
      <c r="E16" s="38">
        <f t="shared" si="3"/>
        <v>3.584727785592301E-2</v>
      </c>
      <c r="F16" s="39">
        <f t="shared" si="4"/>
        <v>-0.5703125</v>
      </c>
      <c r="G16" s="40">
        <f t="shared" si="5"/>
        <v>8.855457292498925E-3</v>
      </c>
      <c r="H16" s="41">
        <f t="shared" si="6"/>
        <v>-1.6584873207914233E-4</v>
      </c>
      <c r="I16" s="42" t="str">
        <f t="shared" si="7"/>
        <v>xa=xc</v>
      </c>
      <c r="J16" s="43">
        <f t="shared" si="8"/>
        <v>1.5625E-2</v>
      </c>
      <c r="K16" s="44" t="str">
        <f t="shared" si="9"/>
        <v>Lanjutkan</v>
      </c>
      <c r="M16" s="52" t="s">
        <v>60</v>
      </c>
      <c r="N16" s="52"/>
      <c r="O16" s="52"/>
    </row>
    <row r="17" spans="1:13" x14ac:dyDescent="0.25">
      <c r="A17" s="8">
        <v>9</v>
      </c>
      <c r="B17" s="46">
        <f t="shared" si="0"/>
        <v>-0.578125</v>
      </c>
      <c r="C17" s="47">
        <f t="shared" si="1"/>
        <v>-0.5703125</v>
      </c>
      <c r="D17" s="37">
        <f t="shared" si="2"/>
        <v>-1.8728420972638604E-2</v>
      </c>
      <c r="E17" s="38">
        <f t="shared" si="3"/>
        <v>8.855457292498925E-3</v>
      </c>
      <c r="F17" s="39">
        <f t="shared" si="4"/>
        <v>-0.57421875</v>
      </c>
      <c r="G17" s="40">
        <f t="shared" si="5"/>
        <v>-4.861921353236931E-3</v>
      </c>
      <c r="H17" s="41">
        <f t="shared" si="6"/>
        <v>9.1056109839282001E-5</v>
      </c>
      <c r="I17" s="42" t="str">
        <f t="shared" si="7"/>
        <v>xb=xc</v>
      </c>
      <c r="J17" s="43">
        <f t="shared" si="8"/>
        <v>7.8125E-3</v>
      </c>
      <c r="K17" s="44" t="str">
        <f t="shared" si="9"/>
        <v>Lanjutkan</v>
      </c>
      <c r="M17" t="s">
        <v>61</v>
      </c>
    </row>
    <row r="18" spans="1:13" x14ac:dyDescent="0.25">
      <c r="A18" s="28">
        <v>10</v>
      </c>
      <c r="B18" s="46">
        <f>IF(I17="xb=xc",F17,B17)</f>
        <v>-0.57421875</v>
      </c>
      <c r="C18" s="47">
        <f>IF(I17="xa=xc",F17,C17)</f>
        <v>-0.5703125</v>
      </c>
      <c r="D18" s="37">
        <f>(3*B18^3)+EXP(B18)</f>
        <v>-4.861921353236931E-3</v>
      </c>
      <c r="E18" s="38">
        <f>(3*C18^3)+EXP(C18)</f>
        <v>8.855457292498925E-3</v>
      </c>
      <c r="F18" s="39">
        <f>(B18+C18)/2</f>
        <v>-0.572265625</v>
      </c>
      <c r="G18" s="40">
        <f>(3*F18^3)+EXP(F18)</f>
        <v>2.015338937210176E-3</v>
      </c>
      <c r="H18" s="41">
        <f>D18*G18</f>
        <v>-9.7984194128319775E-6</v>
      </c>
      <c r="I18" s="42" t="str">
        <f>IF(H18&lt;0,"xa=xc","xb=xc")</f>
        <v>xa=xc</v>
      </c>
      <c r="J18" s="43">
        <f>ABS(C18-B18)</f>
        <v>3.90625E-3</v>
      </c>
      <c r="K18" s="44" t="str">
        <f>IF(J18&lt;$C$6,"Berhenti","Lanjutkan")</f>
        <v>Lanjutkan</v>
      </c>
      <c r="L18" s="53"/>
      <c r="M18" s="54"/>
    </row>
    <row r="19" spans="1:13" x14ac:dyDescent="0.25">
      <c r="A19" s="28">
        <v>11</v>
      </c>
      <c r="B19" s="46">
        <f t="shared" ref="B19" si="10">IF(I18="xb=xc",F18,B18)</f>
        <v>-0.57421875</v>
      </c>
      <c r="C19" s="47">
        <f t="shared" ref="C19" si="11">IF(I18="xa=xc",F18,C18)</f>
        <v>-0.572265625</v>
      </c>
      <c r="D19" s="37">
        <f t="shared" ref="D19:D20" si="12">(3*B19^3)+EXP(B19)</f>
        <v>-4.861921353236931E-3</v>
      </c>
      <c r="E19" s="38">
        <f t="shared" ref="E19:E20" si="13">(3*C19^3)+EXP(C19)</f>
        <v>2.015338937210176E-3</v>
      </c>
      <c r="F19" s="39">
        <f t="shared" ref="F19:F20" si="14">(B19+C19)/2</f>
        <v>-0.5732421875</v>
      </c>
      <c r="G19" s="40">
        <f t="shared" ref="G19:G24" si="15">(3*F19^3)+EXP(F19)</f>
        <v>-1.4186398215321194E-3</v>
      </c>
      <c r="H19" s="41">
        <f t="shared" ref="H19:H20" si="16">D19*G19</f>
        <v>6.8973152408592406E-6</v>
      </c>
      <c r="I19" s="42" t="str">
        <f t="shared" ref="I19:I24" si="17">IF(H19&lt;0,"xa=xc","xb=xc")</f>
        <v>xb=xc</v>
      </c>
      <c r="J19" s="43">
        <f t="shared" ref="J19:J20" si="18">ABS(C19-B19)</f>
        <v>1.953125E-3</v>
      </c>
      <c r="K19" s="44" t="str">
        <f t="shared" ref="K19:K24" si="19">IF(J19&lt;$C$6,"Berhenti","Lanjutkan")</f>
        <v>Lanjutkan</v>
      </c>
      <c r="L19" s="53"/>
      <c r="M19" s="54"/>
    </row>
    <row r="20" spans="1:13" x14ac:dyDescent="0.25">
      <c r="A20" s="28">
        <v>12</v>
      </c>
      <c r="B20" s="46">
        <f>IF(I19="xb=xc",F19,B19)</f>
        <v>-0.5732421875</v>
      </c>
      <c r="C20" s="47">
        <f>IF(I19="xa=xc",F19,C19)</f>
        <v>-0.572265625</v>
      </c>
      <c r="D20" s="37">
        <f t="shared" si="12"/>
        <v>-1.4186398215321194E-3</v>
      </c>
      <c r="E20" s="38">
        <f t="shared" si="13"/>
        <v>2.015338937210176E-3</v>
      </c>
      <c r="F20" s="39">
        <f t="shared" si="14"/>
        <v>-0.57275390625</v>
      </c>
      <c r="G20" s="40">
        <f t="shared" si="15"/>
        <v>2.9951132390604318E-4</v>
      </c>
      <c r="H20" s="41">
        <f t="shared" si="16"/>
        <v>-4.2489869109291789E-7</v>
      </c>
      <c r="I20" s="42" t="str">
        <f t="shared" si="17"/>
        <v>xa=xc</v>
      </c>
      <c r="J20" s="43">
        <f t="shared" si="18"/>
        <v>9.765625E-4</v>
      </c>
      <c r="K20" s="44" t="str">
        <f t="shared" si="19"/>
        <v>Lanjutkan</v>
      </c>
      <c r="L20" s="53"/>
      <c r="M20" s="54"/>
    </row>
    <row r="21" spans="1:13" x14ac:dyDescent="0.25">
      <c r="A21" s="28">
        <v>13</v>
      </c>
      <c r="B21" s="46">
        <f>IF(I20="xb=xc",F20,B20)</f>
        <v>-0.5732421875</v>
      </c>
      <c r="C21" s="47">
        <f>IF(I20="xa=xc",F20,C20)</f>
        <v>-0.57275390625</v>
      </c>
      <c r="D21" s="37">
        <f t="shared" ref="D21" si="20">(3*B21^3)+EXP(B21)</f>
        <v>-1.4186398215321194E-3</v>
      </c>
      <c r="E21" s="38">
        <f t="shared" ref="E21" si="21">(3*C21^3)+EXP(C21)</f>
        <v>2.9951132390604318E-4</v>
      </c>
      <c r="F21" s="39">
        <f t="shared" ref="F21" si="22">(B21+C21)/2</f>
        <v>-0.572998046875</v>
      </c>
      <c r="G21" s="40">
        <f t="shared" si="15"/>
        <v>-5.5927367222585733E-4</v>
      </c>
      <c r="H21" s="41">
        <f t="shared" ref="H21" si="23">D21*G21</f>
        <v>7.934079025541033E-7</v>
      </c>
      <c r="I21" s="42" t="str">
        <f t="shared" si="17"/>
        <v>xb=xc</v>
      </c>
      <c r="J21" s="43">
        <f t="shared" ref="J21" si="24">ABS(C21-B21)</f>
        <v>4.8828125E-4</v>
      </c>
      <c r="K21" s="44" t="str">
        <f t="shared" si="19"/>
        <v>Lanjutkan</v>
      </c>
      <c r="L21" s="53"/>
      <c r="M21" s="54"/>
    </row>
    <row r="22" spans="1:13" x14ac:dyDescent="0.25">
      <c r="A22" s="28">
        <v>14</v>
      </c>
      <c r="B22" s="46">
        <f t="shared" ref="B22" si="25">IF(I21="xb=xc",F21,B21)</f>
        <v>-0.572998046875</v>
      </c>
      <c r="C22" s="47">
        <f t="shared" ref="C22" si="26">IF(I21="xa=xc",F21,C21)</f>
        <v>-0.57275390625</v>
      </c>
      <c r="D22" s="37">
        <f t="shared" ref="D22:D23" si="27">(3*B22^3)+EXP(B22)</f>
        <v>-5.5927367222585733E-4</v>
      </c>
      <c r="E22" s="38">
        <f t="shared" ref="E22:E23" si="28">(3*C22^3)+EXP(C22)</f>
        <v>2.9951132390604318E-4</v>
      </c>
      <c r="F22" s="39">
        <f t="shared" ref="F22:F23" si="29">(B22+C22)/2</f>
        <v>-0.5728759765625</v>
      </c>
      <c r="G22" s="40">
        <f t="shared" si="15"/>
        <v>-1.2980854689681465E-4</v>
      </c>
      <c r="H22" s="41">
        <f t="shared" ref="H22:H23" si="30">D22*G22</f>
        <v>7.2598502709283943E-8</v>
      </c>
      <c r="I22" s="42" t="str">
        <f t="shared" si="17"/>
        <v>xb=xc</v>
      </c>
      <c r="J22" s="43">
        <f t="shared" ref="J22:J23" si="31">ABS(C22-B22)</f>
        <v>2.44140625E-4</v>
      </c>
      <c r="K22" s="44" t="str">
        <f t="shared" si="19"/>
        <v>Lanjutkan</v>
      </c>
      <c r="L22" s="53"/>
      <c r="M22" s="54"/>
    </row>
    <row r="23" spans="1:13" x14ac:dyDescent="0.25">
      <c r="A23" s="28">
        <v>15</v>
      </c>
      <c r="B23" s="46">
        <f>IF(I22="xb=xc",F22,B22)</f>
        <v>-0.5728759765625</v>
      </c>
      <c r="C23" s="47">
        <f>IF(I22="xa=xc",F22,C22)</f>
        <v>-0.57275390625</v>
      </c>
      <c r="D23" s="37">
        <f t="shared" si="27"/>
        <v>-1.2980854689681465E-4</v>
      </c>
      <c r="E23" s="38">
        <f t="shared" si="28"/>
        <v>2.9951132390604318E-4</v>
      </c>
      <c r="F23" s="39">
        <f t="shared" si="29"/>
        <v>-0.57281494140625</v>
      </c>
      <c r="G23" s="40">
        <f t="shared" si="15"/>
        <v>8.4869543209964426E-5</v>
      </c>
      <c r="H23" s="41">
        <f t="shared" si="30"/>
        <v>-1.1016792079881904E-8</v>
      </c>
      <c r="I23" s="42" t="str">
        <f t="shared" si="17"/>
        <v>xa=xc</v>
      </c>
      <c r="J23" s="43">
        <f t="shared" si="31"/>
        <v>1.220703125E-4</v>
      </c>
      <c r="K23" s="44" t="str">
        <f t="shared" si="19"/>
        <v>Lanjutkan</v>
      </c>
      <c r="L23" s="53"/>
      <c r="M23" s="54"/>
    </row>
    <row r="24" spans="1:13" x14ac:dyDescent="0.25">
      <c r="A24" s="28">
        <v>16</v>
      </c>
      <c r="B24" s="46">
        <f>IF(I23="xb=xc",F23,B23)</f>
        <v>-0.5728759765625</v>
      </c>
      <c r="C24" s="47">
        <f>IF(I23="xa=xc",F23,C23)</f>
        <v>-0.57281494140625</v>
      </c>
      <c r="D24" s="37">
        <f t="shared" ref="D24" si="32">(3*B24^3)+EXP(B24)</f>
        <v>-1.2980854689681465E-4</v>
      </c>
      <c r="E24" s="38">
        <f t="shared" ref="E24" si="33">(3*C24^3)+EXP(C24)</f>
        <v>8.4869543209964426E-5</v>
      </c>
      <c r="F24" s="39">
        <f t="shared" ref="F24" si="34">(B24+C24)/2</f>
        <v>-0.572845458984375</v>
      </c>
      <c r="G24" s="40">
        <f t="shared" si="15"/>
        <v>-2.2464962903256946E-5</v>
      </c>
      <c r="H24" s="41">
        <f t="shared" ref="H24" si="35">D24*G24</f>
        <v>2.9161441905626305E-9</v>
      </c>
      <c r="I24" s="42" t="str">
        <f t="shared" si="17"/>
        <v>xb=xc</v>
      </c>
      <c r="J24" s="43">
        <f t="shared" ref="J24" si="36">ABS(C24-B24)</f>
        <v>6.103515625E-5</v>
      </c>
      <c r="K24" s="44" t="str">
        <f t="shared" si="19"/>
        <v>Berhenti</v>
      </c>
      <c r="L24" s="53"/>
      <c r="M24" s="54"/>
    </row>
    <row r="25" spans="1:13" x14ac:dyDescent="0.25">
      <c r="B25" s="55" t="s">
        <v>62</v>
      </c>
      <c r="D25" t="s">
        <v>63</v>
      </c>
      <c r="F25" s="56">
        <f>F16</f>
        <v>-0.5703125</v>
      </c>
      <c r="G25" s="57"/>
      <c r="J25" s="57"/>
      <c r="K25" s="57"/>
    </row>
    <row r="26" spans="1:13" x14ac:dyDescent="0.25">
      <c r="L26" s="57"/>
    </row>
    <row r="27" spans="1:13" hidden="1" x14ac:dyDescent="0.25">
      <c r="A27" s="58" t="s">
        <v>45</v>
      </c>
      <c r="B27" s="58" t="s">
        <v>27</v>
      </c>
      <c r="C27" s="58" t="s">
        <v>32</v>
      </c>
      <c r="D27" s="58" t="s">
        <v>29</v>
      </c>
      <c r="E27" s="58" t="s">
        <v>34</v>
      </c>
      <c r="F27" s="58" t="s">
        <v>46</v>
      </c>
      <c r="G27" s="58" t="s">
        <v>47</v>
      </c>
      <c r="H27" s="58" t="s">
        <v>64</v>
      </c>
      <c r="I27" s="58" t="s">
        <v>65</v>
      </c>
      <c r="J27" s="58" t="s">
        <v>66</v>
      </c>
      <c r="K27" s="58"/>
      <c r="L27" s="58" t="s">
        <v>67</v>
      </c>
    </row>
    <row r="28" spans="1:13" hidden="1" x14ac:dyDescent="0.25">
      <c r="A28" s="8">
        <v>1</v>
      </c>
      <c r="B28" s="1">
        <v>-1</v>
      </c>
      <c r="C28" s="1">
        <v>0</v>
      </c>
      <c r="D28" s="1">
        <f t="shared" ref="D28:E39" si="37">B28+EXP(B28)</f>
        <v>-0.63212055882855767</v>
      </c>
      <c r="E28" s="1">
        <f t="shared" si="37"/>
        <v>1</v>
      </c>
      <c r="F28" s="1">
        <f t="shared" ref="F28:F39" si="38">(B28+C28)/2</f>
        <v>-0.5</v>
      </c>
      <c r="G28" s="59">
        <f t="shared" ref="G28:G39" si="39">F28+EXP(F28)</f>
        <v>0.10653065971263342</v>
      </c>
      <c r="H28" s="60">
        <f t="shared" ref="H28:H39" si="40">D28*E28</f>
        <v>-0.63212055882855767</v>
      </c>
      <c r="I28" s="60" t="str">
        <f>IF(H28&lt;0,"Ada Akar", "Tidak ada Akar")</f>
        <v>Ada Akar</v>
      </c>
      <c r="J28" s="59">
        <f t="shared" ref="J28:J39" si="41">D28*G28</f>
        <v>-6.7340220149924759E-2</v>
      </c>
      <c r="K28" s="59" t="str">
        <f>IF(J28&lt;0,"xa=xc","xb=xc")</f>
        <v>xa=xc</v>
      </c>
      <c r="L28" s="61">
        <f t="shared" ref="L28:L39" si="42">ABS(C28-B28)</f>
        <v>1</v>
      </c>
    </row>
    <row r="29" spans="1:13" hidden="1" x14ac:dyDescent="0.25">
      <c r="A29" s="8">
        <v>2</v>
      </c>
      <c r="B29" s="59">
        <f>B28</f>
        <v>-1</v>
      </c>
      <c r="C29" s="1">
        <f>F28</f>
        <v>-0.5</v>
      </c>
      <c r="D29" s="1">
        <f t="shared" si="37"/>
        <v>-0.63212055882855767</v>
      </c>
      <c r="E29" s="1">
        <f t="shared" si="37"/>
        <v>0.10653065971263342</v>
      </c>
      <c r="F29" s="1">
        <f t="shared" si="38"/>
        <v>-0.75</v>
      </c>
      <c r="G29" s="59">
        <f t="shared" si="39"/>
        <v>-0.27763344725898531</v>
      </c>
      <c r="H29" s="60">
        <f t="shared" si="40"/>
        <v>-6.7340220149924759E-2</v>
      </c>
      <c r="I29" s="60" t="str">
        <f t="shared" ref="I29:I39" si="43">IF(H29&lt;0,"Ada Akar", "Tidak ada Akar")</f>
        <v>Ada Akar</v>
      </c>
      <c r="J29" s="59">
        <f t="shared" si="41"/>
        <v>0.1754978098308487</v>
      </c>
      <c r="K29" s="59" t="str">
        <f t="shared" ref="K29:K39" si="44">IF(J29&lt;0,"xa=xc","xb=xc")</f>
        <v>xb=xc</v>
      </c>
      <c r="L29" s="61">
        <f t="shared" si="42"/>
        <v>0.5</v>
      </c>
    </row>
    <row r="30" spans="1:13" hidden="1" x14ac:dyDescent="0.25">
      <c r="A30" s="8">
        <v>3</v>
      </c>
      <c r="B30" s="59">
        <f>F29</f>
        <v>-0.75</v>
      </c>
      <c r="C30" s="1">
        <f>C29</f>
        <v>-0.5</v>
      </c>
      <c r="D30" s="1">
        <f t="shared" si="37"/>
        <v>-0.27763344725898531</v>
      </c>
      <c r="E30" s="1">
        <f t="shared" si="37"/>
        <v>0.10653065971263342</v>
      </c>
      <c r="F30" s="1">
        <f t="shared" si="38"/>
        <v>-0.625</v>
      </c>
      <c r="G30" s="59">
        <f t="shared" si="39"/>
        <v>-8.9738571481009721E-2</v>
      </c>
      <c r="H30" s="60">
        <f t="shared" si="40"/>
        <v>-2.9576474294792324E-2</v>
      </c>
      <c r="I30" s="60" t="str">
        <f t="shared" si="43"/>
        <v>Ada Akar</v>
      </c>
      <c r="J30" s="59">
        <f t="shared" si="41"/>
        <v>2.4914428952369595E-2</v>
      </c>
      <c r="K30" s="59" t="str">
        <f t="shared" si="44"/>
        <v>xb=xc</v>
      </c>
      <c r="L30" s="61">
        <f t="shared" si="42"/>
        <v>0.25</v>
      </c>
    </row>
    <row r="31" spans="1:13" hidden="1" x14ac:dyDescent="0.25">
      <c r="A31" s="8">
        <v>4</v>
      </c>
      <c r="B31" s="1">
        <f>F30</f>
        <v>-0.625</v>
      </c>
      <c r="C31" s="1">
        <f>C30</f>
        <v>-0.5</v>
      </c>
      <c r="D31" s="1">
        <f t="shared" si="37"/>
        <v>-8.9738571481009721E-2</v>
      </c>
      <c r="E31" s="1">
        <f t="shared" si="37"/>
        <v>0.10653065971263342</v>
      </c>
      <c r="F31" s="1">
        <f t="shared" si="38"/>
        <v>-0.5625</v>
      </c>
      <c r="G31" s="59">
        <f t="shared" si="39"/>
        <v>7.2828247309230099E-3</v>
      </c>
      <c r="H31" s="60">
        <f t="shared" si="40"/>
        <v>-9.5599092215412768E-3</v>
      </c>
      <c r="I31" s="60" t="str">
        <f t="shared" si="43"/>
        <v>Ada Akar</v>
      </c>
      <c r="J31" s="59">
        <f t="shared" si="41"/>
        <v>-6.5355028769959996E-4</v>
      </c>
      <c r="K31" s="59" t="str">
        <f t="shared" si="44"/>
        <v>xa=xc</v>
      </c>
      <c r="L31" s="61">
        <f t="shared" si="42"/>
        <v>0.125</v>
      </c>
    </row>
    <row r="32" spans="1:13" hidden="1" x14ac:dyDescent="0.25">
      <c r="A32" s="8">
        <v>5</v>
      </c>
      <c r="B32" s="1">
        <f>B31</f>
        <v>-0.625</v>
      </c>
      <c r="C32" s="1">
        <f>F31</f>
        <v>-0.5625</v>
      </c>
      <c r="D32" s="1">
        <f t="shared" si="37"/>
        <v>-8.9738571481009721E-2</v>
      </c>
      <c r="E32" s="1">
        <f t="shared" si="37"/>
        <v>7.2828247309230099E-3</v>
      </c>
      <c r="F32" s="1">
        <f t="shared" si="38"/>
        <v>-0.59375</v>
      </c>
      <c r="G32" s="59">
        <f t="shared" si="39"/>
        <v>-4.1497549836979619E-2</v>
      </c>
      <c r="H32" s="60">
        <f t="shared" si="40"/>
        <v>-6.5355028769959996E-4</v>
      </c>
      <c r="I32" s="60" t="str">
        <f t="shared" si="43"/>
        <v>Ada Akar</v>
      </c>
      <c r="J32" s="59">
        <f t="shared" si="41"/>
        <v>3.723930842332559E-3</v>
      </c>
      <c r="K32" s="59" t="str">
        <f t="shared" si="44"/>
        <v>xb=xc</v>
      </c>
      <c r="L32" s="61">
        <f t="shared" si="42"/>
        <v>6.25E-2</v>
      </c>
    </row>
    <row r="33" spans="1:12" hidden="1" x14ac:dyDescent="0.25">
      <c r="A33" s="8">
        <v>6</v>
      </c>
      <c r="B33" s="1">
        <f>F32</f>
        <v>-0.59375</v>
      </c>
      <c r="C33" s="1">
        <f>C32</f>
        <v>-0.5625</v>
      </c>
      <c r="D33" s="1">
        <f t="shared" si="37"/>
        <v>-4.1497549836979619E-2</v>
      </c>
      <c r="E33" s="1">
        <f t="shared" si="37"/>
        <v>7.2828247309230099E-3</v>
      </c>
      <c r="F33" s="1">
        <f t="shared" si="38"/>
        <v>-0.578125</v>
      </c>
      <c r="G33" s="59">
        <f t="shared" si="39"/>
        <v>-1.7175839185529229E-2</v>
      </c>
      <c r="H33" s="60">
        <f t="shared" si="40"/>
        <v>-3.0221938222546531E-4</v>
      </c>
      <c r="I33" s="60" t="str">
        <f t="shared" si="43"/>
        <v>Ada Akar</v>
      </c>
      <c r="J33" s="59">
        <f t="shared" si="41"/>
        <v>7.1275524259344666E-4</v>
      </c>
      <c r="K33" s="59" t="str">
        <f t="shared" si="44"/>
        <v>xb=xc</v>
      </c>
      <c r="L33" s="61">
        <f t="shared" si="42"/>
        <v>3.125E-2</v>
      </c>
    </row>
    <row r="34" spans="1:12" hidden="1" x14ac:dyDescent="0.25">
      <c r="A34" s="8">
        <v>7</v>
      </c>
      <c r="B34" s="1">
        <f>F33</f>
        <v>-0.578125</v>
      </c>
      <c r="C34" s="1">
        <f>C33</f>
        <v>-0.5625</v>
      </c>
      <c r="D34" s="1">
        <f t="shared" si="37"/>
        <v>-1.7175839185529229E-2</v>
      </c>
      <c r="E34" s="1">
        <f t="shared" si="37"/>
        <v>7.2828247309230099E-3</v>
      </c>
      <c r="F34" s="1">
        <f t="shared" si="38"/>
        <v>-0.5703125</v>
      </c>
      <c r="G34" s="59">
        <f t="shared" si="39"/>
        <v>-4.9637603893858406E-3</v>
      </c>
      <c r="H34" s="60">
        <f t="shared" si="40"/>
        <v>-1.2508862639472879E-4</v>
      </c>
      <c r="I34" s="60" t="str">
        <f t="shared" si="43"/>
        <v>Ada Akar</v>
      </c>
      <c r="J34" s="59">
        <f t="shared" si="41"/>
        <v>8.5256750203591142E-5</v>
      </c>
      <c r="K34" s="59" t="str">
        <f t="shared" si="44"/>
        <v>xb=xc</v>
      </c>
      <c r="L34" s="61">
        <f t="shared" si="42"/>
        <v>1.5625E-2</v>
      </c>
    </row>
    <row r="35" spans="1:12" hidden="1" x14ac:dyDescent="0.25">
      <c r="A35" s="8">
        <v>8</v>
      </c>
      <c r="B35" s="1">
        <f>F34</f>
        <v>-0.5703125</v>
      </c>
      <c r="C35" s="1">
        <f>C34</f>
        <v>-0.5625</v>
      </c>
      <c r="D35" s="1">
        <f t="shared" si="37"/>
        <v>-4.9637603893858406E-3</v>
      </c>
      <c r="E35" s="1">
        <f t="shared" si="37"/>
        <v>7.2828247309230099E-3</v>
      </c>
      <c r="F35" s="1">
        <f t="shared" si="38"/>
        <v>-0.56640625</v>
      </c>
      <c r="G35" s="59">
        <f t="shared" si="39"/>
        <v>1.1552020150243925E-3</v>
      </c>
      <c r="H35" s="60">
        <f t="shared" si="40"/>
        <v>-3.615019692219523E-5</v>
      </c>
      <c r="I35" s="60" t="str">
        <f t="shared" si="43"/>
        <v>Ada Akar</v>
      </c>
      <c r="J35" s="59">
        <f t="shared" si="41"/>
        <v>-5.7341460039167861E-6</v>
      </c>
      <c r="K35" s="59" t="str">
        <f t="shared" si="44"/>
        <v>xa=xc</v>
      </c>
      <c r="L35" s="61">
        <f t="shared" si="42"/>
        <v>7.8125E-3</v>
      </c>
    </row>
    <row r="36" spans="1:12" hidden="1" x14ac:dyDescent="0.25">
      <c r="A36" s="8">
        <v>9</v>
      </c>
      <c r="B36" s="1">
        <f>B35</f>
        <v>-0.5703125</v>
      </c>
      <c r="C36" s="1">
        <f>F35</f>
        <v>-0.56640625</v>
      </c>
      <c r="D36" s="1">
        <f t="shared" si="37"/>
        <v>-4.9637603893858406E-3</v>
      </c>
      <c r="E36" s="1">
        <f t="shared" si="37"/>
        <v>1.1552020150243925E-3</v>
      </c>
      <c r="F36" s="1">
        <f t="shared" si="38"/>
        <v>-0.568359375</v>
      </c>
      <c r="G36" s="59">
        <f t="shared" si="39"/>
        <v>-1.9053596128160155E-3</v>
      </c>
      <c r="H36" s="60">
        <f t="shared" si="40"/>
        <v>-5.7341460039167861E-6</v>
      </c>
      <c r="I36" s="60" t="str">
        <f t="shared" si="43"/>
        <v>Ada Akar</v>
      </c>
      <c r="J36" s="59">
        <f t="shared" si="41"/>
        <v>9.4577485736316799E-6</v>
      </c>
      <c r="K36" s="59" t="str">
        <f t="shared" si="44"/>
        <v>xb=xc</v>
      </c>
      <c r="L36" s="61">
        <f t="shared" si="42"/>
        <v>3.90625E-3</v>
      </c>
    </row>
    <row r="37" spans="1:12" hidden="1" x14ac:dyDescent="0.25">
      <c r="A37" s="8">
        <v>10</v>
      </c>
      <c r="B37" s="1">
        <f>F36</f>
        <v>-0.568359375</v>
      </c>
      <c r="C37" s="1">
        <f>C36</f>
        <v>-0.56640625</v>
      </c>
      <c r="D37" s="1">
        <f t="shared" si="37"/>
        <v>-1.9053596128160155E-3</v>
      </c>
      <c r="E37" s="1">
        <f t="shared" si="37"/>
        <v>1.1552020150243925E-3</v>
      </c>
      <c r="F37" s="1">
        <f t="shared" si="38"/>
        <v>-0.5673828125</v>
      </c>
      <c r="G37" s="59">
        <f t="shared" si="39"/>
        <v>-3.7534916914483407E-4</v>
      </c>
      <c r="H37" s="60">
        <f t="shared" si="40"/>
        <v>-2.2010752640711572E-6</v>
      </c>
      <c r="I37" s="60" t="str">
        <f t="shared" si="43"/>
        <v>Ada Akar</v>
      </c>
      <c r="J37" s="59">
        <f t="shared" si="41"/>
        <v>7.1517514759261421E-7</v>
      </c>
      <c r="K37" s="59" t="str">
        <f t="shared" si="44"/>
        <v>xb=xc</v>
      </c>
      <c r="L37" s="61">
        <f t="shared" si="42"/>
        <v>1.953125E-3</v>
      </c>
    </row>
    <row r="38" spans="1:12" hidden="1" x14ac:dyDescent="0.25">
      <c r="A38" s="8">
        <v>11</v>
      </c>
      <c r="B38" s="1">
        <f>B37</f>
        <v>-0.568359375</v>
      </c>
      <c r="C38" s="1">
        <f>F37</f>
        <v>-0.5673828125</v>
      </c>
      <c r="D38" s="1">
        <f t="shared" si="37"/>
        <v>-1.9053596128160155E-3</v>
      </c>
      <c r="E38" s="1">
        <f t="shared" si="37"/>
        <v>-3.7534916914483407E-4</v>
      </c>
      <c r="F38" s="1">
        <f t="shared" si="38"/>
        <v>-0.56787109375</v>
      </c>
      <c r="G38" s="59">
        <f t="shared" si="39"/>
        <v>-1.1404219505425361E-3</v>
      </c>
      <c r="H38" s="60">
        <f t="shared" si="40"/>
        <v>7.1517514759261421E-7</v>
      </c>
      <c r="I38" s="60" t="str">
        <f t="shared" si="43"/>
        <v>Tidak ada Akar</v>
      </c>
      <c r="J38" s="59">
        <f t="shared" si="41"/>
        <v>2.1729139261326118E-6</v>
      </c>
      <c r="K38" s="59" t="str">
        <f t="shared" si="44"/>
        <v>xb=xc</v>
      </c>
      <c r="L38" s="61">
        <f t="shared" si="42"/>
        <v>9.765625E-4</v>
      </c>
    </row>
    <row r="39" spans="1:12" hidden="1" x14ac:dyDescent="0.25">
      <c r="A39" s="8">
        <v>12</v>
      </c>
      <c r="B39" s="1">
        <f>F38</f>
        <v>-0.56787109375</v>
      </c>
      <c r="C39" s="1">
        <f>C38</f>
        <v>-0.5673828125</v>
      </c>
      <c r="D39" s="1">
        <f t="shared" si="37"/>
        <v>-1.1404219505425361E-3</v>
      </c>
      <c r="E39" s="1">
        <f t="shared" si="37"/>
        <v>-3.7534916914483407E-4</v>
      </c>
      <c r="F39" s="1">
        <f t="shared" si="38"/>
        <v>-0.567626953125</v>
      </c>
      <c r="G39" s="59">
        <f t="shared" si="39"/>
        <v>-7.5790245385798372E-4</v>
      </c>
      <c r="H39" s="60">
        <f t="shared" si="40"/>
        <v>4.2805643161067201E-7</v>
      </c>
      <c r="I39" s="60" t="str">
        <f t="shared" si="43"/>
        <v>Tidak ada Akar</v>
      </c>
      <c r="J39" s="59">
        <f t="shared" si="41"/>
        <v>8.6432859474969626E-7</v>
      </c>
      <c r="K39" s="59" t="str">
        <f t="shared" si="44"/>
        <v>xb=xc</v>
      </c>
      <c r="L39" s="61">
        <f t="shared" si="42"/>
        <v>4.8828125E-4</v>
      </c>
    </row>
    <row r="40" spans="1:12" hidden="1" x14ac:dyDescent="0.25">
      <c r="A40" s="8"/>
      <c r="B40" s="1"/>
      <c r="C40" s="1"/>
      <c r="D40" s="1"/>
      <c r="E40" s="1"/>
      <c r="F40" s="1"/>
      <c r="G40" s="59"/>
      <c r="H40" s="60"/>
      <c r="I40" s="60"/>
      <c r="J40" s="59"/>
      <c r="K40" s="59"/>
      <c r="L40" s="61"/>
    </row>
    <row r="41" spans="1:12" hidden="1" x14ac:dyDescent="0.25">
      <c r="A41" s="8"/>
      <c r="B41" s="1"/>
      <c r="C41" s="1"/>
      <c r="D41" s="1"/>
      <c r="E41" s="1"/>
      <c r="F41" s="1"/>
      <c r="G41" s="59"/>
      <c r="H41" s="60"/>
      <c r="I41" s="60"/>
      <c r="J41" s="59"/>
      <c r="K41" s="59"/>
      <c r="L41" s="61"/>
    </row>
    <row r="42" spans="1:12" hidden="1" x14ac:dyDescent="0.25">
      <c r="A42" s="8"/>
      <c r="B42" s="1"/>
      <c r="C42" s="1"/>
      <c r="D42" s="1"/>
      <c r="E42" s="1"/>
      <c r="F42" s="1"/>
      <c r="G42" s="59"/>
      <c r="H42" s="60"/>
      <c r="I42" s="60"/>
      <c r="J42" s="59"/>
      <c r="K42" s="59"/>
      <c r="L42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C31-F959-41D7-89F2-2AFB6C0D2EAB}">
  <dimension ref="A1:Q42"/>
  <sheetViews>
    <sheetView tabSelected="1" topLeftCell="A4" zoomScale="85" zoomScaleNormal="85" workbookViewId="0">
      <selection activeCell="O24" sqref="O24"/>
    </sheetView>
  </sheetViews>
  <sheetFormatPr defaultRowHeight="15" x14ac:dyDescent="0.25"/>
  <cols>
    <col min="1" max="1" width="7" customWidth="1"/>
    <col min="2" max="2" width="9.28515625" customWidth="1"/>
    <col min="5" max="5" width="11.42578125" customWidth="1"/>
    <col min="7" max="7" width="9.5703125" customWidth="1"/>
    <col min="8" max="8" width="11.5703125" bestFit="1" customWidth="1"/>
    <col min="9" max="9" width="10.140625" customWidth="1"/>
    <col min="10" max="10" width="13.7109375" customWidth="1"/>
    <col min="11" max="11" width="10.5703125" customWidth="1"/>
    <col min="12" max="12" width="5.28515625" customWidth="1"/>
  </cols>
  <sheetData>
    <row r="1" spans="1:17" ht="18.75" x14ac:dyDescent="0.3">
      <c r="A1" s="15" t="s">
        <v>68</v>
      </c>
      <c r="M1" s="16" t="s">
        <v>25</v>
      </c>
      <c r="N1" s="16"/>
      <c r="O1" s="16"/>
      <c r="P1" s="16"/>
      <c r="Q1" s="16"/>
    </row>
    <row r="3" spans="1:17" x14ac:dyDescent="0.25">
      <c r="A3">
        <v>1</v>
      </c>
      <c r="B3" t="s">
        <v>69</v>
      </c>
      <c r="M3" s="17" t="s">
        <v>26</v>
      </c>
      <c r="N3" s="17"/>
    </row>
    <row r="4" spans="1:17" x14ac:dyDescent="0.25">
      <c r="A4">
        <v>2</v>
      </c>
      <c r="B4" s="16" t="s">
        <v>27</v>
      </c>
      <c r="C4" s="16">
        <v>-1</v>
      </c>
      <c r="D4" t="s">
        <v>28</v>
      </c>
      <c r="F4" s="18" t="s">
        <v>29</v>
      </c>
      <c r="G4" s="19">
        <f>(3*C4^3)+EXP(C4)</f>
        <v>-2.6321205588285577</v>
      </c>
      <c r="H4" s="20" t="s">
        <v>30</v>
      </c>
      <c r="I4" s="20"/>
      <c r="M4" s="21" t="s">
        <v>31</v>
      </c>
      <c r="N4" s="21"/>
    </row>
    <row r="5" spans="1:17" x14ac:dyDescent="0.25">
      <c r="B5" s="16" t="s">
        <v>32</v>
      </c>
      <c r="C5" s="16">
        <v>1</v>
      </c>
      <c r="D5" t="s">
        <v>33</v>
      </c>
      <c r="F5" s="18" t="s">
        <v>34</v>
      </c>
      <c r="G5" s="19">
        <f>(3*C5^3)+EXP(C5)</f>
        <v>5.7182818284590446</v>
      </c>
      <c r="H5" s="22" t="str">
        <f>IF(G4*G5&lt;0,"Ada Akar","Tidak ada Akar")</f>
        <v>Ada Akar</v>
      </c>
      <c r="I5" s="23" t="s">
        <v>35</v>
      </c>
      <c r="M5" s="24" t="s">
        <v>36</v>
      </c>
    </row>
    <row r="6" spans="1:17" x14ac:dyDescent="0.25">
      <c r="A6">
        <v>3</v>
      </c>
      <c r="B6" s="25" t="s">
        <v>37</v>
      </c>
      <c r="C6" s="25">
        <v>1E-4</v>
      </c>
      <c r="M6" s="26" t="s">
        <v>38</v>
      </c>
      <c r="N6" s="26"/>
    </row>
    <row r="7" spans="1:17" s="28" customFormat="1" x14ac:dyDescent="0.25">
      <c r="A7" s="27" t="s">
        <v>0</v>
      </c>
      <c r="B7" s="27" t="s">
        <v>1</v>
      </c>
      <c r="C7" s="27" t="s">
        <v>2</v>
      </c>
      <c r="D7" s="27" t="s">
        <v>3</v>
      </c>
      <c r="E7" s="27" t="s">
        <v>4</v>
      </c>
      <c r="F7" s="27" t="s">
        <v>5</v>
      </c>
      <c r="G7" s="27" t="s">
        <v>39</v>
      </c>
      <c r="H7" s="27" t="s">
        <v>40</v>
      </c>
      <c r="I7" s="27" t="s">
        <v>41</v>
      </c>
      <c r="J7" s="27" t="s">
        <v>42</v>
      </c>
      <c r="K7" s="27" t="s">
        <v>43</v>
      </c>
      <c r="M7" s="29" t="s">
        <v>44</v>
      </c>
      <c r="N7" s="30"/>
    </row>
    <row r="8" spans="1:17" s="3" customFormat="1" ht="43.5" customHeight="1" x14ac:dyDescent="0.25">
      <c r="A8" s="31" t="s">
        <v>45</v>
      </c>
      <c r="B8" s="31" t="s">
        <v>27</v>
      </c>
      <c r="C8" s="31" t="s">
        <v>32</v>
      </c>
      <c r="D8" s="31" t="s">
        <v>29</v>
      </c>
      <c r="E8" s="31" t="s">
        <v>34</v>
      </c>
      <c r="F8" s="31" t="s">
        <v>46</v>
      </c>
      <c r="G8" s="31" t="s">
        <v>47</v>
      </c>
      <c r="H8" s="31" t="s">
        <v>48</v>
      </c>
      <c r="I8" s="31" t="s">
        <v>49</v>
      </c>
      <c r="J8" s="31" t="s">
        <v>50</v>
      </c>
      <c r="K8" s="32" t="s">
        <v>51</v>
      </c>
      <c r="M8" s="33" t="s">
        <v>52</v>
      </c>
      <c r="N8" s="34"/>
    </row>
    <row r="9" spans="1:17" x14ac:dyDescent="0.25">
      <c r="A9" s="8">
        <v>1</v>
      </c>
      <c r="B9" s="35">
        <f>C4</f>
        <v>-1</v>
      </c>
      <c r="C9" s="36">
        <f>C5</f>
        <v>1</v>
      </c>
      <c r="D9" s="37">
        <f>(3*B9^3)+EXP(B9)</f>
        <v>-2.6321205588285577</v>
      </c>
      <c r="E9" s="38">
        <f>(3*C9^3)+EXP(C9)</f>
        <v>5.7182818284590446</v>
      </c>
      <c r="F9" s="39">
        <f>(B9+C9)/2</f>
        <v>0</v>
      </c>
      <c r="G9" s="40">
        <f>(3*F9^3)+EXP(F9)</f>
        <v>1</v>
      </c>
      <c r="H9" s="41">
        <f>D9*G9</f>
        <v>-2.6321205588285577</v>
      </c>
      <c r="I9" s="42" t="str">
        <f>IF(H9&lt;0,"xa=xc","xb=xc")</f>
        <v>xa=xc</v>
      </c>
      <c r="J9" s="43">
        <f>ABS(C9-B9)</f>
        <v>2</v>
      </c>
      <c r="K9" s="44" t="str">
        <f>IF(ABS(G9)&lt;$C$6,"Berhenti","Lanjutkan")</f>
        <v>Lanjutkan</v>
      </c>
      <c r="M9" s="45" t="s">
        <v>53</v>
      </c>
      <c r="N9" s="45"/>
    </row>
    <row r="10" spans="1:17" x14ac:dyDescent="0.25">
      <c r="A10" s="8">
        <v>2</v>
      </c>
      <c r="B10" s="46">
        <f>IF(I9="xb=xc",F9,B9)</f>
        <v>-1</v>
      </c>
      <c r="C10" s="47">
        <f>IF(I9="xa=xc",F9,C9)</f>
        <v>0</v>
      </c>
      <c r="D10" s="37">
        <f>(3*B10^3)+EXP(B10)</f>
        <v>-2.6321205588285577</v>
      </c>
      <c r="E10" s="38">
        <f>(3*C10^3)+EXP(C10)</f>
        <v>1</v>
      </c>
      <c r="F10" s="39">
        <f>(B10+C10)/2</f>
        <v>-0.5</v>
      </c>
      <c r="G10" s="40">
        <f>(3*F10^3)+EXP(F10)</f>
        <v>0.23153065971263342</v>
      </c>
      <c r="H10" s="41">
        <f>D10*G10</f>
        <v>-0.6094166094287613</v>
      </c>
      <c r="I10" s="42" t="str">
        <f>IF(H10&lt;0,"xa=xc","xb=xc")</f>
        <v>xa=xc</v>
      </c>
      <c r="J10" s="43">
        <f>ABS(C10-B10)</f>
        <v>1</v>
      </c>
      <c r="K10" s="44" t="str">
        <f>IF(ABS(G10)&lt;$C$6,"Berhenti","Lanjutkan")</f>
        <v>Lanjutkan</v>
      </c>
      <c r="M10" s="48" t="s">
        <v>54</v>
      </c>
      <c r="N10" s="48"/>
    </row>
    <row r="11" spans="1:17" x14ac:dyDescent="0.25">
      <c r="A11" s="8">
        <v>3</v>
      </c>
      <c r="B11" s="46">
        <f t="shared" ref="B11:B24" si="0">IF(I10="xb=xc",F10,B10)</f>
        <v>-1</v>
      </c>
      <c r="C11" s="47">
        <f t="shared" ref="C11:C24" si="1">IF(I10="xa=xc",F10,C10)</f>
        <v>-0.5</v>
      </c>
      <c r="D11" s="37">
        <f t="shared" ref="D11:D24" si="2">(3*B11^3)+EXP(B11)</f>
        <v>-2.6321205588285577</v>
      </c>
      <c r="E11" s="38">
        <f t="shared" ref="E11:E24" si="3">(3*C11^3)+EXP(C11)</f>
        <v>0.23153065971263342</v>
      </c>
      <c r="F11" s="39">
        <f t="shared" ref="F11:F24" si="4">(B11+C11)/2</f>
        <v>-0.75</v>
      </c>
      <c r="G11" s="40">
        <f t="shared" ref="G11:G24" si="5">(3*F11^3)+EXP(F11)</f>
        <v>-0.79325844725898531</v>
      </c>
      <c r="H11" s="41">
        <f t="shared" ref="H11:H24" si="6">D11*G11</f>
        <v>2.0879518674947946</v>
      </c>
      <c r="I11" s="42" t="str">
        <f t="shared" ref="I11:I24" si="7">IF(H11&lt;0,"xa=xc","xb=xc")</f>
        <v>xb=xc</v>
      </c>
      <c r="J11" s="43">
        <f t="shared" ref="J11:J24" si="8">ABS(C11-B11)</f>
        <v>0.5</v>
      </c>
      <c r="K11" s="44" t="str">
        <f t="shared" ref="K11:K24" si="9">IF(ABS(G11)&lt;$C$6,"Berhenti","Lanjutkan")</f>
        <v>Lanjutkan</v>
      </c>
      <c r="M11" s="2" t="s">
        <v>55</v>
      </c>
      <c r="N11" s="2"/>
    </row>
    <row r="12" spans="1:17" x14ac:dyDescent="0.25">
      <c r="A12" s="8">
        <v>4</v>
      </c>
      <c r="B12" s="46">
        <f t="shared" si="0"/>
        <v>-0.75</v>
      </c>
      <c r="C12" s="47">
        <f t="shared" si="1"/>
        <v>-0.5</v>
      </c>
      <c r="D12" s="37">
        <f t="shared" si="2"/>
        <v>-0.79325844725898531</v>
      </c>
      <c r="E12" s="38">
        <f t="shared" si="3"/>
        <v>0.23153065971263342</v>
      </c>
      <c r="F12" s="39">
        <f t="shared" si="4"/>
        <v>-0.625</v>
      </c>
      <c r="G12" s="40">
        <f t="shared" si="5"/>
        <v>-0.19716044648100972</v>
      </c>
      <c r="H12" s="41">
        <f t="shared" si="6"/>
        <v>0.15639918963641405</v>
      </c>
      <c r="I12" s="42" t="str">
        <f t="shared" si="7"/>
        <v>xb=xc</v>
      </c>
      <c r="J12" s="43">
        <f t="shared" si="8"/>
        <v>0.25</v>
      </c>
      <c r="K12" s="44" t="str">
        <f t="shared" si="9"/>
        <v>Lanjutkan</v>
      </c>
      <c r="M12" s="49" t="s">
        <v>56</v>
      </c>
      <c r="N12" s="49"/>
      <c r="O12" s="49"/>
    </row>
    <row r="13" spans="1:17" x14ac:dyDescent="0.25">
      <c r="A13" s="8">
        <v>5</v>
      </c>
      <c r="B13" s="46">
        <f t="shared" si="0"/>
        <v>-0.625</v>
      </c>
      <c r="C13" s="47">
        <f t="shared" si="1"/>
        <v>-0.5</v>
      </c>
      <c r="D13" s="37">
        <f t="shared" si="2"/>
        <v>-0.19716044648100972</v>
      </c>
      <c r="E13" s="38">
        <f t="shared" si="3"/>
        <v>0.23153065971263342</v>
      </c>
      <c r="F13" s="39">
        <f t="shared" si="4"/>
        <v>-0.5625</v>
      </c>
      <c r="G13" s="40">
        <f t="shared" si="5"/>
        <v>3.584727785592301E-2</v>
      </c>
      <c r="H13" s="41">
        <f t="shared" si="6"/>
        <v>-7.0676653072025931E-3</v>
      </c>
      <c r="I13" s="42" t="str">
        <f t="shared" si="7"/>
        <v>xa=xc</v>
      </c>
      <c r="J13" s="43">
        <f t="shared" si="8"/>
        <v>0.125</v>
      </c>
      <c r="K13" s="44" t="str">
        <f t="shared" si="9"/>
        <v>Lanjutkan</v>
      </c>
      <c r="M13" s="43" t="s">
        <v>57</v>
      </c>
      <c r="N13" s="43"/>
    </row>
    <row r="14" spans="1:17" x14ac:dyDescent="0.25">
      <c r="A14" s="8">
        <v>6</v>
      </c>
      <c r="B14" s="46">
        <f t="shared" si="0"/>
        <v>-0.625</v>
      </c>
      <c r="C14" s="47">
        <f t="shared" si="1"/>
        <v>-0.5625</v>
      </c>
      <c r="D14" s="37">
        <f t="shared" si="2"/>
        <v>-0.19716044648100972</v>
      </c>
      <c r="E14" s="38">
        <f t="shared" si="3"/>
        <v>3.584727785592301E-2</v>
      </c>
      <c r="F14" s="39">
        <f t="shared" si="4"/>
        <v>-0.59375</v>
      </c>
      <c r="G14" s="40">
        <f t="shared" si="5"/>
        <v>-7.5707754915104619E-2</v>
      </c>
      <c r="H14" s="41">
        <f t="shared" si="6"/>
        <v>1.4926574761136884E-2</v>
      </c>
      <c r="I14" s="42" t="str">
        <f t="shared" si="7"/>
        <v>xb=xc</v>
      </c>
      <c r="J14" s="43">
        <f t="shared" si="8"/>
        <v>6.25E-2</v>
      </c>
      <c r="K14" s="44" t="str">
        <f t="shared" si="9"/>
        <v>Lanjutkan</v>
      </c>
      <c r="M14" s="50" t="s">
        <v>58</v>
      </c>
      <c r="N14" s="50"/>
      <c r="O14" s="50"/>
      <c r="P14" s="50"/>
    </row>
    <row r="15" spans="1:17" x14ac:dyDescent="0.25">
      <c r="A15" s="8">
        <v>7</v>
      </c>
      <c r="B15" s="46">
        <f t="shared" si="0"/>
        <v>-0.59375</v>
      </c>
      <c r="C15" s="47">
        <f t="shared" si="1"/>
        <v>-0.5625</v>
      </c>
      <c r="D15" s="37">
        <f t="shared" si="2"/>
        <v>-7.5707754915104619E-2</v>
      </c>
      <c r="E15" s="38">
        <f t="shared" si="3"/>
        <v>3.584727785592301E-2</v>
      </c>
      <c r="F15" s="39">
        <f t="shared" si="4"/>
        <v>-0.578125</v>
      </c>
      <c r="G15" s="40">
        <f t="shared" si="5"/>
        <v>-1.8728420972638604E-2</v>
      </c>
      <c r="H15" s="41">
        <f t="shared" si="6"/>
        <v>1.4178867049434286E-3</v>
      </c>
      <c r="I15" s="42" t="str">
        <f t="shared" si="7"/>
        <v>xb=xc</v>
      </c>
      <c r="J15" s="43">
        <f t="shared" si="8"/>
        <v>3.125E-2</v>
      </c>
      <c r="K15" s="44" t="str">
        <f t="shared" si="9"/>
        <v>Lanjutkan</v>
      </c>
      <c r="M15" s="51" t="s">
        <v>59</v>
      </c>
      <c r="N15" s="51"/>
      <c r="O15" s="51"/>
    </row>
    <row r="16" spans="1:17" x14ac:dyDescent="0.25">
      <c r="A16" s="8">
        <v>8</v>
      </c>
      <c r="B16" s="46">
        <f t="shared" si="0"/>
        <v>-0.578125</v>
      </c>
      <c r="C16" s="47">
        <f t="shared" si="1"/>
        <v>-0.5625</v>
      </c>
      <c r="D16" s="37">
        <f t="shared" si="2"/>
        <v>-1.8728420972638604E-2</v>
      </c>
      <c r="E16" s="38">
        <f t="shared" si="3"/>
        <v>3.584727785592301E-2</v>
      </c>
      <c r="F16" s="39">
        <f t="shared" si="4"/>
        <v>-0.5703125</v>
      </c>
      <c r="G16" s="40">
        <f t="shared" si="5"/>
        <v>8.855457292498925E-3</v>
      </c>
      <c r="H16" s="41">
        <f t="shared" si="6"/>
        <v>-1.6584873207914233E-4</v>
      </c>
      <c r="I16" s="42" t="str">
        <f t="shared" si="7"/>
        <v>xa=xc</v>
      </c>
      <c r="J16" s="43">
        <f t="shared" si="8"/>
        <v>1.5625E-2</v>
      </c>
      <c r="K16" s="44" t="str">
        <f t="shared" si="9"/>
        <v>Lanjutkan</v>
      </c>
      <c r="M16" s="52" t="s">
        <v>60</v>
      </c>
      <c r="N16" s="52"/>
      <c r="O16" s="52"/>
    </row>
    <row r="17" spans="1:13" x14ac:dyDescent="0.25">
      <c r="A17" s="8">
        <v>9</v>
      </c>
      <c r="B17" s="46">
        <f t="shared" si="0"/>
        <v>-0.578125</v>
      </c>
      <c r="C17" s="47">
        <f t="shared" si="1"/>
        <v>-0.5703125</v>
      </c>
      <c r="D17" s="37">
        <f t="shared" si="2"/>
        <v>-1.8728420972638604E-2</v>
      </c>
      <c r="E17" s="38">
        <f t="shared" si="3"/>
        <v>8.855457292498925E-3</v>
      </c>
      <c r="F17" s="39">
        <f t="shared" si="4"/>
        <v>-0.57421875</v>
      </c>
      <c r="G17" s="40">
        <f t="shared" si="5"/>
        <v>-4.861921353236931E-3</v>
      </c>
      <c r="H17" s="41">
        <f t="shared" si="6"/>
        <v>9.1056109839282001E-5</v>
      </c>
      <c r="I17" s="42" t="str">
        <f t="shared" si="7"/>
        <v>xb=xc</v>
      </c>
      <c r="J17" s="43">
        <f t="shared" si="8"/>
        <v>7.8125E-3</v>
      </c>
      <c r="K17" s="44" t="str">
        <f t="shared" si="9"/>
        <v>Lanjutkan</v>
      </c>
      <c r="M17" t="s">
        <v>61</v>
      </c>
    </row>
    <row r="18" spans="1:13" x14ac:dyDescent="0.25">
      <c r="A18" s="28">
        <v>10</v>
      </c>
      <c r="B18" s="46">
        <f t="shared" si="0"/>
        <v>-0.57421875</v>
      </c>
      <c r="C18" s="47">
        <f t="shared" si="1"/>
        <v>-0.5703125</v>
      </c>
      <c r="D18" s="37">
        <f t="shared" si="2"/>
        <v>-4.861921353236931E-3</v>
      </c>
      <c r="E18" s="38">
        <f t="shared" si="3"/>
        <v>8.855457292498925E-3</v>
      </c>
      <c r="F18" s="39">
        <f t="shared" si="4"/>
        <v>-0.572265625</v>
      </c>
      <c r="G18" s="40">
        <f t="shared" si="5"/>
        <v>2.015338937210176E-3</v>
      </c>
      <c r="H18" s="41">
        <f t="shared" si="6"/>
        <v>-9.7984194128319775E-6</v>
      </c>
      <c r="I18" s="42" t="str">
        <f t="shared" si="7"/>
        <v>xa=xc</v>
      </c>
      <c r="J18" s="43">
        <f t="shared" si="8"/>
        <v>3.90625E-3</v>
      </c>
      <c r="K18" s="44" t="str">
        <f t="shared" si="9"/>
        <v>Lanjutkan</v>
      </c>
      <c r="L18" s="53"/>
      <c r="M18" s="54"/>
    </row>
    <row r="19" spans="1:13" x14ac:dyDescent="0.25">
      <c r="A19" s="28">
        <v>11</v>
      </c>
      <c r="B19" s="46">
        <f t="shared" si="0"/>
        <v>-0.57421875</v>
      </c>
      <c r="C19" s="47">
        <f t="shared" si="1"/>
        <v>-0.572265625</v>
      </c>
      <c r="D19" s="37">
        <f t="shared" si="2"/>
        <v>-4.861921353236931E-3</v>
      </c>
      <c r="E19" s="38">
        <f t="shared" si="3"/>
        <v>2.015338937210176E-3</v>
      </c>
      <c r="F19" s="39">
        <f t="shared" si="4"/>
        <v>-0.5732421875</v>
      </c>
      <c r="G19" s="40">
        <f t="shared" si="5"/>
        <v>-1.4186398215321194E-3</v>
      </c>
      <c r="H19" s="41">
        <f t="shared" si="6"/>
        <v>6.8973152408592406E-6</v>
      </c>
      <c r="I19" s="42" t="str">
        <f t="shared" si="7"/>
        <v>xb=xc</v>
      </c>
      <c r="J19" s="43">
        <f t="shared" si="8"/>
        <v>1.953125E-3</v>
      </c>
      <c r="K19" s="44" t="str">
        <f t="shared" si="9"/>
        <v>Lanjutkan</v>
      </c>
      <c r="L19" s="53"/>
      <c r="M19" s="54"/>
    </row>
    <row r="20" spans="1:13" x14ac:dyDescent="0.25">
      <c r="A20" s="28">
        <v>12</v>
      </c>
      <c r="B20" s="46">
        <f t="shared" si="0"/>
        <v>-0.5732421875</v>
      </c>
      <c r="C20" s="47">
        <f t="shared" si="1"/>
        <v>-0.572265625</v>
      </c>
      <c r="D20" s="37">
        <f t="shared" si="2"/>
        <v>-1.4186398215321194E-3</v>
      </c>
      <c r="E20" s="38">
        <f t="shared" si="3"/>
        <v>2.015338937210176E-3</v>
      </c>
      <c r="F20" s="39">
        <f t="shared" si="4"/>
        <v>-0.57275390625</v>
      </c>
      <c r="G20" s="40">
        <f t="shared" si="5"/>
        <v>2.9951132390604318E-4</v>
      </c>
      <c r="H20" s="41">
        <f t="shared" si="6"/>
        <v>-4.2489869109291789E-7</v>
      </c>
      <c r="I20" s="42" t="str">
        <f t="shared" si="7"/>
        <v>xa=xc</v>
      </c>
      <c r="J20" s="43">
        <f t="shared" si="8"/>
        <v>9.765625E-4</v>
      </c>
      <c r="K20" s="44" t="str">
        <f t="shared" si="9"/>
        <v>Lanjutkan</v>
      </c>
      <c r="L20" s="53"/>
      <c r="M20" s="54"/>
    </row>
    <row r="21" spans="1:13" x14ac:dyDescent="0.25">
      <c r="A21" s="28">
        <v>13</v>
      </c>
      <c r="B21" s="46">
        <f t="shared" si="0"/>
        <v>-0.5732421875</v>
      </c>
      <c r="C21" s="47">
        <f t="shared" si="1"/>
        <v>-0.57275390625</v>
      </c>
      <c r="D21" s="37">
        <f t="shared" si="2"/>
        <v>-1.4186398215321194E-3</v>
      </c>
      <c r="E21" s="38">
        <f t="shared" si="3"/>
        <v>2.9951132390604318E-4</v>
      </c>
      <c r="F21" s="39">
        <f t="shared" si="4"/>
        <v>-0.572998046875</v>
      </c>
      <c r="G21" s="40">
        <f t="shared" si="5"/>
        <v>-5.5927367222585733E-4</v>
      </c>
      <c r="H21" s="41">
        <f t="shared" si="6"/>
        <v>7.934079025541033E-7</v>
      </c>
      <c r="I21" s="42" t="str">
        <f t="shared" si="7"/>
        <v>xb=xc</v>
      </c>
      <c r="J21" s="43">
        <f t="shared" si="8"/>
        <v>4.8828125E-4</v>
      </c>
      <c r="K21" s="44" t="str">
        <f t="shared" si="9"/>
        <v>Lanjutkan</v>
      </c>
      <c r="L21" s="53"/>
      <c r="M21" s="54"/>
    </row>
    <row r="22" spans="1:13" x14ac:dyDescent="0.25">
      <c r="A22" s="28">
        <v>14</v>
      </c>
      <c r="B22" s="46">
        <f t="shared" si="0"/>
        <v>-0.572998046875</v>
      </c>
      <c r="C22" s="47">
        <f t="shared" si="1"/>
        <v>-0.57275390625</v>
      </c>
      <c r="D22" s="37">
        <f t="shared" si="2"/>
        <v>-5.5927367222585733E-4</v>
      </c>
      <c r="E22" s="38">
        <f t="shared" si="3"/>
        <v>2.9951132390604318E-4</v>
      </c>
      <c r="F22" s="39">
        <f t="shared" si="4"/>
        <v>-0.5728759765625</v>
      </c>
      <c r="G22" s="40">
        <f t="shared" si="5"/>
        <v>-1.2980854689681465E-4</v>
      </c>
      <c r="H22" s="41">
        <f t="shared" si="6"/>
        <v>7.2598502709283943E-8</v>
      </c>
      <c r="I22" s="42" t="str">
        <f t="shared" si="7"/>
        <v>xb=xc</v>
      </c>
      <c r="J22" s="43">
        <f t="shared" si="8"/>
        <v>2.44140625E-4</v>
      </c>
      <c r="K22" s="44" t="str">
        <f t="shared" si="9"/>
        <v>Lanjutkan</v>
      </c>
      <c r="L22" s="53"/>
      <c r="M22" s="54"/>
    </row>
    <row r="23" spans="1:13" x14ac:dyDescent="0.25">
      <c r="A23" s="28">
        <v>15</v>
      </c>
      <c r="B23" s="46">
        <f t="shared" si="0"/>
        <v>-0.5728759765625</v>
      </c>
      <c r="C23" s="47">
        <f t="shared" si="1"/>
        <v>-0.57275390625</v>
      </c>
      <c r="D23" s="37">
        <f t="shared" si="2"/>
        <v>-1.2980854689681465E-4</v>
      </c>
      <c r="E23" s="38">
        <f t="shared" si="3"/>
        <v>2.9951132390604318E-4</v>
      </c>
      <c r="F23" s="39">
        <f t="shared" si="4"/>
        <v>-0.57281494140625</v>
      </c>
      <c r="G23" s="40">
        <f t="shared" si="5"/>
        <v>8.4869543209964426E-5</v>
      </c>
      <c r="H23" s="41">
        <f t="shared" si="6"/>
        <v>-1.1016792079881904E-8</v>
      </c>
      <c r="I23" s="42" t="str">
        <f t="shared" si="7"/>
        <v>xa=xc</v>
      </c>
      <c r="J23" s="43">
        <f t="shared" si="8"/>
        <v>1.220703125E-4</v>
      </c>
      <c r="K23" s="44" t="str">
        <f t="shared" si="9"/>
        <v>Berhenti</v>
      </c>
      <c r="L23" s="53"/>
      <c r="M23" s="54"/>
    </row>
    <row r="24" spans="1:13" x14ac:dyDescent="0.25">
      <c r="A24" s="28"/>
      <c r="B24" s="46"/>
      <c r="C24" s="47"/>
      <c r="D24" s="37"/>
      <c r="E24" s="38"/>
      <c r="F24" s="39"/>
      <c r="G24" s="40"/>
      <c r="H24" s="41"/>
      <c r="I24" s="42"/>
      <c r="J24" s="43"/>
      <c r="K24" s="44"/>
      <c r="L24" s="53"/>
      <c r="M24" s="54"/>
    </row>
    <row r="25" spans="1:13" x14ac:dyDescent="0.25">
      <c r="B25" s="55" t="s">
        <v>62</v>
      </c>
      <c r="D25" t="s">
        <v>63</v>
      </c>
      <c r="F25" s="56">
        <f>F16</f>
        <v>-0.5703125</v>
      </c>
      <c r="G25" s="57"/>
      <c r="J25" s="57"/>
      <c r="K25" s="57"/>
    </row>
    <row r="26" spans="1:13" x14ac:dyDescent="0.25">
      <c r="L26" s="57"/>
    </row>
    <row r="27" spans="1:13" hidden="1" x14ac:dyDescent="0.25">
      <c r="A27" s="58" t="s">
        <v>45</v>
      </c>
      <c r="B27" s="58" t="s">
        <v>27</v>
      </c>
      <c r="C27" s="58" t="s">
        <v>32</v>
      </c>
      <c r="D27" s="58" t="s">
        <v>29</v>
      </c>
      <c r="E27" s="58" t="s">
        <v>34</v>
      </c>
      <c r="F27" s="58" t="s">
        <v>46</v>
      </c>
      <c r="G27" s="58" t="s">
        <v>47</v>
      </c>
      <c r="H27" s="58" t="s">
        <v>64</v>
      </c>
      <c r="I27" s="58" t="s">
        <v>65</v>
      </c>
      <c r="J27" s="58" t="s">
        <v>66</v>
      </c>
      <c r="K27" s="58"/>
      <c r="L27" s="58" t="s">
        <v>67</v>
      </c>
    </row>
    <row r="28" spans="1:13" hidden="1" x14ac:dyDescent="0.25">
      <c r="A28" s="8">
        <v>1</v>
      </c>
      <c r="B28" s="1">
        <v>-1</v>
      </c>
      <c r="C28" s="1">
        <v>0</v>
      </c>
      <c r="D28" s="1">
        <f t="shared" ref="D28:E39" si="10">B28+EXP(B28)</f>
        <v>-0.63212055882855767</v>
      </c>
      <c r="E28" s="1">
        <f t="shared" si="10"/>
        <v>1</v>
      </c>
      <c r="F28" s="1">
        <f t="shared" ref="F28:F39" si="11">(B28+C28)/2</f>
        <v>-0.5</v>
      </c>
      <c r="G28" s="59">
        <f t="shared" ref="G28:G39" si="12">F28+EXP(F28)</f>
        <v>0.10653065971263342</v>
      </c>
      <c r="H28" s="60">
        <f t="shared" ref="H28:H39" si="13">D28*E28</f>
        <v>-0.63212055882855767</v>
      </c>
      <c r="I28" s="60" t="str">
        <f>IF(H28&lt;0,"Ada Akar", "Tidak ada Akar")</f>
        <v>Ada Akar</v>
      </c>
      <c r="J28" s="59">
        <f t="shared" ref="J28:J39" si="14">D28*G28</f>
        <v>-6.7340220149924759E-2</v>
      </c>
      <c r="K28" s="59" t="str">
        <f>IF(J28&lt;0,"xa=xc","xb=xc")</f>
        <v>xa=xc</v>
      </c>
      <c r="L28" s="61">
        <f t="shared" ref="L28:L39" si="15">ABS(C28-B28)</f>
        <v>1</v>
      </c>
    </row>
    <row r="29" spans="1:13" hidden="1" x14ac:dyDescent="0.25">
      <c r="A29" s="8">
        <v>2</v>
      </c>
      <c r="B29" s="59">
        <f>B28</f>
        <v>-1</v>
      </c>
      <c r="C29" s="1">
        <f>F28</f>
        <v>-0.5</v>
      </c>
      <c r="D29" s="1">
        <f t="shared" si="10"/>
        <v>-0.63212055882855767</v>
      </c>
      <c r="E29" s="1">
        <f t="shared" si="10"/>
        <v>0.10653065971263342</v>
      </c>
      <c r="F29" s="1">
        <f t="shared" si="11"/>
        <v>-0.75</v>
      </c>
      <c r="G29" s="59">
        <f t="shared" si="12"/>
        <v>-0.27763344725898531</v>
      </c>
      <c r="H29" s="60">
        <f t="shared" si="13"/>
        <v>-6.7340220149924759E-2</v>
      </c>
      <c r="I29" s="60" t="str">
        <f t="shared" ref="I29:I39" si="16">IF(H29&lt;0,"Ada Akar", "Tidak ada Akar")</f>
        <v>Ada Akar</v>
      </c>
      <c r="J29" s="59">
        <f t="shared" si="14"/>
        <v>0.1754978098308487</v>
      </c>
      <c r="K29" s="59" t="str">
        <f t="shared" ref="K29:K39" si="17">IF(J29&lt;0,"xa=xc","xb=xc")</f>
        <v>xb=xc</v>
      </c>
      <c r="L29" s="61">
        <f t="shared" si="15"/>
        <v>0.5</v>
      </c>
    </row>
    <row r="30" spans="1:13" hidden="1" x14ac:dyDescent="0.25">
      <c r="A30" s="8">
        <v>3</v>
      </c>
      <c r="B30" s="59">
        <f>F29</f>
        <v>-0.75</v>
      </c>
      <c r="C30" s="1">
        <f>C29</f>
        <v>-0.5</v>
      </c>
      <c r="D30" s="1">
        <f t="shared" si="10"/>
        <v>-0.27763344725898531</v>
      </c>
      <c r="E30" s="1">
        <f t="shared" si="10"/>
        <v>0.10653065971263342</v>
      </c>
      <c r="F30" s="1">
        <f t="shared" si="11"/>
        <v>-0.625</v>
      </c>
      <c r="G30" s="59">
        <f t="shared" si="12"/>
        <v>-8.9738571481009721E-2</v>
      </c>
      <c r="H30" s="60">
        <f t="shared" si="13"/>
        <v>-2.9576474294792324E-2</v>
      </c>
      <c r="I30" s="60" t="str">
        <f t="shared" si="16"/>
        <v>Ada Akar</v>
      </c>
      <c r="J30" s="59">
        <f t="shared" si="14"/>
        <v>2.4914428952369595E-2</v>
      </c>
      <c r="K30" s="59" t="str">
        <f t="shared" si="17"/>
        <v>xb=xc</v>
      </c>
      <c r="L30" s="61">
        <f t="shared" si="15"/>
        <v>0.25</v>
      </c>
    </row>
    <row r="31" spans="1:13" hidden="1" x14ac:dyDescent="0.25">
      <c r="A31" s="8">
        <v>4</v>
      </c>
      <c r="B31" s="1">
        <f>F30</f>
        <v>-0.625</v>
      </c>
      <c r="C31" s="1">
        <f>C30</f>
        <v>-0.5</v>
      </c>
      <c r="D31" s="1">
        <f t="shared" si="10"/>
        <v>-8.9738571481009721E-2</v>
      </c>
      <c r="E31" s="1">
        <f t="shared" si="10"/>
        <v>0.10653065971263342</v>
      </c>
      <c r="F31" s="1">
        <f t="shared" si="11"/>
        <v>-0.5625</v>
      </c>
      <c r="G31" s="59">
        <f t="shared" si="12"/>
        <v>7.2828247309230099E-3</v>
      </c>
      <c r="H31" s="60">
        <f t="shared" si="13"/>
        <v>-9.5599092215412768E-3</v>
      </c>
      <c r="I31" s="60" t="str">
        <f t="shared" si="16"/>
        <v>Ada Akar</v>
      </c>
      <c r="J31" s="59">
        <f t="shared" si="14"/>
        <v>-6.5355028769959996E-4</v>
      </c>
      <c r="K31" s="59" t="str">
        <f t="shared" si="17"/>
        <v>xa=xc</v>
      </c>
      <c r="L31" s="61">
        <f t="shared" si="15"/>
        <v>0.125</v>
      </c>
    </row>
    <row r="32" spans="1:13" hidden="1" x14ac:dyDescent="0.25">
      <c r="A32" s="8">
        <v>5</v>
      </c>
      <c r="B32" s="1">
        <f>B31</f>
        <v>-0.625</v>
      </c>
      <c r="C32" s="1">
        <f>F31</f>
        <v>-0.5625</v>
      </c>
      <c r="D32" s="1">
        <f t="shared" si="10"/>
        <v>-8.9738571481009721E-2</v>
      </c>
      <c r="E32" s="1">
        <f t="shared" si="10"/>
        <v>7.2828247309230099E-3</v>
      </c>
      <c r="F32" s="1">
        <f t="shared" si="11"/>
        <v>-0.59375</v>
      </c>
      <c r="G32" s="59">
        <f t="shared" si="12"/>
        <v>-4.1497549836979619E-2</v>
      </c>
      <c r="H32" s="60">
        <f t="shared" si="13"/>
        <v>-6.5355028769959996E-4</v>
      </c>
      <c r="I32" s="60" t="str">
        <f t="shared" si="16"/>
        <v>Ada Akar</v>
      </c>
      <c r="J32" s="59">
        <f t="shared" si="14"/>
        <v>3.723930842332559E-3</v>
      </c>
      <c r="K32" s="59" t="str">
        <f t="shared" si="17"/>
        <v>xb=xc</v>
      </c>
      <c r="L32" s="61">
        <f t="shared" si="15"/>
        <v>6.25E-2</v>
      </c>
    </row>
    <row r="33" spans="1:12" hidden="1" x14ac:dyDescent="0.25">
      <c r="A33" s="8">
        <v>6</v>
      </c>
      <c r="B33" s="1">
        <f>F32</f>
        <v>-0.59375</v>
      </c>
      <c r="C33" s="1">
        <f>C32</f>
        <v>-0.5625</v>
      </c>
      <c r="D33" s="1">
        <f t="shared" si="10"/>
        <v>-4.1497549836979619E-2</v>
      </c>
      <c r="E33" s="1">
        <f t="shared" si="10"/>
        <v>7.2828247309230099E-3</v>
      </c>
      <c r="F33" s="1">
        <f t="shared" si="11"/>
        <v>-0.578125</v>
      </c>
      <c r="G33" s="59">
        <f t="shared" si="12"/>
        <v>-1.7175839185529229E-2</v>
      </c>
      <c r="H33" s="60">
        <f t="shared" si="13"/>
        <v>-3.0221938222546531E-4</v>
      </c>
      <c r="I33" s="60" t="str">
        <f t="shared" si="16"/>
        <v>Ada Akar</v>
      </c>
      <c r="J33" s="59">
        <f t="shared" si="14"/>
        <v>7.1275524259344666E-4</v>
      </c>
      <c r="K33" s="59" t="str">
        <f t="shared" si="17"/>
        <v>xb=xc</v>
      </c>
      <c r="L33" s="61">
        <f t="shared" si="15"/>
        <v>3.125E-2</v>
      </c>
    </row>
    <row r="34" spans="1:12" hidden="1" x14ac:dyDescent="0.25">
      <c r="A34" s="8">
        <v>7</v>
      </c>
      <c r="B34" s="1">
        <f>F33</f>
        <v>-0.578125</v>
      </c>
      <c r="C34" s="1">
        <f>C33</f>
        <v>-0.5625</v>
      </c>
      <c r="D34" s="1">
        <f t="shared" si="10"/>
        <v>-1.7175839185529229E-2</v>
      </c>
      <c r="E34" s="1">
        <f t="shared" si="10"/>
        <v>7.2828247309230099E-3</v>
      </c>
      <c r="F34" s="1">
        <f t="shared" si="11"/>
        <v>-0.5703125</v>
      </c>
      <c r="G34" s="59">
        <f t="shared" si="12"/>
        <v>-4.9637603893858406E-3</v>
      </c>
      <c r="H34" s="60">
        <f t="shared" si="13"/>
        <v>-1.2508862639472879E-4</v>
      </c>
      <c r="I34" s="60" t="str">
        <f t="shared" si="16"/>
        <v>Ada Akar</v>
      </c>
      <c r="J34" s="59">
        <f t="shared" si="14"/>
        <v>8.5256750203591142E-5</v>
      </c>
      <c r="K34" s="59" t="str">
        <f t="shared" si="17"/>
        <v>xb=xc</v>
      </c>
      <c r="L34" s="61">
        <f t="shared" si="15"/>
        <v>1.5625E-2</v>
      </c>
    </row>
    <row r="35" spans="1:12" hidden="1" x14ac:dyDescent="0.25">
      <c r="A35" s="8">
        <v>8</v>
      </c>
      <c r="B35" s="1">
        <f>F34</f>
        <v>-0.5703125</v>
      </c>
      <c r="C35" s="1">
        <f>C34</f>
        <v>-0.5625</v>
      </c>
      <c r="D35" s="1">
        <f t="shared" si="10"/>
        <v>-4.9637603893858406E-3</v>
      </c>
      <c r="E35" s="1">
        <f t="shared" si="10"/>
        <v>7.2828247309230099E-3</v>
      </c>
      <c r="F35" s="1">
        <f t="shared" si="11"/>
        <v>-0.56640625</v>
      </c>
      <c r="G35" s="59">
        <f t="shared" si="12"/>
        <v>1.1552020150243925E-3</v>
      </c>
      <c r="H35" s="60">
        <f t="shared" si="13"/>
        <v>-3.615019692219523E-5</v>
      </c>
      <c r="I35" s="60" t="str">
        <f t="shared" si="16"/>
        <v>Ada Akar</v>
      </c>
      <c r="J35" s="59">
        <f t="shared" si="14"/>
        <v>-5.7341460039167861E-6</v>
      </c>
      <c r="K35" s="59" t="str">
        <f t="shared" si="17"/>
        <v>xa=xc</v>
      </c>
      <c r="L35" s="61">
        <f t="shared" si="15"/>
        <v>7.8125E-3</v>
      </c>
    </row>
    <row r="36" spans="1:12" hidden="1" x14ac:dyDescent="0.25">
      <c r="A36" s="8">
        <v>9</v>
      </c>
      <c r="B36" s="1">
        <f>B35</f>
        <v>-0.5703125</v>
      </c>
      <c r="C36" s="1">
        <f>F35</f>
        <v>-0.56640625</v>
      </c>
      <c r="D36" s="1">
        <f t="shared" si="10"/>
        <v>-4.9637603893858406E-3</v>
      </c>
      <c r="E36" s="1">
        <f t="shared" si="10"/>
        <v>1.1552020150243925E-3</v>
      </c>
      <c r="F36" s="1">
        <f t="shared" si="11"/>
        <v>-0.568359375</v>
      </c>
      <c r="G36" s="59">
        <f t="shared" si="12"/>
        <v>-1.9053596128160155E-3</v>
      </c>
      <c r="H36" s="60">
        <f t="shared" si="13"/>
        <v>-5.7341460039167861E-6</v>
      </c>
      <c r="I36" s="60" t="str">
        <f t="shared" si="16"/>
        <v>Ada Akar</v>
      </c>
      <c r="J36" s="59">
        <f t="shared" si="14"/>
        <v>9.4577485736316799E-6</v>
      </c>
      <c r="K36" s="59" t="str">
        <f t="shared" si="17"/>
        <v>xb=xc</v>
      </c>
      <c r="L36" s="61">
        <f t="shared" si="15"/>
        <v>3.90625E-3</v>
      </c>
    </row>
    <row r="37" spans="1:12" hidden="1" x14ac:dyDescent="0.25">
      <c r="A37" s="8">
        <v>10</v>
      </c>
      <c r="B37" s="1">
        <f>F36</f>
        <v>-0.568359375</v>
      </c>
      <c r="C37" s="1">
        <f>C36</f>
        <v>-0.56640625</v>
      </c>
      <c r="D37" s="1">
        <f t="shared" si="10"/>
        <v>-1.9053596128160155E-3</v>
      </c>
      <c r="E37" s="1">
        <f t="shared" si="10"/>
        <v>1.1552020150243925E-3</v>
      </c>
      <c r="F37" s="1">
        <f t="shared" si="11"/>
        <v>-0.5673828125</v>
      </c>
      <c r="G37" s="59">
        <f t="shared" si="12"/>
        <v>-3.7534916914483407E-4</v>
      </c>
      <c r="H37" s="60">
        <f t="shared" si="13"/>
        <v>-2.2010752640711572E-6</v>
      </c>
      <c r="I37" s="60" t="str">
        <f t="shared" si="16"/>
        <v>Ada Akar</v>
      </c>
      <c r="J37" s="59">
        <f t="shared" si="14"/>
        <v>7.1517514759261421E-7</v>
      </c>
      <c r="K37" s="59" t="str">
        <f t="shared" si="17"/>
        <v>xb=xc</v>
      </c>
      <c r="L37" s="61">
        <f t="shared" si="15"/>
        <v>1.953125E-3</v>
      </c>
    </row>
    <row r="38" spans="1:12" hidden="1" x14ac:dyDescent="0.25">
      <c r="A38" s="8">
        <v>11</v>
      </c>
      <c r="B38" s="1">
        <f>B37</f>
        <v>-0.568359375</v>
      </c>
      <c r="C38" s="1">
        <f>F37</f>
        <v>-0.5673828125</v>
      </c>
      <c r="D38" s="1">
        <f t="shared" si="10"/>
        <v>-1.9053596128160155E-3</v>
      </c>
      <c r="E38" s="1">
        <f t="shared" si="10"/>
        <v>-3.7534916914483407E-4</v>
      </c>
      <c r="F38" s="1">
        <f t="shared" si="11"/>
        <v>-0.56787109375</v>
      </c>
      <c r="G38" s="59">
        <f t="shared" si="12"/>
        <v>-1.1404219505425361E-3</v>
      </c>
      <c r="H38" s="60">
        <f t="shared" si="13"/>
        <v>7.1517514759261421E-7</v>
      </c>
      <c r="I38" s="60" t="str">
        <f t="shared" si="16"/>
        <v>Tidak ada Akar</v>
      </c>
      <c r="J38" s="59">
        <f t="shared" si="14"/>
        <v>2.1729139261326118E-6</v>
      </c>
      <c r="K38" s="59" t="str">
        <f t="shared" si="17"/>
        <v>xb=xc</v>
      </c>
      <c r="L38" s="61">
        <f t="shared" si="15"/>
        <v>9.765625E-4</v>
      </c>
    </row>
    <row r="39" spans="1:12" hidden="1" x14ac:dyDescent="0.25">
      <c r="A39" s="8">
        <v>12</v>
      </c>
      <c r="B39" s="1">
        <f>F38</f>
        <v>-0.56787109375</v>
      </c>
      <c r="C39" s="1">
        <f>C38</f>
        <v>-0.5673828125</v>
      </c>
      <c r="D39" s="1">
        <f t="shared" si="10"/>
        <v>-1.1404219505425361E-3</v>
      </c>
      <c r="E39" s="1">
        <f t="shared" si="10"/>
        <v>-3.7534916914483407E-4</v>
      </c>
      <c r="F39" s="1">
        <f t="shared" si="11"/>
        <v>-0.567626953125</v>
      </c>
      <c r="G39" s="59">
        <f t="shared" si="12"/>
        <v>-7.5790245385798372E-4</v>
      </c>
      <c r="H39" s="60">
        <f t="shared" si="13"/>
        <v>4.2805643161067201E-7</v>
      </c>
      <c r="I39" s="60" t="str">
        <f t="shared" si="16"/>
        <v>Tidak ada Akar</v>
      </c>
      <c r="J39" s="59">
        <f t="shared" si="14"/>
        <v>8.6432859474969626E-7</v>
      </c>
      <c r="K39" s="59" t="str">
        <f t="shared" si="17"/>
        <v>xb=xc</v>
      </c>
      <c r="L39" s="61">
        <f t="shared" si="15"/>
        <v>4.8828125E-4</v>
      </c>
    </row>
    <row r="40" spans="1:12" hidden="1" x14ac:dyDescent="0.25">
      <c r="A40" s="8"/>
      <c r="B40" s="1"/>
      <c r="C40" s="1"/>
      <c r="D40" s="1"/>
      <c r="E40" s="1"/>
      <c r="F40" s="1"/>
      <c r="G40" s="59"/>
      <c r="H40" s="60"/>
      <c r="I40" s="60"/>
      <c r="J40" s="59"/>
      <c r="K40" s="59"/>
      <c r="L40" s="61"/>
    </row>
    <row r="41" spans="1:12" hidden="1" x14ac:dyDescent="0.25">
      <c r="A41" s="8"/>
      <c r="B41" s="1"/>
      <c r="C41" s="1"/>
      <c r="D41" s="1"/>
      <c r="E41" s="1"/>
      <c r="F41" s="1"/>
      <c r="G41" s="59"/>
      <c r="H41" s="60"/>
      <c r="I41" s="60"/>
      <c r="J41" s="59"/>
      <c r="K41" s="59"/>
      <c r="L41" s="61"/>
    </row>
    <row r="42" spans="1:12" hidden="1" x14ac:dyDescent="0.25">
      <c r="A42" s="8"/>
      <c r="B42" s="1"/>
      <c r="C42" s="1"/>
      <c r="D42" s="1"/>
      <c r="E42" s="1"/>
      <c r="F42" s="1"/>
      <c r="G42" s="59"/>
      <c r="H42" s="60"/>
      <c r="I42" s="60"/>
      <c r="J42" s="59"/>
      <c r="K42" s="59"/>
      <c r="L42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biseksi</vt:lpstr>
      <vt:lpstr>regular falsi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2023-06-08T14:35:13Z</dcterms:created>
  <dcterms:modified xsi:type="dcterms:W3CDTF">2023-06-08T15:43:49Z</dcterms:modified>
</cp:coreProperties>
</file>