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1/"/>
    </mc:Choice>
  </mc:AlternateContent>
  <xr:revisionPtr revIDLastSave="0" documentId="13_ncr:1_{BB1F3CBA-C990-CB4B-935E-11CC82E75816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2" i="1" l="1"/>
  <c r="C92" i="1" l="1"/>
  <c r="C93" i="1"/>
  <c r="C94" i="1" s="1"/>
  <c r="C95" i="1" s="1"/>
  <c r="C96" i="1" s="1"/>
  <c r="C97" i="1" s="1"/>
  <c r="C98" i="1" s="1"/>
  <c r="C99" i="1" s="1"/>
  <c r="C91" i="1"/>
  <c r="D91" i="1"/>
  <c r="D90" i="1"/>
  <c r="D112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I48" i="1"/>
  <c r="H48" i="1"/>
  <c r="G48" i="1"/>
  <c r="F48" i="1"/>
  <c r="E48" i="1"/>
  <c r="D48" i="1"/>
  <c r="D113" i="1"/>
  <c r="D114" i="1"/>
  <c r="D115" i="1"/>
  <c r="D116" i="1"/>
  <c r="D117" i="1"/>
  <c r="D118" i="1"/>
  <c r="D119" i="1"/>
  <c r="D120" i="1"/>
  <c r="D121" i="1"/>
  <c r="B114" i="1"/>
  <c r="B115" i="1"/>
  <c r="B116" i="1" s="1"/>
  <c r="B117" i="1" s="1"/>
  <c r="B118" i="1" s="1"/>
  <c r="B119" i="1" s="1"/>
  <c r="B120" i="1" s="1"/>
  <c r="B121" i="1" s="1"/>
  <c r="B113" i="1"/>
  <c r="C114" i="1"/>
  <c r="C115" i="1"/>
  <c r="C116" i="1" s="1"/>
  <c r="C117" i="1" s="1"/>
  <c r="C118" i="1" s="1"/>
  <c r="C119" i="1" s="1"/>
  <c r="C120" i="1" s="1"/>
  <c r="C121" i="1" s="1"/>
  <c r="C113" i="1"/>
  <c r="D92" i="1" l="1"/>
  <c r="C49" i="1"/>
  <c r="C50" i="1"/>
  <c r="C51" i="1"/>
  <c r="C52" i="1"/>
  <c r="C53" i="1"/>
  <c r="C54" i="1"/>
  <c r="C55" i="1"/>
  <c r="C56" i="1"/>
  <c r="C48" i="1"/>
  <c r="M23" i="1"/>
  <c r="D93" i="1" l="1"/>
  <c r="D94" i="1" l="1"/>
  <c r="D95" i="1" l="1"/>
  <c r="D96" i="1" l="1"/>
  <c r="D97" i="1" l="1"/>
  <c r="D98" i="1" l="1"/>
  <c r="D99" i="1" l="1"/>
</calcChain>
</file>

<file path=xl/sharedStrings.xml><?xml version="1.0" encoding="utf-8"?>
<sst xmlns="http://schemas.openxmlformats.org/spreadsheetml/2006/main" count="61" uniqueCount="38">
  <si>
    <r>
      <t>q1=1μC, q2=1</t>
    </r>
    <r>
      <rPr>
        <sz val="11"/>
        <color theme="1"/>
        <rFont val="Calibri"/>
        <family val="2"/>
      </rPr>
      <t>μC</t>
    </r>
  </si>
  <si>
    <t>q1=1μC, q2=2μC</t>
  </si>
  <si>
    <t>q1=1μC, q2=4μC</t>
  </si>
  <si>
    <t>q1=1μC, q2=6μC</t>
  </si>
  <si>
    <t>q1=1μC, q2=8μC</t>
  </si>
  <si>
    <t>q1=1μC, q2=10μC</t>
  </si>
  <si>
    <t>r (meters)</t>
  </si>
  <si>
    <t>F (N)</t>
  </si>
  <si>
    <t>Place graph 1 here</t>
  </si>
  <si>
    <t>q1</t>
  </si>
  <si>
    <t>q2</t>
  </si>
  <si>
    <t>Power</t>
  </si>
  <si>
    <t>1μC</t>
  </si>
  <si>
    <t>2μC</t>
  </si>
  <si>
    <t>4μC</t>
  </si>
  <si>
    <t>6μC</t>
  </si>
  <si>
    <t>8μC</t>
  </si>
  <si>
    <t>10μC</t>
  </si>
  <si>
    <t>Avg. Power</t>
  </si>
  <si>
    <t>Table 1</t>
  </si>
  <si>
    <t>Table 2</t>
  </si>
  <si>
    <t>Place graph 2 here</t>
  </si>
  <si>
    <t>Set r = 10 cm.</t>
  </si>
  <si>
    <t>Table 3</t>
  </si>
  <si>
    <t>F</t>
  </si>
  <si>
    <t>Place graph 3 here</t>
  </si>
  <si>
    <t>Table 4</t>
  </si>
  <si>
    <t>Place graph 4 here</t>
  </si>
  <si>
    <t>Coulomb</t>
  </si>
  <si>
    <t>% Difference</t>
  </si>
  <si>
    <t>Constant</t>
  </si>
  <si>
    <t>from</t>
  </si>
  <si>
    <t>k</t>
  </si>
  <si>
    <t>handbook</t>
  </si>
  <si>
    <t>Coulomb's Law Worksheet</t>
  </si>
  <si>
    <t>q1(μC)</t>
  </si>
  <si>
    <t>q2(μC)</t>
  </si>
  <si>
    <t>1/r^2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</si>
</sst>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7" borderId="2" xfId="0" applyNumberFormat="1" applyFill="1" applyBorder="1" applyAlignment="1">
      <alignment horizontal="center"/>
    </xf>
    <xf numFmtId="0" fontId="0" fillId="9" borderId="2" xfId="0" applyNumberFormat="1" applyFill="1" applyBorder="1" applyAlignment="1">
      <alignment horizontal="center"/>
    </xf>
    <xf numFmtId="0" fontId="0" fillId="10" borderId="2" xfId="0" applyNumberFormat="1" applyFill="1" applyBorder="1" applyAlignment="1">
      <alignment horizontal="center"/>
    </xf>
    <xf numFmtId="0" fontId="0" fillId="11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4" borderId="2" xfId="0" applyFill="1" applyBorder="1"/>
    <xf numFmtId="0" fontId="0" fillId="3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12" borderId="2" xfId="0" applyNumberFormat="1" applyFill="1" applyBorder="1" applyAlignment="1">
      <alignment horizontal="center"/>
    </xf>
    <xf numFmtId="0" fontId="1" fillId="2" borderId="1" xfId="1"/>
    <xf numFmtId="0" fontId="0" fillId="6" borderId="2" xfId="0" applyFill="1" applyBorder="1"/>
    <xf numFmtId="164" fontId="0" fillId="6" borderId="3" xfId="0" applyNumberFormat="1" applyFill="1" applyBorder="1" applyAlignment="1">
      <alignment horizontal="center"/>
    </xf>
    <xf numFmtId="0" fontId="0" fillId="6" borderId="3" xfId="0" applyFill="1" applyBorder="1"/>
    <xf numFmtId="164" fontId="0" fillId="5" borderId="2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1" fontId="1" fillId="2" borderId="1" xfId="1" applyNumberFormat="1"/>
    <xf numFmtId="0" fontId="0" fillId="8" borderId="2" xfId="0" applyNumberFormat="1" applyFill="1" applyBorder="1"/>
    <xf numFmtId="1" fontId="0" fillId="12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  <xf numFmtId="11" fontId="0" fillId="5" borderId="2" xfId="0" applyNumberFormat="1" applyFill="1" applyBorder="1"/>
    <xf numFmtId="11" fontId="0" fillId="6" borderId="3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CCFFCC"/>
      <color rgb="FFCCFFFF"/>
      <color rgb="FF66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61106765583223399"/>
                  <c:y val="-5.5650057395233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Sheet1!$C$5:$C$13</c:f>
              <c:numCache>
                <c:formatCode>0.000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22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3-0E4B-93F7-50BD48A8597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62045154941652214"/>
                  <c:y val="-0.12877356145819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Sheet1!$C$5:$C$13</c:f>
              <c:numCache>
                <c:formatCode>0.000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>
                  <c:v>45</c:v>
                </c:pt>
                <c:pt idx="1">
                  <c:v>20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3-0E4B-93F7-50BD48A8597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61883577966028713"/>
                  <c:y val="-0.27258311944868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Sheet1!$C$5:$C$13</c:f>
              <c:numCache>
                <c:formatCode>0.000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xVal>
          <c:yVal>
            <c:numRef>
              <c:f>Sheet1!$F$5:$F$13</c:f>
              <c:numCache>
                <c:formatCode>General</c:formatCode>
                <c:ptCount val="9"/>
                <c:pt idx="0">
                  <c:v>90</c:v>
                </c:pt>
                <c:pt idx="1">
                  <c:v>40</c:v>
                </c:pt>
                <c:pt idx="2">
                  <c:v>22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C3-0E4B-93F7-50BD48A8597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62038940442589774"/>
                  <c:y val="-0.43061759804451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Sheet1!$C$5:$C$13</c:f>
              <c:numCache>
                <c:formatCode>0.000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xVal>
          <c:yVal>
            <c:numRef>
              <c:f>Sheet1!$G$5:$G$13</c:f>
              <c:numCache>
                <c:formatCode>General</c:formatCode>
                <c:ptCount val="9"/>
                <c:pt idx="0">
                  <c:v>135</c:v>
                </c:pt>
                <c:pt idx="1">
                  <c:v>60</c:v>
                </c:pt>
                <c:pt idx="2">
                  <c:v>34</c:v>
                </c:pt>
                <c:pt idx="3">
                  <c:v>22</c:v>
                </c:pt>
                <c:pt idx="4">
                  <c:v>15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C3-0E4B-93F7-50BD48A85973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62660390348834027"/>
                  <c:y val="-0.56828171089039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Sheet1!$C$5:$C$13</c:f>
              <c:numCache>
                <c:formatCode>0.000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xVal>
          <c:yVal>
            <c:numRef>
              <c:f>Sheet1!$H$5:$H$13</c:f>
              <c:numCache>
                <c:formatCode>General</c:formatCode>
                <c:ptCount val="9"/>
                <c:pt idx="0">
                  <c:v>180</c:v>
                </c:pt>
                <c:pt idx="1">
                  <c:v>80</c:v>
                </c:pt>
                <c:pt idx="2">
                  <c:v>45</c:v>
                </c:pt>
                <c:pt idx="3">
                  <c:v>29</c:v>
                </c:pt>
                <c:pt idx="4">
                  <c:v>20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1C3-0E4B-93F7-50BD48A85973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61572853012906581"/>
                  <c:y val="-0.71844245784794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Sheet1!$C$5:$C$13</c:f>
              <c:numCache>
                <c:formatCode>0.000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xVal>
          <c:yVal>
            <c:numRef>
              <c:f>Sheet1!$I$5:$I$13</c:f>
              <c:numCache>
                <c:formatCode>General</c:formatCode>
                <c:ptCount val="9"/>
                <c:pt idx="0">
                  <c:v>225</c:v>
                </c:pt>
                <c:pt idx="1">
                  <c:v>100</c:v>
                </c:pt>
                <c:pt idx="2">
                  <c:v>56</c:v>
                </c:pt>
                <c:pt idx="3">
                  <c:v>36</c:v>
                </c:pt>
                <c:pt idx="4">
                  <c:v>25</c:v>
                </c:pt>
                <c:pt idx="5">
                  <c:v>18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1C3-0E4B-93F7-50BD48A8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5584"/>
        <c:axId val="546811552"/>
      </c:scatterChart>
      <c:valAx>
        <c:axId val="553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1552"/>
        <c:crosses val="autoZero"/>
        <c:crossBetween val="midCat"/>
      </c:valAx>
      <c:valAx>
        <c:axId val="546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741882570402061"/>
                  <c:y val="-5.953078230097184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Sheet1!$C$48:$C$56</c:f>
              <c:numCache>
                <c:formatCode>0</c:formatCode>
                <c:ptCount val="9"/>
                <c:pt idx="0">
                  <c:v>2500</c:v>
                </c:pt>
                <c:pt idx="1">
                  <c:v>1111.1111111111111</c:v>
                </c:pt>
                <c:pt idx="2">
                  <c:v>625</c:v>
                </c:pt>
                <c:pt idx="3">
                  <c:v>399.99999999999994</c:v>
                </c:pt>
                <c:pt idx="4">
                  <c:v>277.77777777777777</c:v>
                </c:pt>
                <c:pt idx="5">
                  <c:v>204.08163265306121</c:v>
                </c:pt>
                <c:pt idx="6">
                  <c:v>156.25</c:v>
                </c:pt>
                <c:pt idx="7">
                  <c:v>123.4567901234568</c:v>
                </c:pt>
                <c:pt idx="8">
                  <c:v>99.999999999999986</c:v>
                </c:pt>
              </c:numCache>
            </c:numRef>
          </c:xVal>
          <c:yVal>
            <c:numRef>
              <c:f>Sheet1!$D$48:$D$56</c:f>
              <c:numCache>
                <c:formatCode>0</c:formatCode>
                <c:ptCount val="9"/>
                <c:pt idx="0">
                  <c:v>22.474999999999998</c:v>
                </c:pt>
                <c:pt idx="1">
                  <c:v>9.9888888888888889</c:v>
                </c:pt>
                <c:pt idx="2">
                  <c:v>5.6187499999999995</c:v>
                </c:pt>
                <c:pt idx="3">
                  <c:v>3.5959999999999992</c:v>
                </c:pt>
                <c:pt idx="4">
                  <c:v>2.4972222222222222</c:v>
                </c:pt>
                <c:pt idx="5">
                  <c:v>1.8346938775510202</c:v>
                </c:pt>
                <c:pt idx="6">
                  <c:v>1.4046874999999999</c:v>
                </c:pt>
                <c:pt idx="7">
                  <c:v>1.1098765432098765</c:v>
                </c:pt>
                <c:pt idx="8">
                  <c:v>0.8989999999999998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B-D04C-BEA5-1B39D8F817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2003084776262"/>
                  <c:y val="8.58532949997936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Sheet1!$C$48:$C$56</c:f>
              <c:numCache>
                <c:formatCode>0</c:formatCode>
                <c:ptCount val="9"/>
                <c:pt idx="0">
                  <c:v>2500</c:v>
                </c:pt>
                <c:pt idx="1">
                  <c:v>1111.1111111111111</c:v>
                </c:pt>
                <c:pt idx="2">
                  <c:v>625</c:v>
                </c:pt>
                <c:pt idx="3">
                  <c:v>399.99999999999994</c:v>
                </c:pt>
                <c:pt idx="4">
                  <c:v>277.77777777777777</c:v>
                </c:pt>
                <c:pt idx="5">
                  <c:v>204.08163265306121</c:v>
                </c:pt>
                <c:pt idx="6">
                  <c:v>156.25</c:v>
                </c:pt>
                <c:pt idx="7">
                  <c:v>123.4567901234568</c:v>
                </c:pt>
                <c:pt idx="8">
                  <c:v>99.999999999999986</c:v>
                </c:pt>
              </c:numCache>
            </c:numRef>
          </c:xVal>
          <c:yVal>
            <c:numRef>
              <c:f>Sheet1!$E$48:$E$56</c:f>
              <c:numCache>
                <c:formatCode>0</c:formatCode>
                <c:ptCount val="9"/>
                <c:pt idx="0">
                  <c:v>44.949999999999996</c:v>
                </c:pt>
                <c:pt idx="1">
                  <c:v>19.977777777777778</c:v>
                </c:pt>
                <c:pt idx="2">
                  <c:v>11.237499999999999</c:v>
                </c:pt>
                <c:pt idx="3">
                  <c:v>7.1919999999999984</c:v>
                </c:pt>
                <c:pt idx="4">
                  <c:v>4.9944444444444445</c:v>
                </c:pt>
                <c:pt idx="5">
                  <c:v>3.6693877551020404</c:v>
                </c:pt>
                <c:pt idx="6">
                  <c:v>2.8093749999999997</c:v>
                </c:pt>
                <c:pt idx="7">
                  <c:v>2.219753086419753</c:v>
                </c:pt>
                <c:pt idx="8">
                  <c:v>1.7979999999999996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B-D04C-BEA5-1B39D8F817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75493778422479"/>
                  <c:y val="1.44342065481629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Sheet1!$C$48:$C$56</c:f>
              <c:numCache>
                <c:formatCode>0</c:formatCode>
                <c:ptCount val="9"/>
                <c:pt idx="0">
                  <c:v>2500</c:v>
                </c:pt>
                <c:pt idx="1">
                  <c:v>1111.1111111111111</c:v>
                </c:pt>
                <c:pt idx="2">
                  <c:v>625</c:v>
                </c:pt>
                <c:pt idx="3">
                  <c:v>399.99999999999994</c:v>
                </c:pt>
                <c:pt idx="4">
                  <c:v>277.77777777777777</c:v>
                </c:pt>
                <c:pt idx="5">
                  <c:v>204.08163265306121</c:v>
                </c:pt>
                <c:pt idx="6">
                  <c:v>156.25</c:v>
                </c:pt>
                <c:pt idx="7">
                  <c:v>123.4567901234568</c:v>
                </c:pt>
                <c:pt idx="8">
                  <c:v>99.999999999999986</c:v>
                </c:pt>
              </c:numCache>
            </c:numRef>
          </c:xVal>
          <c:yVal>
            <c:numRef>
              <c:f>Sheet1!$F$48:$F$56</c:f>
              <c:numCache>
                <c:formatCode>0</c:formatCode>
                <c:ptCount val="9"/>
                <c:pt idx="0">
                  <c:v>89.899999999999991</c:v>
                </c:pt>
                <c:pt idx="1">
                  <c:v>39.955555555555556</c:v>
                </c:pt>
                <c:pt idx="2">
                  <c:v>22.474999999999998</c:v>
                </c:pt>
                <c:pt idx="3">
                  <c:v>14.383999999999997</c:v>
                </c:pt>
                <c:pt idx="4">
                  <c:v>9.9888888888888889</c:v>
                </c:pt>
                <c:pt idx="5">
                  <c:v>7.3387755102040808</c:v>
                </c:pt>
                <c:pt idx="6">
                  <c:v>5.6187499999999995</c:v>
                </c:pt>
                <c:pt idx="7">
                  <c:v>4.439506172839506</c:v>
                </c:pt>
                <c:pt idx="8">
                  <c:v>3.5959999999999992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FB-D04C-BEA5-1B39D8F8176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61719395530748"/>
                  <c:y val="1.1064861970383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Sheet1!$C$48:$C$56</c:f>
              <c:numCache>
                <c:formatCode>0</c:formatCode>
                <c:ptCount val="9"/>
                <c:pt idx="0">
                  <c:v>2500</c:v>
                </c:pt>
                <c:pt idx="1">
                  <c:v>1111.1111111111111</c:v>
                </c:pt>
                <c:pt idx="2">
                  <c:v>625</c:v>
                </c:pt>
                <c:pt idx="3">
                  <c:v>399.99999999999994</c:v>
                </c:pt>
                <c:pt idx="4">
                  <c:v>277.77777777777777</c:v>
                </c:pt>
                <c:pt idx="5">
                  <c:v>204.08163265306121</c:v>
                </c:pt>
                <c:pt idx="6">
                  <c:v>156.25</c:v>
                </c:pt>
                <c:pt idx="7">
                  <c:v>123.4567901234568</c:v>
                </c:pt>
                <c:pt idx="8">
                  <c:v>99.999999999999986</c:v>
                </c:pt>
              </c:numCache>
            </c:numRef>
          </c:xVal>
          <c:yVal>
            <c:numRef>
              <c:f>Sheet1!$G$48:$G$56</c:f>
              <c:numCache>
                <c:formatCode>0</c:formatCode>
                <c:ptCount val="9"/>
                <c:pt idx="0">
                  <c:v>134.85</c:v>
                </c:pt>
                <c:pt idx="1">
                  <c:v>59.933333333333337</c:v>
                </c:pt>
                <c:pt idx="2">
                  <c:v>33.712499999999999</c:v>
                </c:pt>
                <c:pt idx="3">
                  <c:v>21.575999999999997</c:v>
                </c:pt>
                <c:pt idx="4">
                  <c:v>14.983333333333334</c:v>
                </c:pt>
                <c:pt idx="5">
                  <c:v>11.008163265306122</c:v>
                </c:pt>
                <c:pt idx="6">
                  <c:v>8.4281249999999996</c:v>
                </c:pt>
                <c:pt idx="7">
                  <c:v>6.6592592592592599</c:v>
                </c:pt>
                <c:pt idx="8">
                  <c:v>5.3939999999999992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FB-D04C-BEA5-1B39D8F8176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75493778422479"/>
                  <c:y val="1.328063029442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Sheet1!$C$48:$C$56</c:f>
              <c:numCache>
                <c:formatCode>0</c:formatCode>
                <c:ptCount val="9"/>
                <c:pt idx="0">
                  <c:v>2500</c:v>
                </c:pt>
                <c:pt idx="1">
                  <c:v>1111.1111111111111</c:v>
                </c:pt>
                <c:pt idx="2">
                  <c:v>625</c:v>
                </c:pt>
                <c:pt idx="3">
                  <c:v>399.99999999999994</c:v>
                </c:pt>
                <c:pt idx="4">
                  <c:v>277.77777777777777</c:v>
                </c:pt>
                <c:pt idx="5">
                  <c:v>204.08163265306121</c:v>
                </c:pt>
                <c:pt idx="6">
                  <c:v>156.25</c:v>
                </c:pt>
                <c:pt idx="7">
                  <c:v>123.4567901234568</c:v>
                </c:pt>
                <c:pt idx="8">
                  <c:v>99.999999999999986</c:v>
                </c:pt>
              </c:numCache>
            </c:numRef>
          </c:xVal>
          <c:yVal>
            <c:numRef>
              <c:f>Sheet1!$H$48:$H$56</c:f>
              <c:numCache>
                <c:formatCode>0</c:formatCode>
                <c:ptCount val="9"/>
                <c:pt idx="0">
                  <c:v>179.79999999999998</c:v>
                </c:pt>
                <c:pt idx="1">
                  <c:v>79.911111111111111</c:v>
                </c:pt>
                <c:pt idx="2">
                  <c:v>44.949999999999996</c:v>
                </c:pt>
                <c:pt idx="3">
                  <c:v>28.767999999999994</c:v>
                </c:pt>
                <c:pt idx="4">
                  <c:v>19.977777777777778</c:v>
                </c:pt>
                <c:pt idx="5">
                  <c:v>14.677551020408162</c:v>
                </c:pt>
                <c:pt idx="6">
                  <c:v>11.237499999999999</c:v>
                </c:pt>
                <c:pt idx="7">
                  <c:v>8.879012345679012</c:v>
                </c:pt>
                <c:pt idx="8">
                  <c:v>7.1919999999999984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FB-D04C-BEA5-1B39D8F8176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09341241132799"/>
                  <c:y val="-1.465956670604891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Sheet1!$C$48:$C$56</c:f>
              <c:numCache>
                <c:formatCode>0</c:formatCode>
                <c:ptCount val="9"/>
                <c:pt idx="0">
                  <c:v>2500</c:v>
                </c:pt>
                <c:pt idx="1">
                  <c:v>1111.1111111111111</c:v>
                </c:pt>
                <c:pt idx="2">
                  <c:v>625</c:v>
                </c:pt>
                <c:pt idx="3">
                  <c:v>399.99999999999994</c:v>
                </c:pt>
                <c:pt idx="4">
                  <c:v>277.77777777777777</c:v>
                </c:pt>
                <c:pt idx="5">
                  <c:v>204.08163265306121</c:v>
                </c:pt>
                <c:pt idx="6">
                  <c:v>156.25</c:v>
                </c:pt>
                <c:pt idx="7">
                  <c:v>123.4567901234568</c:v>
                </c:pt>
                <c:pt idx="8">
                  <c:v>99.999999999999986</c:v>
                </c:pt>
              </c:numCache>
            </c:numRef>
          </c:xVal>
          <c:yVal>
            <c:numRef>
              <c:f>Sheet1!$I$48:$I$56</c:f>
              <c:numCache>
                <c:formatCode>0</c:formatCode>
                <c:ptCount val="9"/>
                <c:pt idx="0">
                  <c:v>224.75000000000003</c:v>
                </c:pt>
                <c:pt idx="1">
                  <c:v>99.8888888888889</c:v>
                </c:pt>
                <c:pt idx="2">
                  <c:v>56.187500000000007</c:v>
                </c:pt>
                <c:pt idx="3">
                  <c:v>35.96</c:v>
                </c:pt>
                <c:pt idx="4">
                  <c:v>24.972222222222225</c:v>
                </c:pt>
                <c:pt idx="5">
                  <c:v>18.346938775510203</c:v>
                </c:pt>
                <c:pt idx="6">
                  <c:v>14.046875000000002</c:v>
                </c:pt>
                <c:pt idx="7">
                  <c:v>11.098765432098768</c:v>
                </c:pt>
                <c:pt idx="8">
                  <c:v>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FB-D04C-BEA5-1B39D8F8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5584"/>
        <c:axId val="546811552"/>
      </c:scatterChart>
      <c:valAx>
        <c:axId val="553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1552"/>
        <c:crosses val="autoZero"/>
        <c:crossBetween val="midCat"/>
      </c:valAx>
      <c:valAx>
        <c:axId val="546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744668816554975"/>
                  <c:y val="-3.3892464047300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Sheet1!$C$90:$C$99</c:f>
              <c:numCache>
                <c:formatCode>0.00E+00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Sheet1!$D$90:$D$99</c:f>
              <c:numCache>
                <c:formatCode>General</c:formatCode>
                <c:ptCount val="10"/>
                <c:pt idx="0">
                  <c:v>0.8989999999999998</c:v>
                </c:pt>
                <c:pt idx="1">
                  <c:v>1.7979999999999996</c:v>
                </c:pt>
                <c:pt idx="2">
                  <c:v>2.6969999999999992</c:v>
                </c:pt>
                <c:pt idx="3">
                  <c:v>3.5959999999999992</c:v>
                </c:pt>
                <c:pt idx="4">
                  <c:v>4.4949999999999992</c:v>
                </c:pt>
                <c:pt idx="5">
                  <c:v>5.3939999999999984</c:v>
                </c:pt>
                <c:pt idx="6">
                  <c:v>6.2929999999999984</c:v>
                </c:pt>
                <c:pt idx="7">
                  <c:v>7.1919999999999984</c:v>
                </c:pt>
                <c:pt idx="8">
                  <c:v>8.0909999999999975</c:v>
                </c:pt>
                <c:pt idx="9">
                  <c:v>8.9899999999999984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A-A04A-80AA-830C5452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90048"/>
        <c:axId val="310082800"/>
      </c:scatterChart>
      <c:valAx>
        <c:axId val="2929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82800"/>
        <c:crosses val="autoZero"/>
        <c:crossBetween val="midCat"/>
      </c:valAx>
      <c:valAx>
        <c:axId val="310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8986344420336864E-3"/>
                  <c:y val="-2.3583580151856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Sheet1!$C$112:$C$121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Sheet1!$D$112:$D$121</c:f>
              <c:numCache>
                <c:formatCode>General</c:formatCode>
                <c:ptCount val="10"/>
                <c:pt idx="0">
                  <c:v>0.8989999999999998</c:v>
                </c:pt>
                <c:pt idx="1">
                  <c:v>3.5959999999999992</c:v>
                </c:pt>
                <c:pt idx="2">
                  <c:v>8.0909999999999975</c:v>
                </c:pt>
                <c:pt idx="3">
                  <c:v>14.383999999999997</c:v>
                </c:pt>
                <c:pt idx="4">
                  <c:v>22.474999999999994</c:v>
                </c:pt>
                <c:pt idx="5">
                  <c:v>32.36399999999999</c:v>
                </c:pt>
                <c:pt idx="6">
                  <c:v>44.050999999999988</c:v>
                </c:pt>
                <c:pt idx="7">
                  <c:v>57.535999999999987</c:v>
                </c:pt>
                <c:pt idx="8">
                  <c:v>72.818999999999988</c:v>
                </c:pt>
                <c:pt idx="9">
                  <c:v>89.899999999999977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B-F944-B093-C0DD922A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2752"/>
        <c:axId val="307232768"/>
      </c:scatterChart>
      <c:valAx>
        <c:axId val="3432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2768"/>
        <c:crosses val="autoZero"/>
        <c:crossBetween val="midCat"/>
      </c:valAx>
      <c:valAx>
        <c:axId val="3072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965032</xdr:colOff>
      <xdr:row>14</xdr:row>
      <xdr:rowOff>7068</xdr:rowOff>
    </xdr:from>
    <xdr:to>
      <xdr:col>9</xdr:col>
      <xdr:colOff>0</xdr:colOff>
      <xdr:row>41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3A1CE-C7DA-D242-AD89-8A57CB172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19241</xdr:colOff>
      <xdr:row>57</xdr:row>
      <xdr:rowOff>19242</xdr:rowOff>
    </xdr:from>
    <xdr:to>
      <xdr:col>8</xdr:col>
      <xdr:colOff>1154545</xdr:colOff>
      <xdr:row>81</xdr:row>
      <xdr:rowOff>24873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43F9E-02BF-F842-99EC-1597A715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83</xdr:row>
      <xdr:rowOff>184150</xdr:rowOff>
    </xdr:from>
    <xdr:to>
      <xdr:col>11</xdr:col>
      <xdr:colOff>800100</xdr:colOff>
      <xdr:row>102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F5CD-7FBA-3F49-9C1B-0F6BCEF6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105</xdr:row>
      <xdr:rowOff>171450</xdr:rowOff>
    </xdr:from>
    <xdr:to>
      <xdr:col>12</xdr:col>
      <xdr:colOff>12700</xdr:colOff>
      <xdr:row>125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74D6A-9E99-FD4C-A4DE-7E047D9D0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"/>
  <sheetViews>
    <sheetView tabSelected="1" zoomScale="91" zoomScaleNormal="220" workbookViewId="0">
      <selection activeCell="D132" sqref="D132"/>
    </sheetView>
  </sheetViews>
  <sheetFormatPr baseColWidth="10" defaultColWidth="8.83203125" defaultRowHeight="15" x14ac:dyDescent="0.2"/>
  <cols>
    <col min="2" max="2" width="12.6640625" customWidth="1"/>
    <col min="3" max="9" width="15.33203125" customWidth="1"/>
    <col min="10" max="13" width="10.6640625" customWidth="1"/>
  </cols>
  <sheetData>
    <row r="1" spans="1:13" x14ac:dyDescent="0.2">
      <c r="A1" s="37" t="s">
        <v>34</v>
      </c>
      <c r="B1" s="37"/>
      <c r="C1" s="37"/>
    </row>
    <row r="2" spans="1:13" x14ac:dyDescent="0.2">
      <c r="C2" t="s">
        <v>19</v>
      </c>
    </row>
    <row r="3" spans="1:13" x14ac:dyDescent="0.2">
      <c r="C3" s="1"/>
      <c r="D3" s="3" t="s">
        <v>0</v>
      </c>
      <c r="E3" s="4" t="s">
        <v>1</v>
      </c>
      <c r="F3" s="5" t="s">
        <v>2</v>
      </c>
      <c r="G3" s="6" t="s">
        <v>3</v>
      </c>
      <c r="H3" s="7" t="s">
        <v>4</v>
      </c>
      <c r="I3" s="8" t="s">
        <v>5</v>
      </c>
    </row>
    <row r="4" spans="1:13" x14ac:dyDescent="0.2">
      <c r="C4" s="1" t="s">
        <v>6</v>
      </c>
      <c r="D4" s="3" t="s">
        <v>7</v>
      </c>
      <c r="E4" s="4" t="s">
        <v>7</v>
      </c>
      <c r="F4" s="5" t="s">
        <v>7</v>
      </c>
      <c r="G4" s="6" t="s">
        <v>7</v>
      </c>
      <c r="H4" s="7" t="s">
        <v>7</v>
      </c>
      <c r="I4" s="8" t="s">
        <v>7</v>
      </c>
    </row>
    <row r="5" spans="1:13" x14ac:dyDescent="0.2">
      <c r="C5" s="1">
        <v>0.02</v>
      </c>
      <c r="D5" s="3">
        <v>22</v>
      </c>
      <c r="E5" s="4">
        <v>45</v>
      </c>
      <c r="F5" s="5">
        <v>90</v>
      </c>
      <c r="G5" s="6">
        <v>135</v>
      </c>
      <c r="H5" s="7">
        <v>180</v>
      </c>
      <c r="I5" s="8">
        <v>225</v>
      </c>
    </row>
    <row r="6" spans="1:13" x14ac:dyDescent="0.2">
      <c r="C6" s="1">
        <v>0.03</v>
      </c>
      <c r="D6" s="3">
        <v>10</v>
      </c>
      <c r="E6" s="4">
        <v>20</v>
      </c>
      <c r="F6" s="5">
        <v>40</v>
      </c>
      <c r="G6" s="6">
        <v>60</v>
      </c>
      <c r="H6" s="7">
        <v>80</v>
      </c>
      <c r="I6" s="8">
        <v>100</v>
      </c>
    </row>
    <row r="7" spans="1:13" x14ac:dyDescent="0.2">
      <c r="C7" s="1">
        <v>0.04</v>
      </c>
      <c r="D7" s="3">
        <v>6</v>
      </c>
      <c r="E7" s="4">
        <v>11</v>
      </c>
      <c r="F7" s="5">
        <v>22</v>
      </c>
      <c r="G7" s="6">
        <v>34</v>
      </c>
      <c r="H7" s="7">
        <v>45</v>
      </c>
      <c r="I7" s="8">
        <v>56</v>
      </c>
    </row>
    <row r="8" spans="1:13" x14ac:dyDescent="0.2">
      <c r="C8" s="1">
        <v>0.05</v>
      </c>
      <c r="D8" s="3">
        <v>4</v>
      </c>
      <c r="E8" s="4">
        <v>7</v>
      </c>
      <c r="F8" s="5">
        <v>14</v>
      </c>
      <c r="G8" s="6">
        <v>22</v>
      </c>
      <c r="H8" s="7">
        <v>29</v>
      </c>
      <c r="I8" s="8">
        <v>36</v>
      </c>
    </row>
    <row r="9" spans="1:13" x14ac:dyDescent="0.2">
      <c r="C9" s="1">
        <v>0.06</v>
      </c>
      <c r="D9" s="3">
        <v>2</v>
      </c>
      <c r="E9" s="4">
        <v>5</v>
      </c>
      <c r="F9" s="5">
        <v>10</v>
      </c>
      <c r="G9" s="6">
        <v>15</v>
      </c>
      <c r="H9" s="7">
        <v>20</v>
      </c>
      <c r="I9" s="8">
        <v>25</v>
      </c>
    </row>
    <row r="10" spans="1:13" x14ac:dyDescent="0.2">
      <c r="C10" s="1">
        <v>7.0000000000000007E-2</v>
      </c>
      <c r="D10" s="3">
        <v>2</v>
      </c>
      <c r="E10" s="4">
        <v>4</v>
      </c>
      <c r="F10" s="5">
        <v>7</v>
      </c>
      <c r="G10" s="6">
        <v>11</v>
      </c>
      <c r="H10" s="7">
        <v>15</v>
      </c>
      <c r="I10" s="8">
        <v>18</v>
      </c>
    </row>
    <row r="11" spans="1:13" x14ac:dyDescent="0.2">
      <c r="C11" s="1">
        <v>0.08</v>
      </c>
      <c r="D11" s="3">
        <v>1</v>
      </c>
      <c r="E11" s="4">
        <v>3</v>
      </c>
      <c r="F11" s="5">
        <v>6</v>
      </c>
      <c r="G11" s="6">
        <v>8</v>
      </c>
      <c r="H11" s="7">
        <v>11</v>
      </c>
      <c r="I11" s="8">
        <v>14</v>
      </c>
    </row>
    <row r="12" spans="1:13" x14ac:dyDescent="0.2">
      <c r="C12" s="1">
        <v>0.09</v>
      </c>
      <c r="D12" s="3">
        <v>1</v>
      </c>
      <c r="E12" s="4">
        <v>2</v>
      </c>
      <c r="F12" s="5">
        <v>4</v>
      </c>
      <c r="G12" s="6">
        <v>7</v>
      </c>
      <c r="H12" s="7">
        <v>9</v>
      </c>
      <c r="I12" s="8">
        <v>11</v>
      </c>
    </row>
    <row r="13" spans="1:13" x14ac:dyDescent="0.2">
      <c r="C13" s="1">
        <v>0.1</v>
      </c>
      <c r="D13" s="3">
        <v>1</v>
      </c>
      <c r="E13" s="4">
        <v>2</v>
      </c>
      <c r="F13" s="5">
        <v>4</v>
      </c>
      <c r="G13" s="6">
        <v>5</v>
      </c>
      <c r="H13" s="7">
        <v>7</v>
      </c>
      <c r="I13" s="8">
        <v>9</v>
      </c>
    </row>
    <row r="15" spans="1:13" x14ac:dyDescent="0.2">
      <c r="C15" s="9"/>
      <c r="D15" s="9"/>
      <c r="E15" s="9"/>
      <c r="F15" s="9"/>
      <c r="G15" s="9"/>
      <c r="H15" s="9"/>
      <c r="I15" s="9"/>
      <c r="K15" s="11" t="s">
        <v>9</v>
      </c>
      <c r="L15" s="13" t="s">
        <v>10</v>
      </c>
      <c r="M15" s="14" t="s">
        <v>11</v>
      </c>
    </row>
    <row r="16" spans="1:13" x14ac:dyDescent="0.2">
      <c r="C16" s="9"/>
      <c r="D16" s="9"/>
      <c r="E16" s="9"/>
      <c r="F16" s="9"/>
      <c r="G16" s="9"/>
      <c r="H16" s="9"/>
      <c r="I16" s="9"/>
      <c r="K16" s="12" t="s">
        <v>12</v>
      </c>
      <c r="L16" s="15" t="s">
        <v>12</v>
      </c>
      <c r="M16" s="14">
        <v>-2.0569999999999999</v>
      </c>
    </row>
    <row r="17" spans="3:13" x14ac:dyDescent="0.2">
      <c r="C17" s="9"/>
      <c r="D17" s="9"/>
      <c r="E17" s="9"/>
      <c r="F17" s="9"/>
      <c r="G17" s="9"/>
      <c r="H17" s="9"/>
      <c r="I17" s="9"/>
      <c r="L17" s="15" t="s">
        <v>13</v>
      </c>
      <c r="M17" s="14">
        <v>-1.97</v>
      </c>
    </row>
    <row r="18" spans="3:13" x14ac:dyDescent="0.2">
      <c r="C18" s="9"/>
      <c r="D18" s="9"/>
      <c r="E18" s="9"/>
      <c r="F18" s="9"/>
      <c r="G18" s="9"/>
      <c r="H18" s="9"/>
      <c r="I18" s="9"/>
      <c r="L18" s="15" t="s">
        <v>14</v>
      </c>
      <c r="M18" s="14">
        <v>-1.986</v>
      </c>
    </row>
    <row r="19" spans="3:13" x14ac:dyDescent="0.2">
      <c r="C19" s="9"/>
      <c r="D19" s="9"/>
      <c r="E19" s="9"/>
      <c r="F19" s="9"/>
      <c r="G19" s="9"/>
      <c r="H19" s="9"/>
      <c r="I19" s="9"/>
      <c r="L19" s="15" t="s">
        <v>15</v>
      </c>
      <c r="M19" s="14">
        <v>-2.0209999999999999</v>
      </c>
    </row>
    <row r="20" spans="3:13" x14ac:dyDescent="0.2">
      <c r="C20" s="9"/>
      <c r="D20" s="9"/>
      <c r="E20" s="9"/>
      <c r="F20" s="9"/>
      <c r="G20" s="9"/>
      <c r="H20" s="9"/>
      <c r="I20" s="9"/>
      <c r="L20" s="15" t="s">
        <v>16</v>
      </c>
      <c r="M20" s="14">
        <v>-2.0070000000000001</v>
      </c>
    </row>
    <row r="21" spans="3:13" x14ac:dyDescent="0.2">
      <c r="C21" s="9"/>
      <c r="D21" s="9"/>
      <c r="E21" s="9"/>
      <c r="F21" s="9"/>
      <c r="G21" s="9"/>
      <c r="H21" s="9"/>
      <c r="I21" s="9"/>
      <c r="L21" s="15" t="s">
        <v>17</v>
      </c>
      <c r="M21" s="14">
        <v>-2.0049999999999999</v>
      </c>
    </row>
    <row r="22" spans="3:13" x14ac:dyDescent="0.2">
      <c r="C22" s="9"/>
      <c r="D22" s="9"/>
      <c r="E22" s="9"/>
      <c r="F22" s="9"/>
      <c r="G22" s="9"/>
      <c r="H22" s="9"/>
      <c r="I22" s="9"/>
    </row>
    <row r="23" spans="3:13" x14ac:dyDescent="0.2">
      <c r="C23" s="9"/>
      <c r="D23" s="9"/>
      <c r="E23" s="9"/>
      <c r="F23" s="9"/>
      <c r="G23" s="9"/>
      <c r="H23" s="9"/>
      <c r="I23" s="9"/>
      <c r="L23" s="16" t="s">
        <v>18</v>
      </c>
      <c r="M23" s="14">
        <f>AVERAGE(M16:M21)</f>
        <v>-2.0076666666666667</v>
      </c>
    </row>
    <row r="24" spans="3:13" x14ac:dyDescent="0.2">
      <c r="C24" s="9"/>
      <c r="D24" s="9"/>
      <c r="E24" s="9"/>
      <c r="F24" s="9"/>
      <c r="G24" s="9"/>
      <c r="H24" s="9"/>
      <c r="I24" s="9"/>
    </row>
    <row r="25" spans="3:13" x14ac:dyDescent="0.2">
      <c r="C25" s="9"/>
      <c r="D25" s="9"/>
      <c r="E25" s="9"/>
      <c r="F25" s="9"/>
      <c r="G25" s="9"/>
      <c r="H25" s="9"/>
      <c r="I25" s="9"/>
    </row>
    <row r="26" spans="3:13" x14ac:dyDescent="0.2">
      <c r="C26" s="9"/>
      <c r="D26" s="9"/>
      <c r="E26" s="9"/>
      <c r="F26" s="9"/>
      <c r="G26" s="9"/>
      <c r="H26" s="9"/>
      <c r="I26" s="9"/>
    </row>
    <row r="27" spans="3:13" x14ac:dyDescent="0.2">
      <c r="C27" s="9"/>
      <c r="D27" s="9"/>
      <c r="E27" s="36" t="s">
        <v>8</v>
      </c>
      <c r="F27" s="36"/>
      <c r="G27" s="36"/>
      <c r="H27" s="9"/>
      <c r="I27" s="9"/>
    </row>
    <row r="28" spans="3:13" x14ac:dyDescent="0.2">
      <c r="C28" s="9"/>
      <c r="D28" s="9"/>
      <c r="E28" s="9"/>
      <c r="F28" s="9"/>
      <c r="G28" s="9"/>
      <c r="H28" s="9"/>
      <c r="I28" s="9"/>
    </row>
    <row r="29" spans="3:13" x14ac:dyDescent="0.2">
      <c r="C29" s="9"/>
      <c r="D29" s="9"/>
      <c r="E29" s="9"/>
      <c r="F29" s="9"/>
      <c r="G29" s="9"/>
      <c r="H29" s="9"/>
      <c r="I29" s="9"/>
    </row>
    <row r="30" spans="3:13" x14ac:dyDescent="0.2">
      <c r="C30" s="9"/>
      <c r="D30" s="9"/>
      <c r="E30" s="9"/>
      <c r="F30" s="9"/>
      <c r="G30" s="9"/>
      <c r="H30" s="9"/>
      <c r="I30" s="9"/>
    </row>
    <row r="31" spans="3:13" x14ac:dyDescent="0.2">
      <c r="C31" s="9"/>
      <c r="D31" s="9"/>
      <c r="E31" s="9"/>
      <c r="F31" s="9"/>
      <c r="G31" s="9"/>
      <c r="H31" s="9"/>
      <c r="I31" s="9"/>
    </row>
    <row r="32" spans="3:13" x14ac:dyDescent="0.2">
      <c r="C32" s="9"/>
      <c r="D32" s="9"/>
      <c r="E32" s="9"/>
      <c r="F32" s="9"/>
      <c r="G32" s="9"/>
      <c r="H32" s="9"/>
      <c r="I32" s="9"/>
    </row>
    <row r="33" spans="2:9" x14ac:dyDescent="0.2">
      <c r="C33" s="9"/>
      <c r="D33" s="9"/>
      <c r="E33" s="9"/>
      <c r="F33" s="9"/>
      <c r="G33" s="9"/>
      <c r="H33" s="9"/>
      <c r="I33" s="9"/>
    </row>
    <row r="34" spans="2:9" x14ac:dyDescent="0.2">
      <c r="C34" s="9"/>
      <c r="D34" s="9"/>
      <c r="E34" s="9"/>
      <c r="F34" s="9"/>
      <c r="G34" s="9"/>
      <c r="H34" s="9"/>
      <c r="I34" s="9"/>
    </row>
    <row r="35" spans="2:9" x14ac:dyDescent="0.2">
      <c r="C35" s="9"/>
      <c r="D35" s="9"/>
      <c r="E35" s="9"/>
      <c r="F35" s="9"/>
      <c r="G35" s="9"/>
      <c r="H35" s="9"/>
      <c r="I35" s="9"/>
    </row>
    <row r="36" spans="2:9" x14ac:dyDescent="0.2">
      <c r="C36" s="9"/>
      <c r="D36" s="9"/>
      <c r="E36" s="9"/>
      <c r="F36" s="9"/>
      <c r="G36" s="9"/>
      <c r="H36" s="9"/>
      <c r="I36" s="9"/>
    </row>
    <row r="37" spans="2:9" x14ac:dyDescent="0.2">
      <c r="C37" s="9"/>
      <c r="D37" s="9"/>
      <c r="E37" s="9"/>
      <c r="F37" s="9"/>
      <c r="G37" s="9"/>
      <c r="H37" s="9"/>
      <c r="I37" s="9"/>
    </row>
    <row r="38" spans="2:9" x14ac:dyDescent="0.2">
      <c r="C38" s="9"/>
      <c r="D38" s="9"/>
      <c r="E38" s="9"/>
      <c r="F38" s="9"/>
      <c r="G38" s="9"/>
      <c r="H38" s="9"/>
      <c r="I38" s="9"/>
    </row>
    <row r="39" spans="2:9" x14ac:dyDescent="0.2">
      <c r="C39" s="9"/>
      <c r="D39" s="9"/>
      <c r="E39" s="9"/>
      <c r="F39" s="9"/>
      <c r="G39" s="9"/>
      <c r="H39" s="9"/>
      <c r="I39" s="9"/>
    </row>
    <row r="40" spans="2:9" x14ac:dyDescent="0.2">
      <c r="C40" s="9"/>
      <c r="D40" s="9"/>
      <c r="E40" s="9"/>
      <c r="F40" s="9"/>
      <c r="G40" s="9"/>
      <c r="H40" s="9"/>
      <c r="I40" s="9"/>
    </row>
    <row r="41" spans="2:9" x14ac:dyDescent="0.2">
      <c r="C41" s="9"/>
      <c r="D41" s="9"/>
      <c r="E41" s="9"/>
      <c r="F41" s="9"/>
      <c r="G41" s="9"/>
      <c r="H41" s="9"/>
      <c r="I41" s="9"/>
    </row>
    <row r="45" spans="2:9" x14ac:dyDescent="0.2">
      <c r="B45" t="s">
        <v>20</v>
      </c>
    </row>
    <row r="46" spans="2:9" x14ac:dyDescent="0.2">
      <c r="B46" s="1"/>
      <c r="C46" s="2"/>
      <c r="D46" s="3" t="s">
        <v>0</v>
      </c>
      <c r="E46" s="4" t="s">
        <v>1</v>
      </c>
      <c r="F46" s="5" t="s">
        <v>2</v>
      </c>
      <c r="G46" s="6" t="s">
        <v>3</v>
      </c>
      <c r="H46" s="17" t="s">
        <v>4</v>
      </c>
      <c r="I46" s="8" t="s">
        <v>5</v>
      </c>
    </row>
    <row r="47" spans="2:9" x14ac:dyDescent="0.2">
      <c r="B47" s="1" t="s">
        <v>6</v>
      </c>
      <c r="C47" s="18" t="s">
        <v>37</v>
      </c>
      <c r="D47" s="3" t="s">
        <v>7</v>
      </c>
      <c r="E47" s="4" t="s">
        <v>7</v>
      </c>
      <c r="F47" s="5" t="s">
        <v>7</v>
      </c>
      <c r="G47" s="6" t="s">
        <v>7</v>
      </c>
      <c r="H47" s="17" t="s">
        <v>7</v>
      </c>
      <c r="I47" s="8" t="s">
        <v>7</v>
      </c>
    </row>
    <row r="48" spans="2:9" x14ac:dyDescent="0.2">
      <c r="B48" s="1">
        <v>0.02</v>
      </c>
      <c r="C48" s="27">
        <f>1/B48^2</f>
        <v>2500</v>
      </c>
      <c r="D48" s="28">
        <f>$B$132*0.000001*0.000001*C48</f>
        <v>22.474999999999998</v>
      </c>
      <c r="E48" s="29">
        <f>$B$132*0.000001*0.000002*C48</f>
        <v>44.949999999999996</v>
      </c>
      <c r="F48" s="30">
        <f>$B$132*0.000001*0.000004*C48</f>
        <v>89.899999999999991</v>
      </c>
      <c r="G48" s="31">
        <f>$B$132*0.000001*0.000006*C48</f>
        <v>134.85</v>
      </c>
      <c r="H48" s="32">
        <f>$B$132*0.000001*0.000008*C48</f>
        <v>179.79999999999998</v>
      </c>
      <c r="I48" s="33">
        <f>$B$132*0.000001*0.00001*C48</f>
        <v>224.75000000000003</v>
      </c>
    </row>
    <row r="49" spans="2:9" x14ac:dyDescent="0.2">
      <c r="B49" s="1">
        <v>0.03</v>
      </c>
      <c r="C49" s="27">
        <f t="shared" ref="C49:C56" si="0">1/B49^2</f>
        <v>1111.1111111111111</v>
      </c>
      <c r="D49" s="28">
        <f t="shared" ref="D49:D56" si="1">$B$132*0.000001*0.000001*C49</f>
        <v>9.9888888888888889</v>
      </c>
      <c r="E49" s="29">
        <f t="shared" ref="E49:E56" si="2">$B$132*0.000001*0.000002*C49</f>
        <v>19.977777777777778</v>
      </c>
      <c r="F49" s="30">
        <f t="shared" ref="F49:F56" si="3">$B$132*0.000001*0.000004*C49</f>
        <v>39.955555555555556</v>
      </c>
      <c r="G49" s="31">
        <f t="shared" ref="G49:G56" si="4">$B$132*0.000001*0.000006*C49</f>
        <v>59.933333333333337</v>
      </c>
      <c r="H49" s="32">
        <f t="shared" ref="H49:H56" si="5">$B$132*0.000001*0.000008*C49</f>
        <v>79.911111111111111</v>
      </c>
      <c r="I49" s="33">
        <f t="shared" ref="I49:I56" si="6">$B$132*0.000001*0.00001*C49</f>
        <v>99.8888888888889</v>
      </c>
    </row>
    <row r="50" spans="2:9" x14ac:dyDescent="0.2">
      <c r="B50" s="1">
        <v>0.04</v>
      </c>
      <c r="C50" s="27">
        <f t="shared" si="0"/>
        <v>625</v>
      </c>
      <c r="D50" s="28">
        <f t="shared" si="1"/>
        <v>5.6187499999999995</v>
      </c>
      <c r="E50" s="29">
        <f t="shared" si="2"/>
        <v>11.237499999999999</v>
      </c>
      <c r="F50" s="30">
        <f t="shared" si="3"/>
        <v>22.474999999999998</v>
      </c>
      <c r="G50" s="31">
        <f t="shared" si="4"/>
        <v>33.712499999999999</v>
      </c>
      <c r="H50" s="32">
        <f t="shared" si="5"/>
        <v>44.949999999999996</v>
      </c>
      <c r="I50" s="33">
        <f t="shared" si="6"/>
        <v>56.187500000000007</v>
      </c>
    </row>
    <row r="51" spans="2:9" x14ac:dyDescent="0.2">
      <c r="B51" s="1">
        <v>0.05</v>
      </c>
      <c r="C51" s="27">
        <f t="shared" si="0"/>
        <v>399.99999999999994</v>
      </c>
      <c r="D51" s="28">
        <f t="shared" si="1"/>
        <v>3.5959999999999992</v>
      </c>
      <c r="E51" s="29">
        <f t="shared" si="2"/>
        <v>7.1919999999999984</v>
      </c>
      <c r="F51" s="30">
        <f t="shared" si="3"/>
        <v>14.383999999999997</v>
      </c>
      <c r="G51" s="31">
        <f t="shared" si="4"/>
        <v>21.575999999999997</v>
      </c>
      <c r="H51" s="32">
        <f t="shared" si="5"/>
        <v>28.767999999999994</v>
      </c>
      <c r="I51" s="33">
        <f t="shared" si="6"/>
        <v>35.96</v>
      </c>
    </row>
    <row r="52" spans="2:9" x14ac:dyDescent="0.2">
      <c r="B52" s="1">
        <v>0.06</v>
      </c>
      <c r="C52" s="27">
        <f t="shared" si="0"/>
        <v>277.77777777777777</v>
      </c>
      <c r="D52" s="28">
        <f t="shared" si="1"/>
        <v>2.4972222222222222</v>
      </c>
      <c r="E52" s="29">
        <f t="shared" si="2"/>
        <v>4.9944444444444445</v>
      </c>
      <c r="F52" s="30">
        <f t="shared" si="3"/>
        <v>9.9888888888888889</v>
      </c>
      <c r="G52" s="31">
        <f t="shared" si="4"/>
        <v>14.983333333333334</v>
      </c>
      <c r="H52" s="32">
        <f t="shared" si="5"/>
        <v>19.977777777777778</v>
      </c>
      <c r="I52" s="33">
        <f t="shared" si="6"/>
        <v>24.972222222222225</v>
      </c>
    </row>
    <row r="53" spans="2:9" x14ac:dyDescent="0.2">
      <c r="B53" s="1">
        <v>7.0000000000000007E-2</v>
      </c>
      <c r="C53" s="27">
        <f t="shared" si="0"/>
        <v>204.08163265306121</v>
      </c>
      <c r="D53" s="28">
        <f t="shared" si="1"/>
        <v>1.8346938775510202</v>
      </c>
      <c r="E53" s="29">
        <f t="shared" si="2"/>
        <v>3.6693877551020404</v>
      </c>
      <c r="F53" s="30">
        <f t="shared" si="3"/>
        <v>7.3387755102040808</v>
      </c>
      <c r="G53" s="31">
        <f t="shared" si="4"/>
        <v>11.008163265306122</v>
      </c>
      <c r="H53" s="32">
        <f t="shared" si="5"/>
        <v>14.677551020408162</v>
      </c>
      <c r="I53" s="33">
        <f t="shared" si="6"/>
        <v>18.346938775510203</v>
      </c>
    </row>
    <row r="54" spans="2:9" x14ac:dyDescent="0.2">
      <c r="B54" s="1">
        <v>0.08</v>
      </c>
      <c r="C54" s="27">
        <f t="shared" si="0"/>
        <v>156.25</v>
      </c>
      <c r="D54" s="28">
        <f t="shared" si="1"/>
        <v>1.4046874999999999</v>
      </c>
      <c r="E54" s="29">
        <f t="shared" si="2"/>
        <v>2.8093749999999997</v>
      </c>
      <c r="F54" s="30">
        <f t="shared" si="3"/>
        <v>5.6187499999999995</v>
      </c>
      <c r="G54" s="31">
        <f t="shared" si="4"/>
        <v>8.4281249999999996</v>
      </c>
      <c r="H54" s="32">
        <f t="shared" si="5"/>
        <v>11.237499999999999</v>
      </c>
      <c r="I54" s="33">
        <f t="shared" si="6"/>
        <v>14.046875000000002</v>
      </c>
    </row>
    <row r="55" spans="2:9" x14ac:dyDescent="0.2">
      <c r="B55" s="1">
        <v>0.09</v>
      </c>
      <c r="C55" s="27">
        <f t="shared" si="0"/>
        <v>123.4567901234568</v>
      </c>
      <c r="D55" s="28">
        <f t="shared" si="1"/>
        <v>1.1098765432098765</v>
      </c>
      <c r="E55" s="29">
        <f t="shared" si="2"/>
        <v>2.219753086419753</v>
      </c>
      <c r="F55" s="30">
        <f t="shared" si="3"/>
        <v>4.439506172839506</v>
      </c>
      <c r="G55" s="31">
        <f t="shared" si="4"/>
        <v>6.6592592592592599</v>
      </c>
      <c r="H55" s="32">
        <f t="shared" si="5"/>
        <v>8.879012345679012</v>
      </c>
      <c r="I55" s="33">
        <f t="shared" si="6"/>
        <v>11.098765432098768</v>
      </c>
    </row>
    <row r="56" spans="2:9" x14ac:dyDescent="0.2">
      <c r="B56" s="1">
        <v>0.1</v>
      </c>
      <c r="C56" s="27">
        <f t="shared" si="0"/>
        <v>99.999999999999986</v>
      </c>
      <c r="D56" s="28">
        <f t="shared" si="1"/>
        <v>0.8989999999999998</v>
      </c>
      <c r="E56" s="29">
        <f t="shared" si="2"/>
        <v>1.7979999999999996</v>
      </c>
      <c r="F56" s="30">
        <f t="shared" si="3"/>
        <v>3.5959999999999992</v>
      </c>
      <c r="G56" s="31">
        <f t="shared" si="4"/>
        <v>5.3939999999999992</v>
      </c>
      <c r="H56" s="32">
        <f t="shared" si="5"/>
        <v>7.1919999999999984</v>
      </c>
      <c r="I56" s="33">
        <f t="shared" si="6"/>
        <v>8.99</v>
      </c>
    </row>
    <row r="58" spans="2:9" x14ac:dyDescent="0.2">
      <c r="C58" s="9"/>
      <c r="D58" s="9"/>
      <c r="E58" s="9"/>
      <c r="F58" s="9"/>
      <c r="G58" s="9"/>
      <c r="H58" s="9"/>
      <c r="I58" s="9"/>
    </row>
    <row r="59" spans="2:9" x14ac:dyDescent="0.2">
      <c r="C59" s="9"/>
      <c r="D59" s="9"/>
      <c r="E59" s="9"/>
      <c r="F59" s="9"/>
      <c r="G59" s="9"/>
      <c r="H59" s="9"/>
      <c r="I59" s="9"/>
    </row>
    <row r="60" spans="2:9" x14ac:dyDescent="0.2">
      <c r="C60" s="9"/>
      <c r="D60" s="9"/>
      <c r="E60" s="9"/>
      <c r="F60" s="9"/>
      <c r="G60" s="9"/>
      <c r="H60" s="9"/>
      <c r="I60" s="9"/>
    </row>
    <row r="61" spans="2:9" x14ac:dyDescent="0.2">
      <c r="C61" s="9"/>
      <c r="D61" s="9"/>
      <c r="E61" s="9"/>
      <c r="F61" s="9"/>
      <c r="G61" s="9"/>
      <c r="H61" s="9"/>
      <c r="I61" s="9"/>
    </row>
    <row r="62" spans="2:9" x14ac:dyDescent="0.2">
      <c r="C62" s="9"/>
      <c r="D62" s="9"/>
      <c r="E62" s="9"/>
      <c r="F62" s="9"/>
      <c r="G62" s="9"/>
      <c r="H62" s="9"/>
      <c r="I62" s="9"/>
    </row>
    <row r="63" spans="2:9" x14ac:dyDescent="0.2">
      <c r="C63" s="9"/>
      <c r="D63" s="9"/>
      <c r="E63" s="9"/>
      <c r="F63" s="9"/>
      <c r="G63" s="9"/>
      <c r="H63" s="9"/>
      <c r="I63" s="9"/>
    </row>
    <row r="64" spans="2:9" x14ac:dyDescent="0.2">
      <c r="C64" s="9"/>
      <c r="D64" s="9"/>
      <c r="E64" s="9"/>
      <c r="F64" s="9"/>
      <c r="G64" s="9"/>
      <c r="H64" s="9"/>
      <c r="I64" s="9"/>
    </row>
    <row r="65" spans="3:9" x14ac:dyDescent="0.2">
      <c r="C65" s="9"/>
      <c r="D65" s="9"/>
      <c r="E65" s="9"/>
      <c r="F65" s="9"/>
      <c r="G65" s="9"/>
      <c r="H65" s="9"/>
      <c r="I65" s="9"/>
    </row>
    <row r="66" spans="3:9" x14ac:dyDescent="0.2">
      <c r="C66" s="9"/>
      <c r="D66" s="9"/>
      <c r="E66" s="9"/>
      <c r="F66" s="9"/>
      <c r="G66" s="9"/>
      <c r="H66" s="9"/>
      <c r="I66" s="9"/>
    </row>
    <row r="67" spans="3:9" x14ac:dyDescent="0.2">
      <c r="C67" s="9"/>
      <c r="D67" s="9"/>
      <c r="E67" s="9"/>
      <c r="F67" s="9"/>
      <c r="G67" s="9"/>
      <c r="H67" s="9"/>
      <c r="I67" s="9"/>
    </row>
    <row r="68" spans="3:9" x14ac:dyDescent="0.2">
      <c r="C68" s="9"/>
      <c r="D68" s="9"/>
      <c r="E68" s="9"/>
      <c r="F68" s="9"/>
      <c r="G68" s="9"/>
      <c r="H68" s="9"/>
      <c r="I68" s="9"/>
    </row>
    <row r="69" spans="3:9" x14ac:dyDescent="0.2">
      <c r="C69" s="9"/>
      <c r="D69" s="9"/>
      <c r="E69" s="36" t="s">
        <v>21</v>
      </c>
      <c r="F69" s="36"/>
      <c r="G69" s="36"/>
      <c r="H69" s="9"/>
      <c r="I69" s="9"/>
    </row>
    <row r="70" spans="3:9" x14ac:dyDescent="0.2">
      <c r="C70" s="9"/>
      <c r="D70" s="9"/>
      <c r="E70" s="9"/>
      <c r="F70" s="9"/>
      <c r="G70" s="9"/>
      <c r="H70" s="9"/>
      <c r="I70" s="9"/>
    </row>
    <row r="71" spans="3:9" x14ac:dyDescent="0.2">
      <c r="C71" s="9"/>
      <c r="D71" s="9"/>
      <c r="E71" s="9"/>
      <c r="F71" s="9"/>
      <c r="G71" s="9"/>
      <c r="H71" s="9"/>
      <c r="I71" s="9"/>
    </row>
    <row r="72" spans="3:9" x14ac:dyDescent="0.2">
      <c r="C72" s="9"/>
      <c r="D72" s="9"/>
      <c r="E72" s="9"/>
      <c r="F72" s="9"/>
      <c r="G72" s="9"/>
      <c r="H72" s="9"/>
      <c r="I72" s="9"/>
    </row>
    <row r="73" spans="3:9" x14ac:dyDescent="0.2">
      <c r="C73" s="9"/>
      <c r="D73" s="9"/>
      <c r="E73" s="9"/>
      <c r="F73" s="9"/>
      <c r="G73" s="9"/>
      <c r="H73" s="9"/>
      <c r="I73" s="9"/>
    </row>
    <row r="74" spans="3:9" x14ac:dyDescent="0.2">
      <c r="C74" s="9"/>
      <c r="D74" s="9"/>
      <c r="E74" s="9"/>
      <c r="F74" s="9"/>
      <c r="G74" s="9"/>
      <c r="H74" s="9"/>
      <c r="I74" s="9"/>
    </row>
    <row r="75" spans="3:9" x14ac:dyDescent="0.2">
      <c r="C75" s="9"/>
      <c r="D75" s="9"/>
      <c r="E75" s="9"/>
      <c r="F75" s="9"/>
      <c r="G75" s="9"/>
      <c r="H75" s="9"/>
      <c r="I75" s="9"/>
    </row>
    <row r="76" spans="3:9" x14ac:dyDescent="0.2">
      <c r="C76" s="9"/>
      <c r="D76" s="9"/>
      <c r="E76" s="9"/>
      <c r="F76" s="9"/>
      <c r="G76" s="9"/>
      <c r="H76" s="9"/>
      <c r="I76" s="9"/>
    </row>
    <row r="77" spans="3:9" x14ac:dyDescent="0.2">
      <c r="C77" s="9"/>
      <c r="D77" s="9"/>
      <c r="E77" s="9"/>
      <c r="F77" s="9"/>
      <c r="G77" s="9"/>
      <c r="H77" s="9"/>
      <c r="I77" s="9"/>
    </row>
    <row r="78" spans="3:9" x14ac:dyDescent="0.2">
      <c r="C78" s="9"/>
      <c r="D78" s="9"/>
      <c r="E78" s="9"/>
      <c r="F78" s="9"/>
      <c r="G78" s="9"/>
      <c r="H78" s="9"/>
      <c r="I78" s="9"/>
    </row>
    <row r="79" spans="3:9" x14ac:dyDescent="0.2">
      <c r="C79" s="9"/>
      <c r="D79" s="9"/>
      <c r="E79" s="9"/>
      <c r="F79" s="9"/>
      <c r="G79" s="9"/>
      <c r="H79" s="9"/>
      <c r="I79" s="9"/>
    </row>
    <row r="80" spans="3:9" x14ac:dyDescent="0.2">
      <c r="C80" s="9"/>
      <c r="D80" s="9"/>
      <c r="E80" s="9"/>
      <c r="F80" s="9"/>
      <c r="G80" s="9"/>
      <c r="H80" s="9"/>
      <c r="I80" s="9"/>
    </row>
    <row r="81" spans="2:12" x14ac:dyDescent="0.2">
      <c r="C81" s="9"/>
      <c r="D81" s="9"/>
      <c r="E81" s="9"/>
      <c r="F81" s="9"/>
      <c r="G81" s="9"/>
      <c r="H81" s="9"/>
      <c r="I81" s="9"/>
    </row>
    <row r="85" spans="2:12" x14ac:dyDescent="0.2">
      <c r="B85" s="19" t="s">
        <v>22</v>
      </c>
      <c r="F85" s="9"/>
      <c r="G85" s="9"/>
      <c r="H85" s="9"/>
      <c r="I85" s="9"/>
      <c r="J85" s="9"/>
      <c r="K85" s="9"/>
      <c r="L85" s="9"/>
    </row>
    <row r="86" spans="2:12" x14ac:dyDescent="0.2">
      <c r="F86" s="9"/>
      <c r="G86" s="9"/>
      <c r="H86" s="9"/>
      <c r="I86" s="9"/>
      <c r="J86" s="9"/>
      <c r="K86" s="9"/>
      <c r="L86" s="9"/>
    </row>
    <row r="87" spans="2:12" x14ac:dyDescent="0.2">
      <c r="B87" t="s">
        <v>23</v>
      </c>
      <c r="F87" s="9"/>
      <c r="G87" s="9"/>
      <c r="H87" s="9"/>
      <c r="I87" s="9"/>
      <c r="J87" s="9"/>
      <c r="K87" s="9"/>
      <c r="L87" s="9"/>
    </row>
    <row r="88" spans="2:12" x14ac:dyDescent="0.2">
      <c r="F88" s="9"/>
      <c r="G88" s="9"/>
      <c r="H88" s="9"/>
      <c r="I88" s="9"/>
      <c r="J88" s="9"/>
      <c r="K88" s="9"/>
      <c r="L88" s="9"/>
    </row>
    <row r="89" spans="2:12" x14ac:dyDescent="0.2">
      <c r="B89" s="21" t="s">
        <v>35</v>
      </c>
      <c r="C89" s="23" t="s">
        <v>36</v>
      </c>
      <c r="D89" s="24" t="s">
        <v>24</v>
      </c>
      <c r="F89" s="9"/>
      <c r="G89" s="9"/>
      <c r="H89" s="9"/>
      <c r="I89" s="9"/>
      <c r="J89" s="9"/>
      <c r="K89" s="9"/>
      <c r="L89" s="9"/>
    </row>
    <row r="90" spans="2:12" x14ac:dyDescent="0.2">
      <c r="B90" s="35">
        <v>1</v>
      </c>
      <c r="C90" s="34">
        <v>1</v>
      </c>
      <c r="D90" s="26">
        <f>$B$132*$B$90*10^-6*C90*10^-6/0.1^2</f>
        <v>0.8989999999999998</v>
      </c>
      <c r="F90" s="9"/>
      <c r="G90" s="9"/>
      <c r="H90" s="9"/>
      <c r="I90" s="9"/>
      <c r="J90" s="9"/>
      <c r="K90" s="9"/>
      <c r="L90" s="9"/>
    </row>
    <row r="91" spans="2:12" x14ac:dyDescent="0.2">
      <c r="C91" s="34">
        <f>C90+1</f>
        <v>2</v>
      </c>
      <c r="D91" s="26">
        <f t="shared" ref="D91:D99" si="7">$B$132*$B$90*10^-6*C91*10^-6/0.1^2</f>
        <v>1.7979999999999996</v>
      </c>
      <c r="F91" s="9"/>
      <c r="G91" s="9"/>
      <c r="H91" s="9"/>
      <c r="I91" s="9"/>
      <c r="J91" s="9"/>
      <c r="K91" s="9"/>
      <c r="L91" s="9"/>
    </row>
    <row r="92" spans="2:12" x14ac:dyDescent="0.2">
      <c r="C92" s="34">
        <f t="shared" ref="C92:C99" si="8">C91+1</f>
        <v>3</v>
      </c>
      <c r="D92" s="26">
        <f t="shared" si="7"/>
        <v>2.6969999999999992</v>
      </c>
      <c r="F92" s="9"/>
      <c r="G92" s="9"/>
      <c r="H92" s="9"/>
      <c r="I92" s="9"/>
      <c r="J92" s="9"/>
      <c r="K92" s="9"/>
      <c r="L92" s="9"/>
    </row>
    <row r="93" spans="2:12" x14ac:dyDescent="0.2">
      <c r="C93" s="34">
        <f t="shared" si="8"/>
        <v>4</v>
      </c>
      <c r="D93" s="26">
        <f t="shared" si="7"/>
        <v>3.5959999999999992</v>
      </c>
      <c r="F93" s="9"/>
      <c r="G93" s="9"/>
      <c r="H93" s="9"/>
      <c r="I93" s="9"/>
      <c r="J93" s="9"/>
      <c r="K93" s="9"/>
      <c r="L93" s="9"/>
    </row>
    <row r="94" spans="2:12" x14ac:dyDescent="0.2">
      <c r="C94" s="34">
        <f t="shared" si="8"/>
        <v>5</v>
      </c>
      <c r="D94" s="26">
        <f t="shared" si="7"/>
        <v>4.4949999999999992</v>
      </c>
      <c r="F94" s="9"/>
      <c r="G94" s="9"/>
      <c r="H94" s="36" t="s">
        <v>25</v>
      </c>
      <c r="I94" s="36"/>
      <c r="J94" s="36"/>
      <c r="K94" s="9"/>
      <c r="L94" s="9"/>
    </row>
    <row r="95" spans="2:12" x14ac:dyDescent="0.2">
      <c r="C95" s="34">
        <f t="shared" si="8"/>
        <v>6</v>
      </c>
      <c r="D95" s="26">
        <f t="shared" si="7"/>
        <v>5.3939999999999984</v>
      </c>
      <c r="F95" s="9"/>
      <c r="G95" s="9"/>
      <c r="H95" s="9"/>
      <c r="I95" s="9"/>
      <c r="J95" s="9"/>
      <c r="K95" s="9"/>
      <c r="L95" s="9"/>
    </row>
    <row r="96" spans="2:12" x14ac:dyDescent="0.2">
      <c r="C96" s="34">
        <f t="shared" si="8"/>
        <v>7</v>
      </c>
      <c r="D96" s="26">
        <f t="shared" si="7"/>
        <v>6.2929999999999984</v>
      </c>
      <c r="F96" s="9"/>
      <c r="G96" s="9"/>
      <c r="H96" s="9"/>
      <c r="I96" s="9"/>
      <c r="J96" s="9"/>
      <c r="K96" s="9"/>
      <c r="L96" s="9"/>
    </row>
    <row r="97" spans="2:12" x14ac:dyDescent="0.2">
      <c r="C97" s="34">
        <f t="shared" si="8"/>
        <v>8</v>
      </c>
      <c r="D97" s="26">
        <f t="shared" si="7"/>
        <v>7.1919999999999984</v>
      </c>
      <c r="F97" s="9"/>
      <c r="G97" s="9"/>
      <c r="H97" s="9"/>
      <c r="I97" s="9"/>
      <c r="J97" s="9"/>
      <c r="K97" s="9"/>
      <c r="L97" s="9"/>
    </row>
    <row r="98" spans="2:12" x14ac:dyDescent="0.2">
      <c r="C98" s="34">
        <f t="shared" si="8"/>
        <v>9</v>
      </c>
      <c r="D98" s="26">
        <f t="shared" si="7"/>
        <v>8.0909999999999975</v>
      </c>
      <c r="F98" s="9"/>
      <c r="G98" s="9"/>
      <c r="H98" s="9"/>
      <c r="I98" s="9"/>
      <c r="J98" s="9"/>
      <c r="K98" s="9"/>
      <c r="L98" s="9"/>
    </row>
    <row r="99" spans="2:12" x14ac:dyDescent="0.2">
      <c r="C99" s="34">
        <f t="shared" si="8"/>
        <v>10</v>
      </c>
      <c r="D99" s="26">
        <f t="shared" si="7"/>
        <v>8.9899999999999984</v>
      </c>
      <c r="F99" s="9"/>
      <c r="G99" s="9"/>
      <c r="H99" s="9"/>
      <c r="I99" s="9"/>
      <c r="J99" s="9"/>
      <c r="K99" s="9"/>
      <c r="L99" s="9"/>
    </row>
    <row r="100" spans="2:12" x14ac:dyDescent="0.2">
      <c r="F100" s="9"/>
      <c r="G100" s="9"/>
      <c r="H100" s="9"/>
      <c r="I100" s="9"/>
      <c r="J100" s="9"/>
      <c r="K100" s="9"/>
      <c r="L100" s="9"/>
    </row>
    <row r="101" spans="2:12" x14ac:dyDescent="0.2">
      <c r="F101" s="9"/>
      <c r="G101" s="9"/>
      <c r="H101" s="9"/>
      <c r="I101" s="9"/>
      <c r="J101" s="9"/>
      <c r="K101" s="9"/>
      <c r="L101" s="9"/>
    </row>
    <row r="102" spans="2:12" x14ac:dyDescent="0.2">
      <c r="F102" s="9"/>
      <c r="G102" s="9"/>
      <c r="H102" s="9"/>
      <c r="I102" s="9"/>
      <c r="J102" s="9"/>
      <c r="K102" s="9"/>
      <c r="L102" s="9"/>
    </row>
    <row r="103" spans="2:12" x14ac:dyDescent="0.2">
      <c r="F103" s="9"/>
      <c r="G103" s="9"/>
      <c r="H103" s="9"/>
      <c r="I103" s="9"/>
      <c r="J103" s="9"/>
      <c r="K103" s="9"/>
      <c r="L103" s="9"/>
    </row>
    <row r="107" spans="2:12" x14ac:dyDescent="0.2">
      <c r="B107" s="19" t="s">
        <v>22</v>
      </c>
      <c r="F107" s="9"/>
      <c r="G107" s="9"/>
      <c r="H107" s="9"/>
      <c r="I107" s="9"/>
      <c r="J107" s="9"/>
      <c r="K107" s="9"/>
      <c r="L107" s="9"/>
    </row>
    <row r="108" spans="2:12" x14ac:dyDescent="0.2">
      <c r="F108" s="9"/>
      <c r="G108" s="9"/>
      <c r="H108" s="9"/>
      <c r="I108" s="9"/>
      <c r="J108" s="9"/>
      <c r="K108" s="9"/>
      <c r="L108" s="9"/>
    </row>
    <row r="109" spans="2:12" x14ac:dyDescent="0.2">
      <c r="B109" t="s">
        <v>26</v>
      </c>
      <c r="F109" s="9"/>
      <c r="G109" s="9"/>
      <c r="H109" s="9"/>
      <c r="I109" s="9"/>
      <c r="J109" s="9"/>
      <c r="K109" s="9"/>
      <c r="L109" s="9"/>
    </row>
    <row r="110" spans="2:12" x14ac:dyDescent="0.2">
      <c r="F110" s="9"/>
      <c r="G110" s="9"/>
      <c r="H110" s="9"/>
      <c r="I110" s="9"/>
      <c r="J110" s="9"/>
      <c r="K110" s="9"/>
      <c r="L110" s="9"/>
    </row>
    <row r="111" spans="2:12" x14ac:dyDescent="0.2">
      <c r="B111" s="21" t="s">
        <v>35</v>
      </c>
      <c r="C111" s="23" t="s">
        <v>36</v>
      </c>
      <c r="D111" s="24" t="s">
        <v>24</v>
      </c>
      <c r="F111" s="9"/>
      <c r="G111" s="9"/>
      <c r="H111" s="9"/>
      <c r="I111" s="9"/>
      <c r="J111" s="9"/>
      <c r="K111" s="9"/>
      <c r="L111" s="9"/>
    </row>
    <row r="112" spans="2:12" x14ac:dyDescent="0.2">
      <c r="B112" s="22">
        <v>1</v>
      </c>
      <c r="C112" s="10">
        <v>1</v>
      </c>
      <c r="D112" s="26">
        <f>$B$132*B112*10^(-6)*C112*10^(-6)/0.1^2</f>
        <v>0.8989999999999998</v>
      </c>
      <c r="F112" s="9"/>
      <c r="G112" s="9"/>
      <c r="H112" s="9"/>
      <c r="I112" s="9"/>
      <c r="J112" s="9"/>
      <c r="K112" s="9"/>
      <c r="L112" s="9"/>
    </row>
    <row r="113" spans="2:12" x14ac:dyDescent="0.2">
      <c r="B113" s="20">
        <f>B112+1</f>
        <v>2</v>
      </c>
      <c r="C113" s="10">
        <f>C112+1</f>
        <v>2</v>
      </c>
      <c r="D113" s="26">
        <f t="shared" ref="D113:D121" si="9">$B$132*B113*10^(-6)*C113*10^(-6)/0.1^2</f>
        <v>3.5959999999999992</v>
      </c>
      <c r="F113" s="9"/>
      <c r="G113" s="9"/>
      <c r="H113" s="9"/>
      <c r="I113" s="9"/>
      <c r="J113" s="9"/>
      <c r="K113" s="9"/>
      <c r="L113" s="9"/>
    </row>
    <row r="114" spans="2:12" x14ac:dyDescent="0.2">
      <c r="B114" s="20">
        <f t="shared" ref="B114:B121" si="10">B113+1</f>
        <v>3</v>
      </c>
      <c r="C114" s="10">
        <f t="shared" ref="C114:C121" si="11">C113+1</f>
        <v>3</v>
      </c>
      <c r="D114" s="26">
        <f t="shared" si="9"/>
        <v>8.0909999999999975</v>
      </c>
      <c r="F114" s="9"/>
      <c r="G114" s="9"/>
      <c r="H114" s="9"/>
      <c r="I114" s="9"/>
      <c r="J114" s="9"/>
      <c r="K114" s="9"/>
      <c r="L114" s="9"/>
    </row>
    <row r="115" spans="2:12" x14ac:dyDescent="0.2">
      <c r="B115" s="20">
        <f t="shared" si="10"/>
        <v>4</v>
      </c>
      <c r="C115" s="10">
        <f t="shared" si="11"/>
        <v>4</v>
      </c>
      <c r="D115" s="26">
        <f t="shared" si="9"/>
        <v>14.383999999999997</v>
      </c>
      <c r="F115" s="9"/>
      <c r="G115" s="9"/>
      <c r="H115" s="9"/>
      <c r="I115" s="9"/>
      <c r="J115" s="9"/>
      <c r="K115" s="9"/>
      <c r="L115" s="9"/>
    </row>
    <row r="116" spans="2:12" x14ac:dyDescent="0.2">
      <c r="B116" s="20">
        <f t="shared" si="10"/>
        <v>5</v>
      </c>
      <c r="C116" s="10">
        <f t="shared" si="11"/>
        <v>5</v>
      </c>
      <c r="D116" s="26">
        <f t="shared" si="9"/>
        <v>22.474999999999994</v>
      </c>
      <c r="F116" s="9"/>
      <c r="G116" s="9"/>
      <c r="H116" s="36" t="s">
        <v>27</v>
      </c>
      <c r="I116" s="36"/>
      <c r="J116" s="36"/>
      <c r="K116" s="9"/>
      <c r="L116" s="9"/>
    </row>
    <row r="117" spans="2:12" x14ac:dyDescent="0.2">
      <c r="B117" s="20">
        <f t="shared" si="10"/>
        <v>6</v>
      </c>
      <c r="C117" s="10">
        <f t="shared" si="11"/>
        <v>6</v>
      </c>
      <c r="D117" s="26">
        <f t="shared" si="9"/>
        <v>32.36399999999999</v>
      </c>
      <c r="F117" s="9"/>
      <c r="G117" s="9"/>
      <c r="H117" s="9"/>
      <c r="I117" s="9"/>
      <c r="J117" s="9"/>
      <c r="K117" s="9"/>
      <c r="L117" s="9"/>
    </row>
    <row r="118" spans="2:12" x14ac:dyDescent="0.2">
      <c r="B118" s="20">
        <f t="shared" si="10"/>
        <v>7</v>
      </c>
      <c r="C118" s="10">
        <f t="shared" si="11"/>
        <v>7</v>
      </c>
      <c r="D118" s="26">
        <f t="shared" si="9"/>
        <v>44.050999999999988</v>
      </c>
      <c r="F118" s="9"/>
      <c r="G118" s="9"/>
      <c r="H118" s="9"/>
      <c r="I118" s="9"/>
      <c r="J118" s="9"/>
      <c r="K118" s="9"/>
      <c r="L118" s="9"/>
    </row>
    <row r="119" spans="2:12" x14ac:dyDescent="0.2">
      <c r="B119" s="20">
        <f t="shared" si="10"/>
        <v>8</v>
      </c>
      <c r="C119" s="10">
        <f t="shared" si="11"/>
        <v>8</v>
      </c>
      <c r="D119" s="26">
        <f t="shared" si="9"/>
        <v>57.535999999999987</v>
      </c>
      <c r="F119" s="9"/>
      <c r="G119" s="9"/>
      <c r="H119" s="9"/>
      <c r="I119" s="9"/>
      <c r="J119" s="9"/>
      <c r="K119" s="9"/>
      <c r="L119" s="9"/>
    </row>
    <row r="120" spans="2:12" x14ac:dyDescent="0.2">
      <c r="B120" s="20">
        <f t="shared" si="10"/>
        <v>9</v>
      </c>
      <c r="C120" s="10">
        <f t="shared" si="11"/>
        <v>9</v>
      </c>
      <c r="D120" s="26">
        <f t="shared" si="9"/>
        <v>72.818999999999988</v>
      </c>
      <c r="F120" s="9"/>
      <c r="G120" s="9"/>
      <c r="H120" s="9"/>
      <c r="I120" s="9"/>
      <c r="J120" s="9"/>
      <c r="K120" s="9"/>
      <c r="L120" s="9"/>
    </row>
    <row r="121" spans="2:12" x14ac:dyDescent="0.2">
      <c r="B121" s="20">
        <f t="shared" si="10"/>
        <v>10</v>
      </c>
      <c r="C121" s="10">
        <f t="shared" si="11"/>
        <v>10</v>
      </c>
      <c r="D121" s="26">
        <f t="shared" si="9"/>
        <v>89.899999999999977</v>
      </c>
      <c r="F121" s="9"/>
      <c r="G121" s="9"/>
      <c r="H121" s="9"/>
      <c r="I121" s="9"/>
      <c r="J121" s="9"/>
      <c r="K121" s="9"/>
      <c r="L121" s="9"/>
    </row>
    <row r="122" spans="2:12" x14ac:dyDescent="0.2">
      <c r="F122" s="9"/>
      <c r="G122" s="9"/>
      <c r="H122" s="9"/>
      <c r="I122" s="9"/>
      <c r="J122" s="9"/>
      <c r="K122" s="9"/>
      <c r="L122" s="9"/>
    </row>
    <row r="123" spans="2:12" x14ac:dyDescent="0.2">
      <c r="F123" s="9"/>
      <c r="G123" s="9"/>
      <c r="H123" s="9"/>
      <c r="I123" s="9"/>
      <c r="J123" s="9"/>
      <c r="K123" s="9"/>
      <c r="L123" s="9"/>
    </row>
    <row r="124" spans="2:12" x14ac:dyDescent="0.2">
      <c r="F124" s="9"/>
      <c r="G124" s="9"/>
      <c r="H124" s="9"/>
      <c r="I124" s="9"/>
      <c r="J124" s="9"/>
      <c r="K124" s="9"/>
      <c r="L124" s="9"/>
    </row>
    <row r="125" spans="2:12" x14ac:dyDescent="0.2">
      <c r="F125" s="9"/>
      <c r="G125" s="9"/>
      <c r="H125" s="9"/>
      <c r="I125" s="9"/>
      <c r="J125" s="9"/>
      <c r="K125" s="9"/>
      <c r="L125" s="9"/>
    </row>
    <row r="129" spans="2:4" x14ac:dyDescent="0.2">
      <c r="B129" s="2" t="s">
        <v>28</v>
      </c>
      <c r="C129" s="2"/>
      <c r="D129" s="2" t="s">
        <v>29</v>
      </c>
    </row>
    <row r="130" spans="2:4" x14ac:dyDescent="0.2">
      <c r="B130" s="2" t="s">
        <v>30</v>
      </c>
      <c r="C130" s="2"/>
      <c r="D130" s="2" t="s">
        <v>31</v>
      </c>
    </row>
    <row r="131" spans="2:4" x14ac:dyDescent="0.2">
      <c r="B131" s="2" t="s">
        <v>32</v>
      </c>
      <c r="C131" s="2"/>
      <c r="D131" s="2" t="s">
        <v>33</v>
      </c>
    </row>
    <row r="132" spans="2:4" x14ac:dyDescent="0.2">
      <c r="B132" s="25">
        <v>8990000000</v>
      </c>
      <c r="D132" s="25">
        <f>ABS(B132-(0.899/0.000000000000004)/B132)*100</f>
        <v>898997500000</v>
      </c>
    </row>
  </sheetData>
  <mergeCells count="5">
    <mergeCell ref="E27:G27"/>
    <mergeCell ref="E69:G69"/>
    <mergeCell ref="H94:J94"/>
    <mergeCell ref="H116:J116"/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2020-05-13T00:38:18Z</dcterms:created>
  <dcterms:modified xsi:type="dcterms:W3CDTF">2020-06-24T19:39:49Z</dcterms:modified>
</cp:coreProperties>
</file>