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yeoh/Desktop/Experiment 8/"/>
    </mc:Choice>
  </mc:AlternateContent>
  <xr:revisionPtr revIDLastSave="0" documentId="13_ncr:1_{0E8DF8BB-D939-414D-9D7B-989524F7C2CA}" xr6:coauthVersionLast="45" xr6:coauthVersionMax="45" xr10:uidLastSave="{00000000-0000-0000-0000-000000000000}"/>
  <bookViews>
    <workbookView xWindow="0" yWindow="0" windowWidth="25600" windowHeight="16000" xr2:uid="{15CF0A5C-3CD0-4C23-B69A-2AA9299AC5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1" l="1"/>
  <c r="C145" i="1"/>
  <c r="D73" i="1"/>
  <c r="C73" i="1"/>
  <c r="B73" i="1"/>
  <c r="B145" i="1"/>
  <c r="D134" i="1"/>
  <c r="E134" i="1" s="1"/>
  <c r="D135" i="1"/>
  <c r="E135" i="1"/>
  <c r="D136" i="1"/>
  <c r="E136" i="1" s="1"/>
  <c r="D133" i="1"/>
  <c r="E133" i="1" s="1"/>
  <c r="E125" i="1"/>
  <c r="D119" i="1"/>
  <c r="E119" i="1" s="1"/>
  <c r="E118" i="1"/>
  <c r="D118" i="1"/>
  <c r="D103" i="1"/>
  <c r="E103" i="1" s="1"/>
  <c r="D102" i="1"/>
  <c r="E102" i="1" s="1"/>
  <c r="E46" i="1"/>
  <c r="E53" i="1" s="1"/>
  <c r="D61" i="1"/>
  <c r="C19" i="1"/>
  <c r="C84" i="1"/>
  <c r="C83" i="1"/>
  <c r="C82" i="1"/>
  <c r="C81" i="1"/>
  <c r="C87" i="1" s="1"/>
  <c r="C80" i="1"/>
  <c r="D62" i="1"/>
  <c r="E62" i="1" s="1"/>
  <c r="D63" i="1"/>
  <c r="E63" i="1" s="1"/>
  <c r="D64" i="1"/>
  <c r="E64" i="1" s="1"/>
  <c r="E61" i="1"/>
  <c r="E69" i="1" s="1"/>
  <c r="E37" i="1"/>
  <c r="D47" i="1"/>
  <c r="E47" i="1" s="1"/>
  <c r="D46" i="1"/>
  <c r="D30" i="1"/>
  <c r="E30" i="1" s="1"/>
  <c r="D31" i="1"/>
  <c r="E31" i="1" s="1"/>
  <c r="D32" i="1"/>
  <c r="E32" i="1" s="1"/>
  <c r="D29" i="1"/>
  <c r="E29" i="1" s="1"/>
  <c r="C9" i="1"/>
  <c r="C10" i="1"/>
  <c r="C11" i="1"/>
  <c r="C12" i="1"/>
  <c r="C8" i="1"/>
  <c r="E141" i="1" l="1"/>
  <c r="E109" i="1"/>
  <c r="C91" i="1"/>
  <c r="C15" i="1"/>
</calcChain>
</file>

<file path=xl/sharedStrings.xml><?xml version="1.0" encoding="utf-8"?>
<sst xmlns="http://schemas.openxmlformats.org/spreadsheetml/2006/main" count="123" uniqueCount="39">
  <si>
    <t>Double Slit Interference and the Wavelength of Light Worksheet</t>
  </si>
  <si>
    <t xml:space="preserve">Measure the </t>
  </si>
  <si>
    <t>Period</t>
  </si>
  <si>
    <t>Part 1: Green Light</t>
  </si>
  <si>
    <t>Time for 20</t>
  </si>
  <si>
    <t>Oscillation</t>
  </si>
  <si>
    <t>Period of</t>
  </si>
  <si>
    <t>1 Oscillation</t>
  </si>
  <si>
    <t>Average Period</t>
  </si>
  <si>
    <t>Wavelength of</t>
  </si>
  <si>
    <t>Green Light</t>
  </si>
  <si>
    <t>A.</t>
  </si>
  <si>
    <t>Original distance</t>
  </si>
  <si>
    <t>between barrier</t>
  </si>
  <si>
    <t>and screen</t>
  </si>
  <si>
    <t>Distance L</t>
  </si>
  <si>
    <t>Order Number P</t>
  </si>
  <si>
    <t xml:space="preserve">Distance from </t>
  </si>
  <si>
    <t>Central Maximum y</t>
  </si>
  <si>
    <t xml:space="preserve">Angle of </t>
  </si>
  <si>
    <t>Maxima</t>
  </si>
  <si>
    <t>Wavelength</t>
  </si>
  <si>
    <t>of Light</t>
  </si>
  <si>
    <t>Average Wavelength</t>
  </si>
  <si>
    <t>B.</t>
  </si>
  <si>
    <t>Change the</t>
  </si>
  <si>
    <t>Barrier Position</t>
  </si>
  <si>
    <t>C.</t>
  </si>
  <si>
    <t>Change the Position</t>
  </si>
  <si>
    <t>of the Slits</t>
  </si>
  <si>
    <t>Determining the</t>
  </si>
  <si>
    <t>Percent Error</t>
  </si>
  <si>
    <t>Between</t>
  </si>
  <si>
    <t>Part 2: Red Light</t>
  </si>
  <si>
    <t>Red Light</t>
  </si>
  <si>
    <t>Slit Separation</t>
  </si>
  <si>
    <t>Part A and Period</t>
  </si>
  <si>
    <t>Part B and Period</t>
  </si>
  <si>
    <t>Part C and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</si>
</sst>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E8882"/>
        <bgColor indexed="64"/>
      </patternFill>
    </fill>
    <fill>
      <patternFill patternType="solid">
        <fgColor rgb="FFFFD0C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3" borderId="3" xfId="2" applyNumberFormat="1" applyBorder="1" applyAlignment="1">
      <alignment horizontal="center" vertical="center"/>
    </xf>
    <xf numFmtId="164" fontId="1" fillId="5" borderId="3" xfId="4" applyNumberFormat="1" applyBorder="1" applyAlignment="1">
      <alignment horizontal="center" vertical="center"/>
    </xf>
    <xf numFmtId="164" fontId="1" fillId="3" borderId="2" xfId="2" applyNumberFormat="1" applyBorder="1" applyAlignment="1">
      <alignment horizontal="center" vertical="center"/>
    </xf>
    <xf numFmtId="164" fontId="1" fillId="5" borderId="2" xfId="4" applyNumberFormat="1" applyBorder="1" applyAlignment="1">
      <alignment horizontal="center" vertical="center"/>
    </xf>
    <xf numFmtId="164" fontId="1" fillId="2" borderId="2" xfId="1" applyNumberFormat="1" applyBorder="1" applyAlignment="1">
      <alignment horizontal="center" vertical="center"/>
    </xf>
    <xf numFmtId="164" fontId="1" fillId="4" borderId="1" xfId="3" applyNumberFormat="1" applyBorder="1" applyAlignment="1">
      <alignment horizontal="center" vertical="center"/>
    </xf>
    <xf numFmtId="164" fontId="1" fillId="2" borderId="1" xfId="1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13" borderId="3" xfId="12" applyNumberFormat="1" applyBorder="1" applyAlignment="1">
      <alignment horizontal="center" vertical="center"/>
    </xf>
    <xf numFmtId="164" fontId="1" fillId="13" borderId="2" xfId="12" applyNumberFormat="1" applyBorder="1" applyAlignment="1">
      <alignment horizontal="center" vertical="center"/>
    </xf>
    <xf numFmtId="164" fontId="1" fillId="12" borderId="1" xfId="11" applyNumberFormat="1" applyBorder="1" applyAlignment="1">
      <alignment horizontal="center" vertical="center"/>
    </xf>
    <xf numFmtId="164" fontId="1" fillId="7" borderId="1" xfId="6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11" borderId="3" xfId="10" applyNumberFormat="1" applyBorder="1" applyAlignment="1">
      <alignment horizontal="center" vertical="center"/>
    </xf>
    <xf numFmtId="164" fontId="1" fillId="9" borderId="4" xfId="8" applyNumberFormat="1" applyBorder="1" applyAlignment="1">
      <alignment horizontal="center" vertical="center"/>
    </xf>
    <xf numFmtId="164" fontId="0" fillId="11" borderId="2" xfId="10" applyNumberFormat="1" applyFont="1" applyBorder="1" applyAlignment="1">
      <alignment horizontal="center" vertical="center"/>
    </xf>
    <xf numFmtId="164" fontId="1" fillId="10" borderId="1" xfId="9" applyNumberFormat="1" applyBorder="1" applyAlignment="1">
      <alignment horizontal="center" vertical="center"/>
    </xf>
    <xf numFmtId="164" fontId="1" fillId="7" borderId="3" xfId="6" applyNumberFormat="1" applyBorder="1" applyAlignment="1">
      <alignment horizontal="center" vertical="center"/>
    </xf>
    <xf numFmtId="164" fontId="1" fillId="14" borderId="3" xfId="12" applyNumberFormat="1" applyFill="1" applyBorder="1" applyAlignment="1">
      <alignment horizontal="center" vertical="center"/>
    </xf>
    <xf numFmtId="164" fontId="0" fillId="14" borderId="2" xfId="12" applyNumberFormat="1" applyFont="1" applyFill="1" applyBorder="1" applyAlignment="1">
      <alignment horizontal="center" vertical="center"/>
    </xf>
    <xf numFmtId="164" fontId="1" fillId="15" borderId="1" xfId="11" applyNumberFormat="1" applyFill="1" applyBorder="1" applyAlignment="1">
      <alignment horizontal="center" vertical="center"/>
    </xf>
    <xf numFmtId="164" fontId="1" fillId="14" borderId="2" xfId="12" applyNumberFormat="1" applyFill="1" applyBorder="1" applyAlignment="1">
      <alignment horizontal="center" vertical="center"/>
    </xf>
    <xf numFmtId="0" fontId="1" fillId="8" borderId="1" xfId="7" applyNumberFormat="1" applyBorder="1" applyAlignment="1">
      <alignment horizontal="center" vertical="center"/>
    </xf>
    <xf numFmtId="164" fontId="0" fillId="7" borderId="2" xfId="6" applyNumberFormat="1" applyFont="1" applyBorder="1" applyAlignment="1">
      <alignment horizontal="center" vertical="center"/>
    </xf>
    <xf numFmtId="2" fontId="1" fillId="6" borderId="1" xfId="5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3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1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40% - Accent6" xfId="12" builtinId="51"/>
    <cellStyle name="Normal" xfId="0" builtinId="0"/>
  </cellStyles>
  <dxfs count="0"/>
  <tableStyles count="0" defaultTableStyle="TableStyleMedium2" defaultPivotStyle="PivotStyleLight16"/>
  <colors>
    <mruColors>
      <color rgb="FFFFD0CB"/>
      <color rgb="FFFE8882"/>
      <color rgb="FFFE6D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FF26-D71F-4294-AED1-FFDF93045CA5}">
  <dimension ref="A1:F145"/>
  <sheetViews>
    <sheetView tabSelected="1" workbookViewId="0">
      <selection activeCell="D145" sqref="D145"/>
    </sheetView>
  </sheetViews>
  <sheetFormatPr baseColWidth="10" defaultColWidth="8.83203125" defaultRowHeight="15" x14ac:dyDescent="0.2"/>
  <cols>
    <col min="1" max="6" width="18.6640625" style="1" customWidth="1"/>
    <col min="7" max="7" width="18.6640625" customWidth="1"/>
    <col min="8" max="11" width="15.6640625" customWidth="1"/>
  </cols>
  <sheetData>
    <row r="1" spans="1:5" x14ac:dyDescent="0.2">
      <c r="A1" s="28" t="s">
        <v>0</v>
      </c>
      <c r="B1" s="28"/>
      <c r="C1" s="28"/>
      <c r="D1" s="28"/>
      <c r="E1" s="28"/>
    </row>
    <row r="4" spans="1:5" x14ac:dyDescent="0.2">
      <c r="A4" s="2" t="s">
        <v>3</v>
      </c>
    </row>
    <row r="6" spans="1:5" x14ac:dyDescent="0.2">
      <c r="A6" s="1" t="s">
        <v>1</v>
      </c>
      <c r="B6" s="3" t="s">
        <v>4</v>
      </c>
      <c r="C6" s="4" t="s">
        <v>6</v>
      </c>
    </row>
    <row r="7" spans="1:5" x14ac:dyDescent="0.2">
      <c r="A7" s="1" t="s">
        <v>2</v>
      </c>
      <c r="B7" s="5" t="s">
        <v>5</v>
      </c>
      <c r="C7" s="6" t="s">
        <v>7</v>
      </c>
    </row>
    <row r="8" spans="1:5" x14ac:dyDescent="0.2">
      <c r="B8" s="7">
        <v>3.4119999999999997E-14</v>
      </c>
      <c r="C8" s="8">
        <f>B8/20</f>
        <v>1.7059999999999999E-15</v>
      </c>
    </row>
    <row r="9" spans="1:5" x14ac:dyDescent="0.2">
      <c r="B9" s="9">
        <v>3.3440000000000001E-14</v>
      </c>
      <c r="C9" s="8">
        <f t="shared" ref="C9:C12" si="0">B9/20</f>
        <v>1.672E-15</v>
      </c>
    </row>
    <row r="10" spans="1:5" x14ac:dyDescent="0.2">
      <c r="B10" s="9">
        <v>3.4200000000000002E-14</v>
      </c>
      <c r="C10" s="8">
        <f t="shared" si="0"/>
        <v>1.7100000000000002E-15</v>
      </c>
    </row>
    <row r="11" spans="1:5" x14ac:dyDescent="0.2">
      <c r="B11" s="9">
        <v>3.4039999999999999E-14</v>
      </c>
      <c r="C11" s="8">
        <f t="shared" si="0"/>
        <v>1.702E-15</v>
      </c>
    </row>
    <row r="12" spans="1:5" x14ac:dyDescent="0.2">
      <c r="B12" s="9">
        <v>3.3969999999999999E-14</v>
      </c>
      <c r="C12" s="8">
        <f t="shared" si="0"/>
        <v>1.6984999999999999E-15</v>
      </c>
    </row>
    <row r="14" spans="1:5" x14ac:dyDescent="0.2">
      <c r="C14" s="10" t="s">
        <v>8</v>
      </c>
    </row>
    <row r="15" spans="1:5" x14ac:dyDescent="0.2">
      <c r="C15" s="8">
        <f>AVERAGE(C8:C12)</f>
        <v>1.6977000000000002E-15</v>
      </c>
    </row>
    <row r="17" spans="1:5" x14ac:dyDescent="0.2">
      <c r="C17" s="11" t="s">
        <v>9</v>
      </c>
    </row>
    <row r="18" spans="1:5" x14ac:dyDescent="0.2">
      <c r="C18" s="12" t="s">
        <v>10</v>
      </c>
    </row>
    <row r="19" spans="1:5" x14ac:dyDescent="0.2">
      <c r="C19" s="13">
        <f>300000000*C15</f>
        <v>5.0931E-7</v>
      </c>
    </row>
    <row r="22" spans="1:5" x14ac:dyDescent="0.2">
      <c r="A22" s="1" t="s">
        <v>11</v>
      </c>
    </row>
    <row r="23" spans="1:5" x14ac:dyDescent="0.2">
      <c r="A23" s="1" t="s">
        <v>12</v>
      </c>
      <c r="B23" s="14" t="s">
        <v>15</v>
      </c>
      <c r="C23" s="14" t="s">
        <v>35</v>
      </c>
    </row>
    <row r="24" spans="1:5" x14ac:dyDescent="0.2">
      <c r="A24" s="1" t="s">
        <v>13</v>
      </c>
      <c r="B24" s="15">
        <v>2.4949999999999998E-6</v>
      </c>
      <c r="C24" s="15">
        <v>1.5999999999999999E-6</v>
      </c>
    </row>
    <row r="25" spans="1:5" x14ac:dyDescent="0.2">
      <c r="A25" s="1" t="s">
        <v>14</v>
      </c>
    </row>
    <row r="26" spans="1:5" x14ac:dyDescent="0.2">
      <c r="C26" s="16" t="s">
        <v>17</v>
      </c>
      <c r="D26" s="4" t="s">
        <v>19</v>
      </c>
      <c r="E26" s="11" t="s">
        <v>21</v>
      </c>
    </row>
    <row r="27" spans="1:5" x14ac:dyDescent="0.2">
      <c r="B27" s="17" t="s">
        <v>16</v>
      </c>
      <c r="C27" s="18" t="s">
        <v>18</v>
      </c>
      <c r="D27" s="6" t="s">
        <v>20</v>
      </c>
      <c r="E27" s="12" t="s">
        <v>22</v>
      </c>
    </row>
    <row r="28" spans="1:5" x14ac:dyDescent="0.2">
      <c r="B28" s="25">
        <v>-3</v>
      </c>
      <c r="C28" s="19"/>
      <c r="D28" s="8"/>
      <c r="E28" s="13"/>
    </row>
    <row r="29" spans="1:5" x14ac:dyDescent="0.2">
      <c r="B29" s="25">
        <v>-2</v>
      </c>
      <c r="C29" s="19">
        <v>1.9036000000000001E-6</v>
      </c>
      <c r="D29" s="8">
        <f>ATAN(C29/$B$24)</f>
        <v>0.65174779261972071</v>
      </c>
      <c r="E29" s="13">
        <f>ABS($C$24*SIN(D29)/B29)</f>
        <v>4.8526149604822891E-7</v>
      </c>
    </row>
    <row r="30" spans="1:5" x14ac:dyDescent="0.2">
      <c r="B30" s="25">
        <v>-1</v>
      </c>
      <c r="C30" s="19">
        <v>8.8349999999999999E-7</v>
      </c>
      <c r="D30" s="8">
        <f>ATAN(C30/$B$24)</f>
        <v>0.34033000196018831</v>
      </c>
      <c r="E30" s="13">
        <f t="shared" ref="E30:E32" si="1">ABS($C$24*SIN(D30)/B30)</f>
        <v>5.3407709578268949E-7</v>
      </c>
    </row>
    <row r="31" spans="1:5" x14ac:dyDescent="0.2">
      <c r="B31" s="25">
        <v>1</v>
      </c>
      <c r="C31" s="19">
        <v>8.836E-7</v>
      </c>
      <c r="D31" s="8">
        <f t="shared" ref="D30:D32" si="2">ATAN(C31/$B$24)</f>
        <v>0.34036561589066422</v>
      </c>
      <c r="E31" s="13">
        <f t="shared" si="1"/>
        <v>5.3413080948865633E-7</v>
      </c>
    </row>
    <row r="32" spans="1:5" x14ac:dyDescent="0.2">
      <c r="B32" s="25">
        <v>2</v>
      </c>
      <c r="C32" s="19">
        <v>1.9856000000000001E-6</v>
      </c>
      <c r="D32" s="8">
        <f t="shared" si="2"/>
        <v>0.67219410043326777</v>
      </c>
      <c r="E32" s="13">
        <f t="shared" si="1"/>
        <v>4.9816341950153818E-7</v>
      </c>
    </row>
    <row r="33" spans="1:5" x14ac:dyDescent="0.2">
      <c r="B33" s="25">
        <v>3</v>
      </c>
      <c r="C33" s="19"/>
      <c r="D33" s="8"/>
      <c r="E33" s="13"/>
    </row>
    <row r="35" spans="1:5" x14ac:dyDescent="0.2">
      <c r="E35" s="11" t="s">
        <v>23</v>
      </c>
    </row>
    <row r="36" spans="1:5" x14ac:dyDescent="0.2">
      <c r="E36" s="12" t="s">
        <v>22</v>
      </c>
    </row>
    <row r="37" spans="1:5" x14ac:dyDescent="0.2">
      <c r="E37" s="13">
        <f>AVERAGE(E28:E33)</f>
        <v>5.1290820520527823E-7</v>
      </c>
    </row>
    <row r="39" spans="1:5" x14ac:dyDescent="0.2">
      <c r="A39" s="1" t="s">
        <v>24</v>
      </c>
      <c r="B39" s="14" t="s">
        <v>15</v>
      </c>
      <c r="C39" s="14" t="s">
        <v>35</v>
      </c>
    </row>
    <row r="40" spans="1:5" x14ac:dyDescent="0.2">
      <c r="A40" s="1" t="s">
        <v>25</v>
      </c>
      <c r="B40" s="15">
        <v>4.4691000000000001E-6</v>
      </c>
      <c r="C40" s="15">
        <v>1.5999999999999999E-6</v>
      </c>
    </row>
    <row r="41" spans="1:5" x14ac:dyDescent="0.2">
      <c r="A41" s="1" t="s">
        <v>26</v>
      </c>
    </row>
    <row r="42" spans="1:5" x14ac:dyDescent="0.2">
      <c r="C42" s="16" t="s">
        <v>17</v>
      </c>
      <c r="D42" s="4" t="s">
        <v>19</v>
      </c>
      <c r="E42" s="11" t="s">
        <v>21</v>
      </c>
    </row>
    <row r="43" spans="1:5" x14ac:dyDescent="0.2">
      <c r="B43" s="17" t="s">
        <v>16</v>
      </c>
      <c r="C43" s="18" t="s">
        <v>18</v>
      </c>
      <c r="D43" s="6" t="s">
        <v>20</v>
      </c>
      <c r="E43" s="12" t="s">
        <v>22</v>
      </c>
    </row>
    <row r="44" spans="1:5" x14ac:dyDescent="0.2">
      <c r="B44" s="25">
        <v>-3</v>
      </c>
      <c r="C44" s="19"/>
      <c r="D44" s="8"/>
      <c r="E44" s="13"/>
    </row>
    <row r="45" spans="1:5" x14ac:dyDescent="0.2">
      <c r="B45" s="25">
        <v>-2</v>
      </c>
      <c r="C45" s="19"/>
      <c r="D45" s="8"/>
      <c r="E45" s="13"/>
    </row>
    <row r="46" spans="1:5" x14ac:dyDescent="0.2">
      <c r="B46" s="25">
        <v>-1</v>
      </c>
      <c r="C46" s="19">
        <v>1.4937E-6</v>
      </c>
      <c r="D46" s="8">
        <f>ATAN(C46/$B$40)</f>
        <v>0.32255586930207619</v>
      </c>
      <c r="E46" s="13">
        <f>ABS($C$40*SIN(D46)/B46)</f>
        <v>5.0718664350846904E-7</v>
      </c>
    </row>
    <row r="47" spans="1:5" x14ac:dyDescent="0.2">
      <c r="B47" s="25">
        <v>1</v>
      </c>
      <c r="C47" s="19">
        <v>1.5484000000000001E-6</v>
      </c>
      <c r="D47" s="8">
        <f>ATAN(C47/$B$40)</f>
        <v>0.33352478510443417</v>
      </c>
      <c r="E47" s="13">
        <f>ABS($C$40*SIN(D47)/B47)</f>
        <v>5.2380096716731482E-7</v>
      </c>
    </row>
    <row r="48" spans="1:5" x14ac:dyDescent="0.2">
      <c r="B48" s="25">
        <v>2</v>
      </c>
      <c r="C48" s="19"/>
      <c r="D48" s="8"/>
      <c r="E48" s="13"/>
    </row>
    <row r="49" spans="1:5" x14ac:dyDescent="0.2">
      <c r="B49" s="25">
        <v>3</v>
      </c>
      <c r="C49" s="19"/>
      <c r="D49" s="8"/>
      <c r="E49" s="13"/>
    </row>
    <row r="51" spans="1:5" x14ac:dyDescent="0.2">
      <c r="E51" s="11" t="s">
        <v>23</v>
      </c>
    </row>
    <row r="52" spans="1:5" x14ac:dyDescent="0.2">
      <c r="E52" s="12" t="s">
        <v>22</v>
      </c>
    </row>
    <row r="53" spans="1:5" x14ac:dyDescent="0.2">
      <c r="E53" s="13">
        <f>AVERAGE(E44:E49)</f>
        <v>5.1549380533789188E-7</v>
      </c>
    </row>
    <row r="55" spans="1:5" x14ac:dyDescent="0.2">
      <c r="A55" s="1" t="s">
        <v>27</v>
      </c>
      <c r="B55" s="14" t="s">
        <v>15</v>
      </c>
      <c r="C55" s="14" t="s">
        <v>35</v>
      </c>
    </row>
    <row r="56" spans="1:5" x14ac:dyDescent="0.2">
      <c r="A56" s="1" t="s">
        <v>28</v>
      </c>
      <c r="B56" s="15">
        <v>4.4835999999999997E-6</v>
      </c>
      <c r="C56" s="15">
        <v>3.1999999999999999E-6</v>
      </c>
    </row>
    <row r="57" spans="1:5" x14ac:dyDescent="0.2">
      <c r="A57" s="1" t="s">
        <v>29</v>
      </c>
    </row>
    <row r="58" spans="1:5" x14ac:dyDescent="0.2">
      <c r="C58" s="16" t="s">
        <v>17</v>
      </c>
      <c r="D58" s="4" t="s">
        <v>19</v>
      </c>
      <c r="E58" s="11" t="s">
        <v>21</v>
      </c>
    </row>
    <row r="59" spans="1:5" x14ac:dyDescent="0.2">
      <c r="B59" s="17" t="s">
        <v>16</v>
      </c>
      <c r="C59" s="18" t="s">
        <v>18</v>
      </c>
      <c r="D59" s="6" t="s">
        <v>20</v>
      </c>
      <c r="E59" s="12" t="s">
        <v>22</v>
      </c>
    </row>
    <row r="60" spans="1:5" x14ac:dyDescent="0.2">
      <c r="B60" s="25">
        <v>-3</v>
      </c>
      <c r="C60" s="19"/>
      <c r="D60" s="8"/>
      <c r="E60" s="13"/>
    </row>
    <row r="61" spans="1:5" x14ac:dyDescent="0.2">
      <c r="B61" s="25">
        <v>-2</v>
      </c>
      <c r="C61" s="19">
        <v>1.6122E-6</v>
      </c>
      <c r="D61" s="8">
        <f>ATAN(C61/$B$56)</f>
        <v>0.34518117242478669</v>
      </c>
      <c r="E61" s="13">
        <f>ABS($C$56*SIN(D61)/B61)</f>
        <v>5.4138746978899857E-7</v>
      </c>
    </row>
    <row r="62" spans="1:5" x14ac:dyDescent="0.2">
      <c r="B62" s="25">
        <v>-1</v>
      </c>
      <c r="C62" s="19">
        <v>8.1090000000000004E-7</v>
      </c>
      <c r="D62" s="8">
        <f t="shared" ref="D62:D64" si="3">ATAN(C62/$B$56)</f>
        <v>0.17892498219369132</v>
      </c>
      <c r="E62" s="13">
        <f t="shared" ref="E62:E64" si="4">ABS($C$56*SIN(D62)/B62)</f>
        <v>5.6950982621511839E-7</v>
      </c>
    </row>
    <row r="63" spans="1:5" x14ac:dyDescent="0.2">
      <c r="B63" s="25">
        <v>1</v>
      </c>
      <c r="C63" s="19">
        <v>7.8329999999999998E-7</v>
      </c>
      <c r="D63" s="8">
        <f t="shared" si="3"/>
        <v>0.17295782988223649</v>
      </c>
      <c r="E63" s="13">
        <f t="shared" si="4"/>
        <v>5.5070974983737389E-7</v>
      </c>
    </row>
    <row r="64" spans="1:5" x14ac:dyDescent="0.2">
      <c r="B64" s="25">
        <v>2</v>
      </c>
      <c r="C64" s="19">
        <v>1.6213E-6</v>
      </c>
      <c r="D64" s="8">
        <f t="shared" si="3"/>
        <v>0.34697725299898685</v>
      </c>
      <c r="E64" s="13">
        <f t="shared" si="4"/>
        <v>5.4409081472252306E-7</v>
      </c>
    </row>
    <row r="65" spans="1:5" x14ac:dyDescent="0.2">
      <c r="B65" s="25">
        <v>3</v>
      </c>
      <c r="C65" s="19"/>
      <c r="D65" s="8"/>
      <c r="E65" s="13"/>
    </row>
    <row r="67" spans="1:5" x14ac:dyDescent="0.2">
      <c r="E67" s="11" t="s">
        <v>23</v>
      </c>
    </row>
    <row r="68" spans="1:5" x14ac:dyDescent="0.2">
      <c r="E68" s="12" t="s">
        <v>22</v>
      </c>
    </row>
    <row r="69" spans="1:5" x14ac:dyDescent="0.2">
      <c r="E69" s="13">
        <f>AVERAGE(E60:E65)</f>
        <v>5.514244651410035E-7</v>
      </c>
    </row>
    <row r="71" spans="1:5" x14ac:dyDescent="0.2">
      <c r="A71" s="1" t="s">
        <v>30</v>
      </c>
      <c r="B71" s="20" t="s">
        <v>32</v>
      </c>
      <c r="C71" s="20" t="s">
        <v>32</v>
      </c>
      <c r="D71" s="20" t="s">
        <v>32</v>
      </c>
    </row>
    <row r="72" spans="1:5" x14ac:dyDescent="0.2">
      <c r="A72" s="1" t="s">
        <v>31</v>
      </c>
      <c r="B72" s="26" t="s">
        <v>36</v>
      </c>
      <c r="C72" s="26" t="s">
        <v>37</v>
      </c>
      <c r="D72" s="26" t="s">
        <v>38</v>
      </c>
    </row>
    <row r="73" spans="1:5" x14ac:dyDescent="0.2">
      <c r="B73" s="27">
        <f>ABS((E37-$C$19)/$C$19)*100</f>
        <v>0.70648626676841786</v>
      </c>
      <c r="C73" s="27">
        <f>ABS((E53-$C$19)/$C$19)*100</f>
        <v>1.214153528870801</v>
      </c>
      <c r="D73" s="27">
        <f>ABS((E69-$C$19)/$C$19)*100</f>
        <v>8.2689256329158098</v>
      </c>
    </row>
    <row r="76" spans="1:5" x14ac:dyDescent="0.2">
      <c r="A76" s="2" t="s">
        <v>33</v>
      </c>
    </row>
    <row r="78" spans="1:5" x14ac:dyDescent="0.2">
      <c r="A78" s="1" t="s">
        <v>1</v>
      </c>
      <c r="B78" s="3" t="s">
        <v>4</v>
      </c>
      <c r="C78" s="4" t="s">
        <v>6</v>
      </c>
    </row>
    <row r="79" spans="1:5" x14ac:dyDescent="0.2">
      <c r="A79" s="1" t="s">
        <v>2</v>
      </c>
      <c r="B79" s="5" t="s">
        <v>5</v>
      </c>
      <c r="C79" s="6" t="s">
        <v>7</v>
      </c>
    </row>
    <row r="80" spans="1:5" x14ac:dyDescent="0.2">
      <c r="B80" s="7">
        <v>4.3949999999999998E-14</v>
      </c>
      <c r="C80" s="8">
        <f>B80/20</f>
        <v>2.1974999999999999E-15</v>
      </c>
    </row>
    <row r="81" spans="1:3" x14ac:dyDescent="0.2">
      <c r="B81" s="9">
        <v>4.4560000000000001E-14</v>
      </c>
      <c r="C81" s="8">
        <f t="shared" ref="C81:C84" si="5">B81/20</f>
        <v>2.2279999999999999E-15</v>
      </c>
    </row>
    <row r="82" spans="1:3" x14ac:dyDescent="0.2">
      <c r="B82" s="9">
        <v>4.4100000000000003E-14</v>
      </c>
      <c r="C82" s="8">
        <f t="shared" si="5"/>
        <v>2.2050000000000001E-15</v>
      </c>
    </row>
    <row r="83" spans="1:3" x14ac:dyDescent="0.2">
      <c r="B83" s="9">
        <v>4.4560000000000001E-14</v>
      </c>
      <c r="C83" s="8">
        <f t="shared" si="5"/>
        <v>2.2279999999999999E-15</v>
      </c>
    </row>
    <row r="84" spans="1:3" x14ac:dyDescent="0.2">
      <c r="B84" s="9">
        <v>4.4399999999999999E-14</v>
      </c>
      <c r="C84" s="8">
        <f t="shared" si="5"/>
        <v>2.2199999999999998E-15</v>
      </c>
    </row>
    <row r="86" spans="1:3" x14ac:dyDescent="0.2">
      <c r="C86" s="10" t="s">
        <v>8</v>
      </c>
    </row>
    <row r="87" spans="1:3" x14ac:dyDescent="0.2">
      <c r="C87" s="8">
        <f>AVERAGE(C80:C84)</f>
        <v>2.2157000000000001E-15</v>
      </c>
    </row>
    <row r="89" spans="1:3" x14ac:dyDescent="0.2">
      <c r="C89" s="21" t="s">
        <v>9</v>
      </c>
    </row>
    <row r="90" spans="1:3" x14ac:dyDescent="0.2">
      <c r="C90" s="22" t="s">
        <v>34</v>
      </c>
    </row>
    <row r="91" spans="1:3" x14ac:dyDescent="0.2">
      <c r="C91" s="23">
        <f>300000000*C87</f>
        <v>6.6471000000000003E-7</v>
      </c>
    </row>
    <row r="94" spans="1:3" x14ac:dyDescent="0.2">
      <c r="A94" s="1" t="s">
        <v>11</v>
      </c>
    </row>
    <row r="95" spans="1:3" x14ac:dyDescent="0.2">
      <c r="A95" s="1" t="s">
        <v>12</v>
      </c>
      <c r="B95" s="14" t="s">
        <v>15</v>
      </c>
      <c r="C95" s="14" t="s">
        <v>35</v>
      </c>
    </row>
    <row r="96" spans="1:3" x14ac:dyDescent="0.2">
      <c r="A96" s="1" t="s">
        <v>13</v>
      </c>
      <c r="B96" s="15">
        <v>2.4949999999999998E-6</v>
      </c>
      <c r="C96" s="15">
        <v>1.5999999999999999E-6</v>
      </c>
    </row>
    <row r="97" spans="1:5" x14ac:dyDescent="0.2">
      <c r="A97" s="1" t="s">
        <v>14</v>
      </c>
    </row>
    <row r="98" spans="1:5" x14ac:dyDescent="0.2">
      <c r="C98" s="16" t="s">
        <v>17</v>
      </c>
      <c r="D98" s="4" t="s">
        <v>19</v>
      </c>
      <c r="E98" s="21" t="s">
        <v>21</v>
      </c>
    </row>
    <row r="99" spans="1:5" x14ac:dyDescent="0.2">
      <c r="B99" s="17" t="s">
        <v>16</v>
      </c>
      <c r="C99" s="18" t="s">
        <v>18</v>
      </c>
      <c r="D99" s="6" t="s">
        <v>20</v>
      </c>
      <c r="E99" s="24" t="s">
        <v>22</v>
      </c>
    </row>
    <row r="100" spans="1:5" x14ac:dyDescent="0.2">
      <c r="B100" s="25">
        <v>-3</v>
      </c>
      <c r="C100" s="19"/>
      <c r="D100" s="8"/>
      <c r="E100" s="23"/>
    </row>
    <row r="101" spans="1:5" x14ac:dyDescent="0.2">
      <c r="B101" s="25">
        <v>-2</v>
      </c>
      <c r="C101" s="19"/>
      <c r="D101" s="8"/>
      <c r="E101" s="23"/>
    </row>
    <row r="102" spans="1:5" x14ac:dyDescent="0.2">
      <c r="B102" s="25">
        <v>-1</v>
      </c>
      <c r="C102" s="19">
        <v>1.1296E-6</v>
      </c>
      <c r="D102" s="8">
        <f>ATAN(C102/$B$96)</f>
        <v>0.42513473141573771</v>
      </c>
      <c r="E102" s="23">
        <f t="shared" ref="E102:E104" si="6">ABS($C$96*SIN(D102)/B102)</f>
        <v>6.599096376623976E-7</v>
      </c>
    </row>
    <row r="103" spans="1:5" x14ac:dyDescent="0.2">
      <c r="B103" s="25">
        <v>1</v>
      </c>
      <c r="C103" s="19">
        <v>1.1294999999999999E-6</v>
      </c>
      <c r="D103" s="8">
        <f>ATAN(C103/$B$96)</f>
        <v>0.42510146877696708</v>
      </c>
      <c r="E103" s="23">
        <f>ABS($C$96*SIN(D103)/B103)</f>
        <v>6.5986115457065471E-7</v>
      </c>
    </row>
    <row r="104" spans="1:5" x14ac:dyDescent="0.2">
      <c r="B104" s="25">
        <v>2</v>
      </c>
      <c r="C104" s="19"/>
      <c r="D104" s="8"/>
      <c r="E104" s="23"/>
    </row>
    <row r="105" spans="1:5" x14ac:dyDescent="0.2">
      <c r="B105" s="25">
        <v>3</v>
      </c>
      <c r="C105" s="19"/>
      <c r="D105" s="8"/>
      <c r="E105" s="23"/>
    </row>
    <row r="107" spans="1:5" x14ac:dyDescent="0.2">
      <c r="E107" s="21" t="s">
        <v>23</v>
      </c>
    </row>
    <row r="108" spans="1:5" x14ac:dyDescent="0.2">
      <c r="E108" s="24" t="s">
        <v>22</v>
      </c>
    </row>
    <row r="109" spans="1:5" x14ac:dyDescent="0.2">
      <c r="E109" s="23">
        <f>AVERAGE(E100:E105)</f>
        <v>6.598853961165261E-7</v>
      </c>
    </row>
    <row r="111" spans="1:5" x14ac:dyDescent="0.2">
      <c r="A111" s="1" t="s">
        <v>24</v>
      </c>
      <c r="B111" s="14" t="s">
        <v>15</v>
      </c>
      <c r="C111" s="14" t="s">
        <v>35</v>
      </c>
    </row>
    <row r="112" spans="1:5" x14ac:dyDescent="0.2">
      <c r="A112" s="1" t="s">
        <v>25</v>
      </c>
      <c r="B112" s="15">
        <v>4.4691000000000001E-6</v>
      </c>
      <c r="C112" s="15">
        <v>1.5999999999999999E-6</v>
      </c>
    </row>
    <row r="113" spans="1:5" x14ac:dyDescent="0.2">
      <c r="A113" s="1" t="s">
        <v>26</v>
      </c>
    </row>
    <row r="114" spans="1:5" x14ac:dyDescent="0.2">
      <c r="C114" s="16" t="s">
        <v>17</v>
      </c>
      <c r="D114" s="4" t="s">
        <v>19</v>
      </c>
      <c r="E114" s="21" t="s">
        <v>21</v>
      </c>
    </row>
    <row r="115" spans="1:5" x14ac:dyDescent="0.2">
      <c r="B115" s="17" t="s">
        <v>16</v>
      </c>
      <c r="C115" s="18" t="s">
        <v>18</v>
      </c>
      <c r="D115" s="6" t="s">
        <v>20</v>
      </c>
      <c r="E115" s="24" t="s">
        <v>22</v>
      </c>
    </row>
    <row r="116" spans="1:5" x14ac:dyDescent="0.2">
      <c r="B116" s="25">
        <v>-3</v>
      </c>
      <c r="C116" s="19"/>
      <c r="D116" s="8"/>
      <c r="E116" s="23"/>
    </row>
    <row r="117" spans="1:5" x14ac:dyDescent="0.2">
      <c r="B117" s="25">
        <v>-2</v>
      </c>
      <c r="C117" s="19"/>
      <c r="D117" s="8"/>
      <c r="E117" s="23"/>
    </row>
    <row r="118" spans="1:5" x14ac:dyDescent="0.2">
      <c r="B118" s="25">
        <v>-1</v>
      </c>
      <c r="C118" s="19">
        <v>1.9765E-6</v>
      </c>
      <c r="D118" s="8">
        <f>ATAN(C118/$B$112)</f>
        <v>0.41639794816086523</v>
      </c>
      <c r="E118" s="23">
        <f>ABS($C$112*SIN(D118)/B118)</f>
        <v>6.4715011388390557E-7</v>
      </c>
    </row>
    <row r="119" spans="1:5" x14ac:dyDescent="0.2">
      <c r="B119" s="25">
        <v>1</v>
      </c>
      <c r="C119" s="19">
        <v>1.8854E-6</v>
      </c>
      <c r="D119" s="8">
        <f>ATAN(C119/$B$112)</f>
        <v>0.39922047277611256</v>
      </c>
      <c r="E119" s="23">
        <f>ABS($C$112*SIN(D119)/B119)</f>
        <v>6.2192037111069971E-7</v>
      </c>
    </row>
    <row r="120" spans="1:5" x14ac:dyDescent="0.2">
      <c r="B120" s="25">
        <v>2</v>
      </c>
      <c r="C120" s="19"/>
      <c r="D120" s="8"/>
      <c r="E120" s="23"/>
    </row>
    <row r="121" spans="1:5" x14ac:dyDescent="0.2">
      <c r="B121" s="25">
        <v>3</v>
      </c>
      <c r="C121" s="19"/>
      <c r="D121" s="8"/>
      <c r="E121" s="23"/>
    </row>
    <row r="123" spans="1:5" x14ac:dyDescent="0.2">
      <c r="E123" s="21" t="s">
        <v>23</v>
      </c>
    </row>
    <row r="124" spans="1:5" x14ac:dyDescent="0.2">
      <c r="E124" s="24" t="s">
        <v>22</v>
      </c>
    </row>
    <row r="125" spans="1:5" x14ac:dyDescent="0.2">
      <c r="E125" s="23">
        <f>AVERAGE(E116:E121)</f>
        <v>6.3453524249730264E-7</v>
      </c>
    </row>
    <row r="127" spans="1:5" x14ac:dyDescent="0.2">
      <c r="A127" s="1" t="s">
        <v>27</v>
      </c>
      <c r="B127" s="14" t="s">
        <v>15</v>
      </c>
      <c r="C127" s="14" t="s">
        <v>35</v>
      </c>
    </row>
    <row r="128" spans="1:5" x14ac:dyDescent="0.2">
      <c r="A128" s="1" t="s">
        <v>28</v>
      </c>
      <c r="B128" s="15">
        <v>4.4835999999999997E-6</v>
      </c>
      <c r="C128" s="15">
        <v>3.1999999999999999E-6</v>
      </c>
    </row>
    <row r="129" spans="1:5" x14ac:dyDescent="0.2">
      <c r="A129" s="1" t="s">
        <v>29</v>
      </c>
    </row>
    <row r="130" spans="1:5" x14ac:dyDescent="0.2">
      <c r="C130" s="16" t="s">
        <v>17</v>
      </c>
      <c r="D130" s="4" t="s">
        <v>19</v>
      </c>
      <c r="E130" s="21" t="s">
        <v>21</v>
      </c>
    </row>
    <row r="131" spans="1:5" x14ac:dyDescent="0.2">
      <c r="B131" s="17" t="s">
        <v>16</v>
      </c>
      <c r="C131" s="18" t="s">
        <v>18</v>
      </c>
      <c r="D131" s="6" t="s">
        <v>20</v>
      </c>
      <c r="E131" s="24" t="s">
        <v>22</v>
      </c>
    </row>
    <row r="132" spans="1:5" x14ac:dyDescent="0.2">
      <c r="B132" s="25">
        <v>-3</v>
      </c>
      <c r="C132" s="19"/>
      <c r="D132" s="8"/>
      <c r="E132" s="23"/>
    </row>
    <row r="133" spans="1:5" x14ac:dyDescent="0.2">
      <c r="B133" s="25">
        <v>-2</v>
      </c>
      <c r="C133" s="19">
        <v>2.1314E-6</v>
      </c>
      <c r="D133" s="8">
        <f>ATAN(C133/$B$128)</f>
        <v>0.44375583193180196</v>
      </c>
      <c r="E133" s="23">
        <f>ABS($C$128*SIN(D133)/B133)</f>
        <v>6.869352768931811E-7</v>
      </c>
    </row>
    <row r="134" spans="1:5" x14ac:dyDescent="0.2">
      <c r="B134" s="25">
        <v>-1</v>
      </c>
      <c r="C134" s="19">
        <v>1.0293E-6</v>
      </c>
      <c r="D134" s="8">
        <f t="shared" ref="D134:D136" si="7">ATAN(C134/$B$128)</f>
        <v>0.22565994277569398</v>
      </c>
      <c r="E134" s="23">
        <f t="shared" ref="E134:E136" si="8">ABS($C$128*SIN(D134)/B134)</f>
        <v>7.1599878985491391E-7</v>
      </c>
    </row>
    <row r="135" spans="1:5" x14ac:dyDescent="0.2">
      <c r="B135" s="25">
        <v>1</v>
      </c>
      <c r="C135" s="19">
        <v>1.0292E-6</v>
      </c>
      <c r="D135" s="8">
        <f t="shared" si="7"/>
        <v>0.22563875576688444</v>
      </c>
      <c r="E135" s="23">
        <f t="shared" si="8"/>
        <v>7.1593271018280555E-7</v>
      </c>
    </row>
    <row r="136" spans="1:5" x14ac:dyDescent="0.2">
      <c r="B136" s="25">
        <v>2</v>
      </c>
      <c r="C136" s="19">
        <v>2.1224000000000002E-6</v>
      </c>
      <c r="D136" s="8">
        <f t="shared" si="7"/>
        <v>0.44211724724167861</v>
      </c>
      <c r="E136" s="23">
        <f t="shared" si="8"/>
        <v>6.8456654705836127E-7</v>
      </c>
    </row>
    <row r="137" spans="1:5" x14ac:dyDescent="0.2">
      <c r="B137" s="25">
        <v>3</v>
      </c>
      <c r="C137" s="19"/>
      <c r="D137" s="8"/>
      <c r="E137" s="23"/>
    </row>
    <row r="139" spans="1:5" x14ac:dyDescent="0.2">
      <c r="E139" s="21" t="s">
        <v>23</v>
      </c>
    </row>
    <row r="140" spans="1:5" x14ac:dyDescent="0.2">
      <c r="E140" s="24" t="s">
        <v>22</v>
      </c>
    </row>
    <row r="141" spans="1:5" x14ac:dyDescent="0.2">
      <c r="E141" s="23">
        <f>AVERAGE(E132:E137)</f>
        <v>7.0085833099731541E-7</v>
      </c>
    </row>
    <row r="143" spans="1:5" x14ac:dyDescent="0.2">
      <c r="A143" s="1" t="s">
        <v>30</v>
      </c>
      <c r="B143" s="20" t="s">
        <v>32</v>
      </c>
      <c r="C143" s="20" t="s">
        <v>32</v>
      </c>
      <c r="D143" s="20" t="s">
        <v>32</v>
      </c>
    </row>
    <row r="144" spans="1:5" x14ac:dyDescent="0.2">
      <c r="A144" s="1" t="s">
        <v>31</v>
      </c>
      <c r="B144" s="26" t="s">
        <v>36</v>
      </c>
      <c r="C144" s="26" t="s">
        <v>37</v>
      </c>
      <c r="D144" s="26" t="s">
        <v>38</v>
      </c>
    </row>
    <row r="145" spans="2:4" x14ac:dyDescent="0.2">
      <c r="B145" s="27">
        <f>ABS((E109-$C$91)/$C$91)*100</f>
        <v>0.72582086676504443</v>
      </c>
      <c r="C145" s="27">
        <f>ABS((E125-$C$91)/$C$91)*100</f>
        <v>4.5395371669897226</v>
      </c>
      <c r="D145" s="27">
        <f>ABS((E141-$C$91)/$C$91)*100</f>
        <v>5.4382107982902887</v>
      </c>
    </row>
  </sheetData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 3</dc:creator>
  <cp:lastModifiedBy>Yeoh, Alex</cp:lastModifiedBy>
  <dcterms:created xsi:type="dcterms:W3CDTF">2020-07-09T19:54:41Z</dcterms:created>
  <dcterms:modified xsi:type="dcterms:W3CDTF">2020-07-20T20:11:26Z</dcterms:modified>
</cp:coreProperties>
</file>