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alexyeoh/Desktop/Experiment 4/"/>
    </mc:Choice>
  </mc:AlternateContent>
  <xr:revisionPtr revIDLastSave="0" documentId="13_ncr:1_{AA5D6FAE-31B3-7444-8226-ACEC660CD8F5}" xr6:coauthVersionLast="45" xr6:coauthVersionMax="45" xr10:uidLastSave="{00000000-0000-0000-0000-000000000000}"/>
  <bookViews>
    <workbookView xWindow="0" yWindow="0" windowWidth="10460" windowHeight="16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1" l="1"/>
  <c r="H73" i="1"/>
  <c r="H61" i="1"/>
  <c r="I57" i="1"/>
  <c r="H57" i="1"/>
  <c r="H53" i="1"/>
  <c r="I61" i="1"/>
  <c r="I53" i="1"/>
  <c r="H33" i="1"/>
  <c r="H29" i="1"/>
  <c r="I37" i="1"/>
  <c r="I33" i="1"/>
  <c r="I29" i="1"/>
  <c r="H18" i="1"/>
  <c r="H21" i="1"/>
  <c r="H8" i="1"/>
  <c r="H11" i="1"/>
  <c r="I65" i="1" l="1"/>
  <c r="H65" i="1"/>
  <c r="H37" i="1"/>
  <c r="H45" i="1" s="1"/>
  <c r="H69" i="1" l="1"/>
  <c r="H41" i="1"/>
</calcChain>
</file>

<file path=xl/sharedStrings.xml><?xml version="1.0" encoding="utf-8"?>
<sst xmlns="http://schemas.openxmlformats.org/spreadsheetml/2006/main" count="54" uniqueCount="14">
  <si>
    <t>Part 1</t>
  </si>
  <si>
    <t>Simulation</t>
  </si>
  <si>
    <t>X-Component</t>
  </si>
  <si>
    <t>Y-Component</t>
  </si>
  <si>
    <t>Mathematical</t>
  </si>
  <si>
    <t>Part 2</t>
  </si>
  <si>
    <t>Experiment 4 Worksheet</t>
  </si>
  <si>
    <t>Vector Addition Using Graph Paper, Simulation, and Math</t>
  </si>
  <si>
    <t>Part 3</t>
  </si>
  <si>
    <t>Graphical</t>
  </si>
  <si>
    <t>Magnitude of</t>
  </si>
  <si>
    <t>Resultant</t>
  </si>
  <si>
    <t>Angle of</t>
  </si>
  <si>
    <t>Part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</si>
</sst>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67">
    <xf numFmtId="0" fontId="0" fillId="0" borderId="0" xfId="0"/>
    <xf numFmtId="0" fontId="0" fillId="0" borderId="8" xfId="0" applyBorder="1" applyAlignment="1">
      <alignment horizontal="center" vertical="center"/>
    </xf>
    <xf numFmtId="0" fontId="1" fillId="4" borderId="1" xfId="3" applyBorder="1"/>
    <xf numFmtId="0" fontId="1" fillId="5" borderId="1" xfId="4" applyBorder="1"/>
    <xf numFmtId="0" fontId="1" fillId="5" borderId="1" xfId="4" applyBorder="1"/>
    <xf numFmtId="0" fontId="1" fillId="5" borderId="6" xfId="4" applyBorder="1" applyAlignment="1">
      <alignment horizontal="center"/>
    </xf>
    <xf numFmtId="0" fontId="1" fillId="5" borderId="7" xfId="4" applyBorder="1" applyAlignment="1">
      <alignment horizontal="center"/>
    </xf>
    <xf numFmtId="0" fontId="1" fillId="5" borderId="2" xfId="4" applyBorder="1" applyAlignment="1">
      <alignment horizontal="center"/>
    </xf>
    <xf numFmtId="0" fontId="1" fillId="5" borderId="3" xfId="4" applyBorder="1" applyAlignment="1">
      <alignment horizontal="center"/>
    </xf>
    <xf numFmtId="0" fontId="1" fillId="5" borderId="4" xfId="4" applyBorder="1" applyAlignment="1">
      <alignment horizontal="center"/>
    </xf>
    <xf numFmtId="0" fontId="1" fillId="5" borderId="5" xfId="4" applyBorder="1" applyAlignment="1">
      <alignment horizontal="center"/>
    </xf>
    <xf numFmtId="0" fontId="1" fillId="5" borderId="1" xfId="4" applyBorder="1"/>
    <xf numFmtId="0" fontId="1" fillId="5" borderId="1" xfId="4" applyBorder="1" applyAlignment="1">
      <alignment horizontal="center" vertical="center"/>
    </xf>
    <xf numFmtId="0" fontId="1" fillId="7" borderId="6" xfId="6" applyBorder="1" applyAlignment="1">
      <alignment horizontal="center"/>
    </xf>
    <xf numFmtId="0" fontId="1" fillId="7" borderId="7" xfId="6" applyBorder="1" applyAlignment="1">
      <alignment horizontal="center"/>
    </xf>
    <xf numFmtId="0" fontId="1" fillId="7" borderId="2" xfId="6" applyBorder="1" applyAlignment="1">
      <alignment horizontal="center"/>
    </xf>
    <xf numFmtId="0" fontId="1" fillId="7" borderId="3" xfId="6" applyBorder="1" applyAlignment="1">
      <alignment horizontal="center"/>
    </xf>
    <xf numFmtId="0" fontId="1" fillId="3" borderId="2" xfId="2" applyBorder="1" applyAlignment="1">
      <alignment horizontal="center"/>
    </xf>
    <xf numFmtId="0" fontId="1" fillId="3" borderId="3" xfId="2" applyBorder="1" applyAlignment="1">
      <alignment horizontal="center"/>
    </xf>
    <xf numFmtId="0" fontId="1" fillId="3" borderId="4" xfId="2" applyBorder="1" applyAlignment="1">
      <alignment horizontal="center"/>
    </xf>
    <xf numFmtId="0" fontId="1" fillId="3" borderId="5" xfId="2" applyBorder="1" applyAlignment="1">
      <alignment horizontal="center"/>
    </xf>
    <xf numFmtId="0" fontId="1" fillId="3" borderId="6" xfId="2" applyBorder="1" applyAlignment="1">
      <alignment horizontal="center"/>
    </xf>
    <xf numFmtId="0" fontId="1" fillId="3" borderId="7" xfId="2" applyBorder="1" applyAlignment="1">
      <alignment horizontal="center"/>
    </xf>
    <xf numFmtId="2" fontId="1" fillId="3" borderId="2" xfId="2" applyNumberFormat="1" applyBorder="1" applyAlignment="1">
      <alignment horizontal="center"/>
    </xf>
    <xf numFmtId="2" fontId="1" fillId="3" borderId="3" xfId="2" applyNumberFormat="1" applyBorder="1" applyAlignment="1">
      <alignment horizontal="center"/>
    </xf>
    <xf numFmtId="0" fontId="1" fillId="7" borderId="1" xfId="6" applyBorder="1" applyAlignment="1">
      <alignment horizontal="center"/>
    </xf>
    <xf numFmtId="0" fontId="1" fillId="7" borderId="4" xfId="6" applyBorder="1" applyAlignment="1">
      <alignment horizontal="center"/>
    </xf>
    <xf numFmtId="0" fontId="1" fillId="7" borderId="5" xfId="6" applyBorder="1" applyAlignment="1">
      <alignment horizontal="center"/>
    </xf>
    <xf numFmtId="2" fontId="1" fillId="7" borderId="2" xfId="6" applyNumberFormat="1" applyBorder="1" applyAlignment="1">
      <alignment horizontal="center"/>
    </xf>
    <xf numFmtId="2" fontId="1" fillId="7" borderId="3" xfId="6" applyNumberFormat="1" applyBorder="1" applyAlignment="1">
      <alignment horizontal="center"/>
    </xf>
    <xf numFmtId="0" fontId="1" fillId="4" borderId="6" xfId="3" applyBorder="1" applyAlignment="1">
      <alignment horizontal="center"/>
    </xf>
    <xf numFmtId="0" fontId="1" fillId="4" borderId="7" xfId="3" applyBorder="1" applyAlignment="1">
      <alignment horizontal="center"/>
    </xf>
    <xf numFmtId="0" fontId="1" fillId="4" borderId="2" xfId="3" applyBorder="1" applyAlignment="1">
      <alignment horizontal="center"/>
    </xf>
    <xf numFmtId="0" fontId="1" fillId="4" borderId="3" xfId="3" applyBorder="1" applyAlignment="1">
      <alignment horizontal="center"/>
    </xf>
    <xf numFmtId="0" fontId="1" fillId="4" borderId="4" xfId="3" applyBorder="1" applyAlignment="1">
      <alignment horizontal="center"/>
    </xf>
    <xf numFmtId="0" fontId="1" fillId="4" borderId="5" xfId="3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2" fontId="1" fillId="2" borderId="2" xfId="1" applyNumberFormat="1" applyBorder="1" applyAlignment="1">
      <alignment horizontal="center"/>
    </xf>
    <xf numFmtId="2" fontId="1" fillId="2" borderId="3" xfId="1" applyNumberFormat="1" applyBorder="1" applyAlignment="1">
      <alignment horizontal="center"/>
    </xf>
    <xf numFmtId="2" fontId="1" fillId="4" borderId="2" xfId="3" applyNumberFormat="1" applyBorder="1" applyAlignment="1">
      <alignment horizontal="center"/>
    </xf>
    <xf numFmtId="2" fontId="1" fillId="4" borderId="3" xfId="3" applyNumberFormat="1" applyBorder="1" applyAlignment="1">
      <alignment horizontal="center"/>
    </xf>
    <xf numFmtId="0" fontId="1" fillId="6" borderId="2" xfId="5" applyBorder="1" applyAlignment="1">
      <alignment horizontal="center"/>
    </xf>
    <xf numFmtId="0" fontId="1" fillId="6" borderId="3" xfId="5" applyBorder="1" applyAlignment="1">
      <alignment horizontal="center"/>
    </xf>
    <xf numFmtId="0" fontId="0" fillId="6" borderId="2" xfId="5" applyFont="1" applyBorder="1" applyAlignment="1">
      <alignment horizontal="center"/>
    </xf>
    <xf numFmtId="2" fontId="1" fillId="6" borderId="2" xfId="5" applyNumberFormat="1" applyBorder="1" applyAlignment="1">
      <alignment horizontal="center"/>
    </xf>
    <xf numFmtId="2" fontId="1" fillId="6" borderId="3" xfId="5" applyNumberFormat="1" applyBorder="1" applyAlignment="1">
      <alignment horizontal="center"/>
    </xf>
    <xf numFmtId="0" fontId="0" fillId="6" borderId="1" xfId="5" applyFont="1" applyBorder="1" applyAlignment="1">
      <alignment horizontal="center"/>
    </xf>
    <xf numFmtId="0" fontId="1" fillId="6" borderId="1" xfId="5" applyBorder="1" applyAlignment="1">
      <alignment horizontal="center"/>
    </xf>
    <xf numFmtId="2" fontId="1" fillId="6" borderId="1" xfId="5" applyNumberFormat="1" applyBorder="1" applyAlignment="1">
      <alignment horizontal="center"/>
    </xf>
    <xf numFmtId="2" fontId="1" fillId="5" borderId="2" xfId="4" applyNumberFormat="1" applyBorder="1" applyAlignment="1">
      <alignment horizontal="center"/>
    </xf>
    <xf numFmtId="2" fontId="1" fillId="5" borderId="3" xfId="4" applyNumberFormat="1" applyBorder="1" applyAlignment="1">
      <alignment horizontal="center"/>
    </xf>
    <xf numFmtId="2" fontId="1" fillId="7" borderId="1" xfId="6" applyNumberFormat="1" applyBorder="1" applyAlignment="1">
      <alignment horizontal="center"/>
    </xf>
    <xf numFmtId="0" fontId="1" fillId="6" borderId="4" xfId="5" applyBorder="1" applyAlignment="1">
      <alignment horizontal="center"/>
    </xf>
    <xf numFmtId="0" fontId="1" fillId="6" borderId="5" xfId="5" applyBorder="1" applyAlignment="1">
      <alignment horizontal="center"/>
    </xf>
    <xf numFmtId="0" fontId="1" fillId="6" borderId="6" xfId="5" applyBorder="1" applyAlignment="1">
      <alignment horizontal="center"/>
    </xf>
    <xf numFmtId="0" fontId="1" fillId="6" borderId="7" xfId="5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7" xfId="1" applyBorder="1" applyAlignment="1">
      <alignment horizontal="center"/>
    </xf>
    <xf numFmtId="0" fontId="0" fillId="2" borderId="4" xfId="1" applyFont="1" applyBorder="1" applyAlignment="1">
      <alignment horizontal="center"/>
    </xf>
    <xf numFmtId="0" fontId="1" fillId="4" borderId="9" xfId="3" applyBorder="1"/>
    <xf numFmtId="0" fontId="1" fillId="4" borderId="10" xfId="3" applyBorder="1"/>
    <xf numFmtId="0" fontId="1" fillId="4" borderId="9" xfId="3" applyBorder="1" applyAlignment="1">
      <alignment horizontal="center" vertical="center"/>
    </xf>
    <xf numFmtId="0" fontId="1" fillId="4" borderId="10" xfId="3" applyBorder="1" applyAlignment="1">
      <alignment horizontal="center" vertical="center"/>
    </xf>
  </cellXfs>
  <cellStyles count="7">
    <cellStyle name="20% - Accent1" xfId="1" builtinId="30"/>
    <cellStyle name="20% - Accent2" xfId="3" builtinId="34"/>
    <cellStyle name="20% - Accent6" xfId="5" builtinId="50"/>
    <cellStyle name="40% - Accent1" xfId="2" builtinId="31"/>
    <cellStyle name="40% - Accent2" xfId="4" builtinId="35"/>
    <cellStyle name="40% - Accent6" xfId="6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223836</xdr:colOff>
      <xdr:row>26</xdr:row>
      <xdr:rowOff>90487</xdr:rowOff>
    </xdr:from>
    <xdr:ext cx="190629" cy="1974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491036" y="5043487"/>
              <a:ext cx="190629" cy="1974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491036" y="5043487"/>
              <a:ext cx="190629" cy="1974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𝐴_𝑥 ) 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197644</xdr:colOff>
      <xdr:row>26</xdr:row>
      <xdr:rowOff>80963</xdr:rowOff>
    </xdr:from>
    <xdr:ext cx="194732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074444" y="5033963"/>
              <a:ext cx="194732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074444" y="5033963"/>
              <a:ext cx="194732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𝐴_𝑦 ) 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233363</xdr:colOff>
      <xdr:row>30</xdr:row>
      <xdr:rowOff>81508</xdr:rowOff>
    </xdr:from>
    <xdr:ext cx="181525" cy="196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500563" y="5796508"/>
              <a:ext cx="181525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500563" y="5796508"/>
              <a:ext cx="181525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𝐵_𝑥 ) 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204788</xdr:colOff>
      <xdr:row>30</xdr:row>
      <xdr:rowOff>80962</xdr:rowOff>
    </xdr:from>
    <xdr:ext cx="185628" cy="2071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081588" y="5795962"/>
              <a:ext cx="185628" cy="2071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5081588" y="5795962"/>
              <a:ext cx="185628" cy="2071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𝐵_𝑦 ) 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200025</xdr:colOff>
      <xdr:row>34</xdr:row>
      <xdr:rowOff>80963</xdr:rowOff>
    </xdr:from>
    <xdr:ext cx="194732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076825" y="6557963"/>
              <a:ext cx="194732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076825" y="6557963"/>
              <a:ext cx="194732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𝑅_𝑦 ) 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228600</xdr:colOff>
      <xdr:row>34</xdr:row>
      <xdr:rowOff>85725</xdr:rowOff>
    </xdr:from>
    <xdr:ext cx="188770" cy="196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4495800" y="6562725"/>
              <a:ext cx="188770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4495800" y="6562725"/>
              <a:ext cx="188770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𝑅_𝑥 ) 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223836</xdr:colOff>
      <xdr:row>50</xdr:row>
      <xdr:rowOff>90487</xdr:rowOff>
    </xdr:from>
    <xdr:ext cx="190629" cy="1974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4510086" y="5043487"/>
              <a:ext cx="190629" cy="1974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4510086" y="5043487"/>
              <a:ext cx="190629" cy="1974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𝐴_𝑥 ) 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197644</xdr:colOff>
      <xdr:row>50</xdr:row>
      <xdr:rowOff>80963</xdr:rowOff>
    </xdr:from>
    <xdr:ext cx="194732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/>
          </xdr:nvSpPr>
          <xdr:spPr>
            <a:xfrm>
              <a:off x="5096215" y="5033963"/>
              <a:ext cx="194732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096215" y="5033963"/>
              <a:ext cx="194732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𝐴_𝑦 ) 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233363</xdr:colOff>
      <xdr:row>54</xdr:row>
      <xdr:rowOff>81508</xdr:rowOff>
    </xdr:from>
    <xdr:ext cx="181525" cy="196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>
              <a:off x="4519613" y="5796508"/>
              <a:ext cx="181525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4519613" y="5796508"/>
              <a:ext cx="181525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𝐵_𝑥 ) 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204788</xdr:colOff>
      <xdr:row>54</xdr:row>
      <xdr:rowOff>80962</xdr:rowOff>
    </xdr:from>
    <xdr:ext cx="185628" cy="2071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/>
          </xdr:nvSpPr>
          <xdr:spPr>
            <a:xfrm>
              <a:off x="5103359" y="5795962"/>
              <a:ext cx="185628" cy="2071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5103359" y="5795962"/>
              <a:ext cx="185628" cy="2071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𝐵_𝑦 ) 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200025</xdr:colOff>
      <xdr:row>58</xdr:row>
      <xdr:rowOff>80963</xdr:rowOff>
    </xdr:from>
    <xdr:ext cx="181332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 txBox="1"/>
          </xdr:nvSpPr>
          <xdr:spPr>
            <a:xfrm>
              <a:off x="5076825" y="11129963"/>
              <a:ext cx="181332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5076825" y="11129963"/>
              <a:ext cx="181332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𝐶_𝑦 ) 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228600</xdr:colOff>
      <xdr:row>58</xdr:row>
      <xdr:rowOff>85180</xdr:rowOff>
    </xdr:from>
    <xdr:ext cx="177228" cy="1974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 txBox="1"/>
          </xdr:nvSpPr>
          <xdr:spPr>
            <a:xfrm>
              <a:off x="4495800" y="11134180"/>
              <a:ext cx="177228" cy="1974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4495800" y="11134180"/>
              <a:ext cx="177228" cy="1974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𝐶_𝑥 ) 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200025</xdr:colOff>
      <xdr:row>62</xdr:row>
      <xdr:rowOff>80963</xdr:rowOff>
    </xdr:from>
    <xdr:ext cx="194732" cy="2081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 txBox="1"/>
          </xdr:nvSpPr>
          <xdr:spPr>
            <a:xfrm>
              <a:off x="5098596" y="11129963"/>
              <a:ext cx="194732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5098596" y="11129963"/>
              <a:ext cx="194732" cy="2081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𝑅_𝑦 ) 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228600</xdr:colOff>
      <xdr:row>62</xdr:row>
      <xdr:rowOff>85725</xdr:rowOff>
    </xdr:from>
    <xdr:ext cx="188770" cy="1964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4514850" y="11134725"/>
              <a:ext cx="188770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⃗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4514850" y="11134725"/>
              <a:ext cx="188770" cy="1964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𝑅_𝑥 ) ⃗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abSelected="1" zoomScale="113" zoomScaleNormal="70" workbookViewId="0">
      <selection activeCell="B57" sqref="B57:C57"/>
    </sheetView>
  </sheetViews>
  <sheetFormatPr baseColWidth="10" defaultColWidth="8.83203125" defaultRowHeight="15" x14ac:dyDescent="0.2"/>
  <sheetData>
    <row r="1" spans="1:9" x14ac:dyDescent="0.2">
      <c r="A1" s="36" t="s">
        <v>6</v>
      </c>
      <c r="B1" s="36"/>
      <c r="C1" s="36"/>
    </row>
    <row r="2" spans="1:9" x14ac:dyDescent="0.2">
      <c r="A2" s="36" t="s">
        <v>7</v>
      </c>
      <c r="B2" s="36"/>
      <c r="C2" s="36"/>
      <c r="D2" s="36"/>
      <c r="E2" s="36"/>
      <c r="F2" s="36"/>
      <c r="G2" s="36"/>
    </row>
    <row r="4" spans="1:9" x14ac:dyDescent="0.2">
      <c r="A4" t="s">
        <v>0</v>
      </c>
    </row>
    <row r="5" spans="1:9" x14ac:dyDescent="0.2">
      <c r="B5" s="43" t="s">
        <v>9</v>
      </c>
      <c r="C5" s="44"/>
      <c r="E5" s="37" t="s">
        <v>1</v>
      </c>
      <c r="F5" s="38"/>
      <c r="H5" s="32" t="s">
        <v>4</v>
      </c>
      <c r="I5" s="33"/>
    </row>
    <row r="7" spans="1:9" x14ac:dyDescent="0.2">
      <c r="B7" s="45" t="s">
        <v>2</v>
      </c>
      <c r="C7" s="44"/>
      <c r="E7" s="39" t="s">
        <v>2</v>
      </c>
      <c r="F7" s="40"/>
      <c r="H7" s="41" t="s">
        <v>2</v>
      </c>
      <c r="I7" s="42"/>
    </row>
    <row r="8" spans="1:9" x14ac:dyDescent="0.2">
      <c r="B8" s="46">
        <v>17.5</v>
      </c>
      <c r="C8" s="47"/>
      <c r="E8" s="39">
        <v>17.3</v>
      </c>
      <c r="F8" s="40"/>
      <c r="H8" s="41">
        <f>20*COS(30*3.14159/180)</f>
        <v>17.320512498336736</v>
      </c>
      <c r="I8" s="42"/>
    </row>
    <row r="10" spans="1:9" x14ac:dyDescent="0.2">
      <c r="B10" s="48" t="s">
        <v>3</v>
      </c>
      <c r="C10" s="49"/>
      <c r="E10" s="39" t="s">
        <v>3</v>
      </c>
      <c r="F10" s="40"/>
      <c r="H10" s="32" t="s">
        <v>3</v>
      </c>
      <c r="I10" s="33"/>
    </row>
    <row r="11" spans="1:9" x14ac:dyDescent="0.2">
      <c r="B11" s="50">
        <v>10</v>
      </c>
      <c r="C11" s="50"/>
      <c r="E11" s="39">
        <v>10</v>
      </c>
      <c r="F11" s="40"/>
      <c r="H11" s="41">
        <f>20*SIN(30*3.14159/180)</f>
        <v>9.9999923397451145</v>
      </c>
      <c r="I11" s="42"/>
    </row>
    <row r="14" spans="1:9" x14ac:dyDescent="0.2">
      <c r="A14" t="s">
        <v>5</v>
      </c>
    </row>
    <row r="15" spans="1:9" x14ac:dyDescent="0.2">
      <c r="B15" s="15" t="s">
        <v>9</v>
      </c>
      <c r="C15" s="16"/>
      <c r="E15" s="17" t="s">
        <v>1</v>
      </c>
      <c r="F15" s="18"/>
      <c r="H15" s="7" t="s">
        <v>4</v>
      </c>
      <c r="I15" s="8"/>
    </row>
    <row r="17" spans="1:9" x14ac:dyDescent="0.2">
      <c r="B17" s="15" t="s">
        <v>2</v>
      </c>
      <c r="C17" s="16"/>
      <c r="E17" s="23" t="s">
        <v>2</v>
      </c>
      <c r="F17" s="24"/>
      <c r="H17" s="51" t="s">
        <v>2</v>
      </c>
      <c r="I17" s="52"/>
    </row>
    <row r="18" spans="1:9" x14ac:dyDescent="0.2">
      <c r="B18" s="28">
        <v>13</v>
      </c>
      <c r="C18" s="29"/>
      <c r="E18" s="23">
        <v>12.9</v>
      </c>
      <c r="F18" s="24"/>
      <c r="H18" s="51">
        <f>20*COS(-50*3.14159/180)</f>
        <v>12.855763486881269</v>
      </c>
      <c r="I18" s="52"/>
    </row>
    <row r="20" spans="1:9" x14ac:dyDescent="0.2">
      <c r="B20" s="25" t="s">
        <v>3</v>
      </c>
      <c r="C20" s="25"/>
      <c r="E20" s="23" t="s">
        <v>3</v>
      </c>
      <c r="F20" s="24"/>
      <c r="H20" s="7" t="s">
        <v>3</v>
      </c>
      <c r="I20" s="8"/>
    </row>
    <row r="21" spans="1:9" x14ac:dyDescent="0.2">
      <c r="B21" s="53">
        <v>-15.5</v>
      </c>
      <c r="C21" s="53"/>
      <c r="E21" s="23">
        <v>-15.3</v>
      </c>
      <c r="F21" s="24"/>
      <c r="H21" s="51">
        <f>20*SIN(-50*3.14159/180)</f>
        <v>-15.320879386294063</v>
      </c>
      <c r="I21" s="52"/>
    </row>
    <row r="24" spans="1:9" x14ac:dyDescent="0.2">
      <c r="A24" t="s">
        <v>8</v>
      </c>
    </row>
    <row r="25" spans="1:9" x14ac:dyDescent="0.2">
      <c r="B25" s="49" t="s">
        <v>9</v>
      </c>
      <c r="C25" s="49"/>
      <c r="E25" s="37" t="s">
        <v>1</v>
      </c>
      <c r="F25" s="38"/>
      <c r="H25" s="32" t="s">
        <v>4</v>
      </c>
      <c r="I25" s="33"/>
    </row>
    <row r="26" spans="1:9" x14ac:dyDescent="0.2">
      <c r="H26" s="1"/>
      <c r="I26" s="1"/>
    </row>
    <row r="27" spans="1:9" x14ac:dyDescent="0.2">
      <c r="B27" s="54" t="s">
        <v>10</v>
      </c>
      <c r="C27" s="55"/>
      <c r="E27" s="58" t="s">
        <v>10</v>
      </c>
      <c r="F27" s="59"/>
      <c r="H27" s="65"/>
      <c r="I27" s="65"/>
    </row>
    <row r="28" spans="1:9" x14ac:dyDescent="0.2">
      <c r="B28" s="56" t="s">
        <v>11</v>
      </c>
      <c r="C28" s="57"/>
      <c r="E28" s="60" t="s">
        <v>11</v>
      </c>
      <c r="F28" s="61"/>
      <c r="H28" s="66"/>
      <c r="I28" s="66"/>
    </row>
    <row r="29" spans="1:9" x14ac:dyDescent="0.2">
      <c r="B29" s="46">
        <v>9</v>
      </c>
      <c r="C29" s="47"/>
      <c r="E29" s="39">
        <v>9.9</v>
      </c>
      <c r="F29" s="40"/>
      <c r="H29" s="2">
        <f>12*COS(25*3.14159/180)</f>
        <v>10.875695313531569</v>
      </c>
      <c r="I29" s="2">
        <f>12*SIN(25*3.14159/180)</f>
        <v>5.0714151326062273</v>
      </c>
    </row>
    <row r="31" spans="1:9" x14ac:dyDescent="0.2">
      <c r="B31" s="54" t="s">
        <v>12</v>
      </c>
      <c r="C31" s="55"/>
      <c r="E31" s="62" t="s">
        <v>12</v>
      </c>
      <c r="F31" s="59"/>
      <c r="H31" s="63"/>
      <c r="I31" s="63"/>
    </row>
    <row r="32" spans="1:9" x14ac:dyDescent="0.2">
      <c r="B32" s="56" t="s">
        <v>11</v>
      </c>
      <c r="C32" s="57"/>
      <c r="E32" s="60" t="s">
        <v>11</v>
      </c>
      <c r="F32" s="61"/>
      <c r="H32" s="64"/>
      <c r="I32" s="64"/>
    </row>
    <row r="33" spans="1:9" x14ac:dyDescent="0.2">
      <c r="B33" s="43">
        <v>116.9</v>
      </c>
      <c r="C33" s="44"/>
      <c r="E33" s="37">
        <v>126.2</v>
      </c>
      <c r="F33" s="38"/>
      <c r="H33" s="2">
        <f>17*COS(170*3.14159/180)</f>
        <v>-16.741724402898949</v>
      </c>
      <c r="I33" s="2">
        <f>17*SIN(170*3.14159/180)</f>
        <v>2.9520609779233649</v>
      </c>
    </row>
    <row r="35" spans="1:9" x14ac:dyDescent="0.2">
      <c r="H35" s="63"/>
      <c r="I35" s="63"/>
    </row>
    <row r="36" spans="1:9" x14ac:dyDescent="0.2">
      <c r="H36" s="64"/>
      <c r="I36" s="64"/>
    </row>
    <row r="37" spans="1:9" x14ac:dyDescent="0.2">
      <c r="H37" s="2">
        <f>H29+H33</f>
        <v>-5.8660290893673803</v>
      </c>
      <c r="I37" s="2">
        <f>I29+I33</f>
        <v>8.0234761105295931</v>
      </c>
    </row>
    <row r="39" spans="1:9" x14ac:dyDescent="0.2">
      <c r="H39" s="34" t="s">
        <v>10</v>
      </c>
      <c r="I39" s="35"/>
    </row>
    <row r="40" spans="1:9" x14ac:dyDescent="0.2">
      <c r="H40" s="30" t="s">
        <v>11</v>
      </c>
      <c r="I40" s="31"/>
    </row>
    <row r="41" spans="1:9" x14ac:dyDescent="0.2">
      <c r="H41" s="32">
        <f>SQRT(H37^2+I37^2)</f>
        <v>9.9391381001344072</v>
      </c>
      <c r="I41" s="33"/>
    </row>
    <row r="43" spans="1:9" x14ac:dyDescent="0.2">
      <c r="H43" s="34" t="s">
        <v>12</v>
      </c>
      <c r="I43" s="35"/>
    </row>
    <row r="44" spans="1:9" x14ac:dyDescent="0.2">
      <c r="H44" s="30" t="s">
        <v>11</v>
      </c>
      <c r="I44" s="31"/>
    </row>
    <row r="45" spans="1:9" x14ac:dyDescent="0.2">
      <c r="H45" s="32">
        <f>DEGREES(ATAN(I37/H37))+180</f>
        <v>126.17084348793804</v>
      </c>
      <c r="I45" s="33"/>
    </row>
    <row r="48" spans="1:9" x14ac:dyDescent="0.2">
      <c r="A48" t="s">
        <v>13</v>
      </c>
    </row>
    <row r="49" spans="2:9" x14ac:dyDescent="0.2">
      <c r="B49" s="25" t="s">
        <v>9</v>
      </c>
      <c r="C49" s="25"/>
      <c r="E49" s="17" t="s">
        <v>1</v>
      </c>
      <c r="F49" s="18"/>
      <c r="H49" s="7" t="s">
        <v>4</v>
      </c>
      <c r="I49" s="8"/>
    </row>
    <row r="51" spans="2:9" x14ac:dyDescent="0.2">
      <c r="B51" s="26" t="s">
        <v>10</v>
      </c>
      <c r="C51" s="27"/>
      <c r="E51" s="19" t="s">
        <v>10</v>
      </c>
      <c r="F51" s="20"/>
      <c r="H51" s="12"/>
      <c r="I51" s="12"/>
    </row>
    <row r="52" spans="2:9" x14ac:dyDescent="0.2">
      <c r="B52" s="13" t="s">
        <v>11</v>
      </c>
      <c r="C52" s="14"/>
      <c r="E52" s="21" t="s">
        <v>11</v>
      </c>
      <c r="F52" s="22"/>
      <c r="H52" s="12"/>
      <c r="I52" s="12"/>
    </row>
    <row r="53" spans="2:9" x14ac:dyDescent="0.2">
      <c r="B53" s="28">
        <v>6.66</v>
      </c>
      <c r="C53" s="29"/>
      <c r="E53" s="23">
        <v>6.8</v>
      </c>
      <c r="F53" s="24"/>
      <c r="H53" s="4">
        <f>14*COS(-15*3.14159/180)</f>
        <v>13.522962369312797</v>
      </c>
      <c r="I53" s="4">
        <f>14*SIN(-15*3.14159/180)</f>
        <v>-3.6234636410691361</v>
      </c>
    </row>
    <row r="55" spans="2:9" x14ac:dyDescent="0.2">
      <c r="B55" s="26" t="s">
        <v>12</v>
      </c>
      <c r="C55" s="27"/>
      <c r="E55" s="19" t="s">
        <v>12</v>
      </c>
      <c r="F55" s="20"/>
      <c r="H55" s="11"/>
      <c r="I55" s="11"/>
    </row>
    <row r="56" spans="2:9" x14ac:dyDescent="0.2">
      <c r="B56" s="13" t="s">
        <v>11</v>
      </c>
      <c r="C56" s="14"/>
      <c r="E56" s="21" t="s">
        <v>11</v>
      </c>
      <c r="F56" s="22"/>
      <c r="H56" s="11"/>
      <c r="I56" s="11"/>
    </row>
    <row r="57" spans="2:9" x14ac:dyDescent="0.2">
      <c r="B57" s="15">
        <f>37-180</f>
        <v>-143</v>
      </c>
      <c r="C57" s="16"/>
      <c r="E57" s="17">
        <v>-148.1</v>
      </c>
      <c r="F57" s="18"/>
      <c r="H57" s="4">
        <f>20*COS(135*3.14159/180)</f>
        <v>-14.142107478132878</v>
      </c>
      <c r="I57" s="4">
        <f>20*SIN(135*3.14159/180)</f>
        <v>14.142163769273006</v>
      </c>
    </row>
    <row r="59" spans="2:9" x14ac:dyDescent="0.2">
      <c r="H59" s="11"/>
      <c r="I59" s="11"/>
    </row>
    <row r="60" spans="2:9" x14ac:dyDescent="0.2">
      <c r="H60" s="11"/>
      <c r="I60" s="11"/>
    </row>
    <row r="61" spans="2:9" x14ac:dyDescent="0.2">
      <c r="H61" s="4">
        <f>15*COS(250*3.14159/180)</f>
        <v>-5.1303540989907681</v>
      </c>
      <c r="I61" s="4">
        <f>15*SIN(250*3.14159/180)</f>
        <v>-14.095370403752028</v>
      </c>
    </row>
    <row r="63" spans="2:9" x14ac:dyDescent="0.2">
      <c r="H63" s="11"/>
      <c r="I63" s="11"/>
    </row>
    <row r="64" spans="2:9" x14ac:dyDescent="0.2">
      <c r="H64" s="11"/>
      <c r="I64" s="11"/>
    </row>
    <row r="65" spans="8:9" x14ac:dyDescent="0.2">
      <c r="H65" s="3">
        <f>H53+H57+H61</f>
        <v>-5.7494992078108496</v>
      </c>
      <c r="I65" s="4">
        <f>I53+I57+I61</f>
        <v>-3.5766702755481585</v>
      </c>
    </row>
    <row r="67" spans="8:9" x14ac:dyDescent="0.2">
      <c r="H67" s="9" t="s">
        <v>10</v>
      </c>
      <c r="I67" s="10"/>
    </row>
    <row r="68" spans="8:9" x14ac:dyDescent="0.2">
      <c r="H68" s="5" t="s">
        <v>11</v>
      </c>
      <c r="I68" s="6"/>
    </row>
    <row r="69" spans="8:9" x14ac:dyDescent="0.2">
      <c r="H69" s="7">
        <f>SQRT(H65^2+I65^2)</f>
        <v>6.77121195950971</v>
      </c>
      <c r="I69" s="8"/>
    </row>
    <row r="71" spans="8:9" x14ac:dyDescent="0.2">
      <c r="H71" s="9" t="s">
        <v>12</v>
      </c>
      <c r="I71" s="10"/>
    </row>
    <row r="72" spans="8:9" x14ac:dyDescent="0.2">
      <c r="H72" s="5" t="s">
        <v>11</v>
      </c>
      <c r="I72" s="6"/>
    </row>
    <row r="73" spans="8:9" x14ac:dyDescent="0.2">
      <c r="H73" s="7">
        <f>DEGREES(ATAN(I65/H65))-180</f>
        <v>-148.11492628031823</v>
      </c>
      <c r="I73" s="8"/>
    </row>
  </sheetData>
  <mergeCells count="88">
    <mergeCell ref="B31:C31"/>
    <mergeCell ref="B32:C32"/>
    <mergeCell ref="B33:C33"/>
    <mergeCell ref="E31:F31"/>
    <mergeCell ref="E32:F32"/>
    <mergeCell ref="E33:F33"/>
    <mergeCell ref="E25:F25"/>
    <mergeCell ref="H25:I25"/>
    <mergeCell ref="B27:C27"/>
    <mergeCell ref="B28:C28"/>
    <mergeCell ref="B29:C29"/>
    <mergeCell ref="E27:F27"/>
    <mergeCell ref="E28:F28"/>
    <mergeCell ref="E29:F29"/>
    <mergeCell ref="B25:C25"/>
    <mergeCell ref="H27:H28"/>
    <mergeCell ref="I27:I28"/>
    <mergeCell ref="H21:I21"/>
    <mergeCell ref="B15:C15"/>
    <mergeCell ref="B17:C17"/>
    <mergeCell ref="B18:C18"/>
    <mergeCell ref="B20:C20"/>
    <mergeCell ref="B21:C21"/>
    <mergeCell ref="B11:C11"/>
    <mergeCell ref="H15:I15"/>
    <mergeCell ref="H17:I17"/>
    <mergeCell ref="H18:I18"/>
    <mergeCell ref="H20:I20"/>
    <mergeCell ref="H5:I5"/>
    <mergeCell ref="H7:I7"/>
    <mergeCell ref="H8:I8"/>
    <mergeCell ref="H10:I10"/>
    <mergeCell ref="H11:I11"/>
    <mergeCell ref="E20:F20"/>
    <mergeCell ref="E21:F21"/>
    <mergeCell ref="A1:C1"/>
    <mergeCell ref="A2:G2"/>
    <mergeCell ref="E15:F15"/>
    <mergeCell ref="E17:F17"/>
    <mergeCell ref="E18:F18"/>
    <mergeCell ref="E5:F5"/>
    <mergeCell ref="E7:F7"/>
    <mergeCell ref="E8:F8"/>
    <mergeCell ref="E10:F10"/>
    <mergeCell ref="E11:F11"/>
    <mergeCell ref="B5:C5"/>
    <mergeCell ref="B7:C7"/>
    <mergeCell ref="B8:C8"/>
    <mergeCell ref="B10:C10"/>
    <mergeCell ref="H31:H32"/>
    <mergeCell ref="I31:I32"/>
    <mergeCell ref="H35:H36"/>
    <mergeCell ref="I35:I36"/>
    <mergeCell ref="H39:I39"/>
    <mergeCell ref="H40:I40"/>
    <mergeCell ref="H41:I41"/>
    <mergeCell ref="H43:I43"/>
    <mergeCell ref="H44:I44"/>
    <mergeCell ref="H45:I45"/>
    <mergeCell ref="B56:C56"/>
    <mergeCell ref="B57:C57"/>
    <mergeCell ref="E49:F49"/>
    <mergeCell ref="E51:F51"/>
    <mergeCell ref="E52:F52"/>
    <mergeCell ref="E53:F53"/>
    <mergeCell ref="E55:F55"/>
    <mergeCell ref="E56:F56"/>
    <mergeCell ref="E57:F57"/>
    <mergeCell ref="B49:C49"/>
    <mergeCell ref="B51:C51"/>
    <mergeCell ref="B52:C52"/>
    <mergeCell ref="B53:C53"/>
    <mergeCell ref="B55:C55"/>
    <mergeCell ref="H49:I49"/>
    <mergeCell ref="H51:H52"/>
    <mergeCell ref="I51:I52"/>
    <mergeCell ref="H55:H56"/>
    <mergeCell ref="I55:I56"/>
    <mergeCell ref="H59:H60"/>
    <mergeCell ref="I59:I60"/>
    <mergeCell ref="H63:H64"/>
    <mergeCell ref="I63:I64"/>
    <mergeCell ref="H67:I67"/>
    <mergeCell ref="H68:I68"/>
    <mergeCell ref="H69:I69"/>
    <mergeCell ref="H71:I71"/>
    <mergeCell ref="H72:I72"/>
    <mergeCell ref="H73:I7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sleep</dc:creator>
  <cp:lastModifiedBy>Yeoh, Alex</cp:lastModifiedBy>
  <dcterms:created xsi:type="dcterms:W3CDTF">2020-05-26T21:26:05Z</dcterms:created>
  <dcterms:modified xsi:type="dcterms:W3CDTF">2020-06-01T20:07:14Z</dcterms:modified>
</cp:coreProperties>
</file>