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6/"/>
    </mc:Choice>
  </mc:AlternateContent>
  <xr:revisionPtr revIDLastSave="0" documentId="13_ncr:1_{9F8605CD-5B06-D54F-95A2-6B8975DC6527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chart.v1.0" hidden="1">Sheet1!$L$4:$L$16</definedName>
    <definedName name="_xlchart.v1.1" hidden="1">Sheet1!$M$3</definedName>
    <definedName name="_xlchart.v1.2" hidden="1">Sheet1!$M$4:$M$16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7" i="1" l="1"/>
  <c r="M16" i="1"/>
  <c r="M4" i="1"/>
  <c r="L16" i="1" l="1"/>
  <c r="O5" i="1"/>
  <c r="O9" i="1"/>
  <c r="O10" i="1"/>
  <c r="O11" i="1"/>
  <c r="O12" i="1"/>
  <c r="O14" i="1"/>
  <c r="O15" i="1"/>
  <c r="O16" i="1"/>
  <c r="I5" i="1"/>
  <c r="L5" i="1" s="1"/>
  <c r="J5" i="1"/>
  <c r="B6" i="1"/>
  <c r="B7" i="1"/>
  <c r="B8" i="1" s="1"/>
  <c r="B5" i="1"/>
  <c r="I6" i="1"/>
  <c r="L6" i="1" s="1"/>
  <c r="J6" i="1"/>
  <c r="I7" i="1"/>
  <c r="L7" i="1" s="1"/>
  <c r="J7" i="1"/>
  <c r="O7" i="1" s="1"/>
  <c r="I8" i="1"/>
  <c r="L8" i="1" s="1"/>
  <c r="J8" i="1"/>
  <c r="O8" i="1" s="1"/>
  <c r="I9" i="1"/>
  <c r="L9" i="1" s="1"/>
  <c r="J9" i="1"/>
  <c r="I10" i="1"/>
  <c r="L10" i="1" s="1"/>
  <c r="J10" i="1"/>
  <c r="I11" i="1"/>
  <c r="L11" i="1" s="1"/>
  <c r="J11" i="1"/>
  <c r="I12" i="1"/>
  <c r="L12" i="1" s="1"/>
  <c r="J12" i="1"/>
  <c r="I13" i="1"/>
  <c r="L13" i="1" s="1"/>
  <c r="J13" i="1"/>
  <c r="O13" i="1" s="1"/>
  <c r="I14" i="1"/>
  <c r="L14" i="1" s="1"/>
  <c r="J14" i="1"/>
  <c r="I15" i="1"/>
  <c r="L15" i="1" s="1"/>
  <c r="J15" i="1"/>
  <c r="I16" i="1"/>
  <c r="J16" i="1"/>
  <c r="J4" i="1"/>
  <c r="O4" i="1" s="1"/>
  <c r="I4" i="1"/>
  <c r="L4" i="1" s="1"/>
  <c r="O6" i="1" l="1"/>
  <c r="M19" i="1" s="1"/>
  <c r="M5" i="1"/>
  <c r="J19" i="1"/>
  <c r="J20" i="1" s="1"/>
  <c r="M20" i="1" s="1"/>
  <c r="M6" i="1"/>
  <c r="M7" i="1"/>
  <c r="M8" i="1"/>
  <c r="B9" i="1"/>
  <c r="M9" i="1" l="1"/>
  <c r="B10" i="1"/>
  <c r="M10" i="1" l="1"/>
  <c r="B11" i="1"/>
  <c r="B12" i="1" l="1"/>
  <c r="M11" i="1"/>
  <c r="M12" i="1" l="1"/>
  <c r="B13" i="1"/>
  <c r="B14" i="1" l="1"/>
  <c r="M13" i="1"/>
  <c r="M14" i="1" l="1"/>
  <c r="B15" i="1"/>
  <c r="M15" i="1" l="1"/>
  <c r="B16" i="1"/>
</calcChain>
</file>

<file path=xl/sharedStrings.xml><?xml version="1.0" encoding="utf-8"?>
<sst xmlns="http://schemas.openxmlformats.org/spreadsheetml/2006/main" count="20" uniqueCount="20">
  <si>
    <t>Acceleration due to the Force of Gravity Worksheet</t>
  </si>
  <si>
    <t>Distance</t>
  </si>
  <si>
    <t>t1</t>
  </si>
  <si>
    <t>t2</t>
  </si>
  <si>
    <t>t3</t>
  </si>
  <si>
    <t>t4</t>
  </si>
  <si>
    <t>t5</t>
  </si>
  <si>
    <t>t_avg</t>
  </si>
  <si>
    <t>t_StDev</t>
  </si>
  <si>
    <t>t_MidPt</t>
  </si>
  <si>
    <t>v_avg</t>
  </si>
  <si>
    <t>v_Unc</t>
  </si>
  <si>
    <t>AVG_t_SD</t>
  </si>
  <si>
    <t>t_Unc</t>
  </si>
  <si>
    <t>AVG_v_Unc</t>
  </si>
  <si>
    <t>t_MidPt_Unc</t>
  </si>
  <si>
    <t>kmax</t>
  </si>
  <si>
    <t>kmin</t>
  </si>
  <si>
    <t>Slope</t>
  </si>
  <si>
    <t>Slope_Unc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</si>
</sst>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164" fontId="1" fillId="3" borderId="1" xfId="2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12" borderId="1" xfId="11" applyNumberFormat="1" applyBorder="1" applyAlignment="1">
      <alignment horizontal="center" vertical="center"/>
    </xf>
    <xf numFmtId="164" fontId="1" fillId="10" borderId="1" xfId="9" applyNumberFormat="1" applyBorder="1" applyAlignment="1">
      <alignment horizontal="center" vertical="center"/>
    </xf>
    <xf numFmtId="164" fontId="1" fillId="13" borderId="1" xfId="12" applyNumberFormat="1" applyBorder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1" fillId="8" borderId="1" xfId="7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9" borderId="1" xfId="8" applyNumberFormat="1" applyBorder="1" applyAlignment="1">
      <alignment horizontal="center" vertical="center"/>
    </xf>
    <xf numFmtId="164" fontId="1" fillId="7" borderId="1" xfId="6" applyNumberFormat="1" applyBorder="1" applyAlignment="1">
      <alignment horizontal="center" vertical="center"/>
    </xf>
    <xf numFmtId="164" fontId="1" fillId="11" borderId="1" xfId="10" applyNumberFormat="1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164" fontId="0" fillId="5" borderId="1" xfId="4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3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2" builtinId="51"/>
    <cellStyle name="Normal" xfId="0" builtinId="0"/>
  </cellStyles>
  <dxfs count="0"/>
  <tableStyles count="0" defaultTableStyle="TableStyleMedium2" defaultPivotStyle="PivotStyleLight16"/>
  <colors>
    <mruColors>
      <color rgb="FFFE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v_avg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62171417843127"/>
                  <c:y val="-6.329314563172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4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0000000000000008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Sheet1!$L$4:$L$16</c:f>
              <c:numCache>
                <c:formatCode>0.000</c:formatCode>
                <c:ptCount val="13"/>
                <c:pt idx="0">
                  <c:v>0.14150000000000001</c:v>
                </c:pt>
                <c:pt idx="1">
                  <c:v>0.1598</c:v>
                </c:pt>
                <c:pt idx="2">
                  <c:v>0.17309999999999998</c:v>
                </c:pt>
                <c:pt idx="3">
                  <c:v>0.18720000000000001</c:v>
                </c:pt>
                <c:pt idx="4">
                  <c:v>0.20419999999999999</c:v>
                </c:pt>
                <c:pt idx="5">
                  <c:v>0.21709999999999999</c:v>
                </c:pt>
                <c:pt idx="6">
                  <c:v>0.22850000000000001</c:v>
                </c:pt>
                <c:pt idx="7">
                  <c:v>0.2399</c:v>
                </c:pt>
                <c:pt idx="8">
                  <c:v>0.25570000000000004</c:v>
                </c:pt>
                <c:pt idx="9">
                  <c:v>0.2611</c:v>
                </c:pt>
                <c:pt idx="10">
                  <c:v>0.26610000000000006</c:v>
                </c:pt>
                <c:pt idx="11">
                  <c:v>0.27990000000000004</c:v>
                </c:pt>
                <c:pt idx="12">
                  <c:v>0.29189999999999994</c:v>
                </c:pt>
              </c:numCache>
            </c:numRef>
          </c:xVal>
          <c:yVal>
            <c:numRef>
              <c:f>Sheet1!$M$4:$M$16</c:f>
              <c:numCache>
                <c:formatCode>0.000</c:formatCode>
                <c:ptCount val="13"/>
                <c:pt idx="0">
                  <c:v>1.4134275618374557</c:v>
                </c:pt>
                <c:pt idx="1">
                  <c:v>1.5644555694618274</c:v>
                </c:pt>
                <c:pt idx="2">
                  <c:v>1.7331022530329292</c:v>
                </c:pt>
                <c:pt idx="3">
                  <c:v>1.8696581196581195</c:v>
                </c:pt>
                <c:pt idx="4">
                  <c:v>1.9588638589618022</c:v>
                </c:pt>
                <c:pt idx="5">
                  <c:v>2.0727775218793183</c:v>
                </c:pt>
                <c:pt idx="6">
                  <c:v>2.1881838074398248</c:v>
                </c:pt>
                <c:pt idx="7">
                  <c:v>2.2926219258024174</c:v>
                </c:pt>
                <c:pt idx="8">
                  <c:v>2.3464998044583494</c:v>
                </c:pt>
                <c:pt idx="9">
                  <c:v>2.48946763692072</c:v>
                </c:pt>
                <c:pt idx="10">
                  <c:v>2.6305900037579852</c:v>
                </c:pt>
                <c:pt idx="11">
                  <c:v>2.679528403001072</c:v>
                </c:pt>
                <c:pt idx="12">
                  <c:v>2.7406646111682096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F-1540-81CA-B8B7E967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09904"/>
        <c:axId val="795315216"/>
      </c:scatterChart>
      <c:valAx>
        <c:axId val="795309904"/>
        <c:scaling>
          <c:orientation val="minMax"/>
          <c:min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15216"/>
        <c:crosses val="autoZero"/>
        <c:crossBetween val="midCat"/>
      </c:valAx>
      <c:valAx>
        <c:axId val="795315216"/>
        <c:scaling>
          <c:orientation val="minMax"/>
          <c:max val="2.8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68036</xdr:colOff>
      <xdr:row>35</xdr:row>
      <xdr:rowOff>163286</xdr:rowOff>
    </xdr:from>
    <xdr:ext cx="11826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54286" y="6830786"/>
          <a:ext cx="1182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Place Graph Here</a:t>
          </a:r>
        </a:p>
      </xdr:txBody>
    </xdr:sp>
    <xdr:clientData/>
  </xdr:oneCellAnchor>
  <xdr:twoCellAnchor>
    <xdr:from>
      <xdr:col>1</xdr:col>
      <xdr:colOff>0</xdr:colOff>
      <xdr:row>21</xdr:row>
      <xdr:rowOff>139701</xdr:rowOff>
    </xdr:from>
    <xdr:to>
      <xdr:col>15</xdr:col>
      <xdr:colOff>10160</xdr:colOff>
      <xdr:row>53</xdr:row>
      <xdr:rowOff>13956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7B53B-2F62-7348-B448-BEBA30E89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26</xdr:row>
      <xdr:rowOff>152400</xdr:rowOff>
    </xdr:from>
    <xdr:to>
      <xdr:col>12</xdr:col>
      <xdr:colOff>809625</xdr:colOff>
      <xdr:row>47</xdr:row>
      <xdr:rowOff>79376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83B775A-E47A-0E44-A2BE-6BDD1923952C}"/>
            </a:ext>
          </a:extLst>
        </xdr:cNvPr>
        <xdr:cNvCxnSpPr/>
      </xdr:nvCxnSpPr>
      <xdr:spPr>
        <a:xfrm flipV="1">
          <a:off x="1987550" y="5105400"/>
          <a:ext cx="7585075" cy="39274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0.04398</cdr:x>
      <cdr:y>0</cdr:y>
    </cdr:from>
    <cdr:to>
      <cdr:x>0.85861</cdr:x>
      <cdr:y>0.90992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DEB5C21-AB18-7042-8239-DA6DB78636FE}"/>
            </a:ext>
          </a:extLst>
        </cdr:cNvPr>
        <cdr:cNvCxnSpPr/>
      </cdr:nvCxnSpPr>
      <cdr:spPr>
        <a:xfrm xmlns:a="http://schemas.openxmlformats.org/drawingml/2006/main" flipV="1">
          <a:off x="454541" y="0"/>
          <a:ext cx="8418779" cy="554118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E00FF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0.12058</cdr:x>
      <cdr:y>0.07949</cdr:y>
    </cdr:from>
    <cdr:to>
      <cdr:x>0.9352</cdr:x>
      <cdr:y>0.98941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CF65BAED-1405-4642-9C72-78613BCACDD7}"/>
            </a:ext>
          </a:extLst>
        </cdr:cNvPr>
        <cdr:cNvCxnSpPr/>
      </cdr:nvCxnSpPr>
      <cdr:spPr>
        <a:xfrm xmlns:a="http://schemas.openxmlformats.org/drawingml/2006/main" flipV="1">
          <a:off x="1246094" y="484094"/>
          <a:ext cx="8418779" cy="554118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E00FF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0.12461</cdr:x>
      <cdr:y>0.75973</cdr:y>
    </cdr:from>
    <cdr:to>
      <cdr:x>0.12558</cdr:x>
      <cdr:y>0.99038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9C549F47-9941-B640-A5C8-E6440EAA91FF}"/>
            </a:ext>
          </a:extLst>
        </cdr:cNvPr>
        <cdr:cNvCxnSpPr/>
      </cdr:nvCxnSpPr>
      <cdr:spPr>
        <a:xfrm xmlns:a="http://schemas.openxmlformats.org/drawingml/2006/main">
          <a:off x="1283176" y="4535788"/>
          <a:ext cx="9985" cy="1377024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E00FF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0.1258</cdr:x>
      <cdr:y>1.67497E-7</cdr:y>
    </cdr:from>
    <cdr:to>
      <cdr:x>0.86149</cdr:x>
      <cdr:y>0.98277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B0A30DDA-7125-0D48-8D6F-17F53331A4C6}"/>
            </a:ext>
          </a:extLst>
        </cdr:cNvPr>
        <cdr:cNvCxnSpPr/>
      </cdr:nvCxnSpPr>
      <cdr:spPr>
        <a:xfrm xmlns:a="http://schemas.openxmlformats.org/drawingml/2006/main" flipV="1">
          <a:off x="1295400" y="1"/>
          <a:ext cx="7575550" cy="586739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E00FF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0.86074</cdr:x>
      <cdr:y>0</cdr:y>
    </cdr:from>
    <cdr:to>
      <cdr:x>0.86171</cdr:x>
      <cdr:y>0.23065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BA64F992-8B6C-614E-A05D-AB57DD7B7E1E}"/>
            </a:ext>
          </a:extLst>
        </cdr:cNvPr>
        <cdr:cNvCxnSpPr/>
      </cdr:nvCxnSpPr>
      <cdr:spPr>
        <a:xfrm xmlns:a="http://schemas.openxmlformats.org/drawingml/2006/main">
          <a:off x="8870244" y="0"/>
          <a:ext cx="9993" cy="1359666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E00FF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zoomScale="75" zoomScaleNormal="100" workbookViewId="0">
      <selection activeCell="R33" sqref="R33"/>
    </sheetView>
  </sheetViews>
  <sheetFormatPr baseColWidth="10" defaultColWidth="8.83203125" defaultRowHeight="15" x14ac:dyDescent="0.2"/>
  <cols>
    <col min="1" max="7" width="9.1640625" style="1"/>
    <col min="8" max="8" width="10.33203125" style="1" bestFit="1" customWidth="1"/>
    <col min="9" max="9" width="9.83203125" style="1" bestFit="1" customWidth="1"/>
    <col min="10" max="11" width="9.1640625" style="1"/>
    <col min="12" max="12" width="12.33203125" style="1" bestFit="1" customWidth="1"/>
    <col min="13" max="13" width="10.83203125" style="1" customWidth="1"/>
    <col min="14" max="15" width="9.1640625" style="1"/>
  </cols>
  <sheetData>
    <row r="1" spans="1:15" x14ac:dyDescent="0.2">
      <c r="A1" s="19" t="s">
        <v>0</v>
      </c>
      <c r="B1" s="19"/>
      <c r="C1" s="19"/>
      <c r="D1" s="19"/>
      <c r="E1" s="19"/>
      <c r="F1" s="19"/>
    </row>
    <row r="3" spans="1:15" x14ac:dyDescent="0.2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I3" s="8" t="s">
        <v>7</v>
      </c>
      <c r="J3" s="8" t="s">
        <v>8</v>
      </c>
      <c r="L3" s="12" t="s">
        <v>9</v>
      </c>
      <c r="M3" s="13" t="s">
        <v>10</v>
      </c>
      <c r="O3" s="14" t="s">
        <v>11</v>
      </c>
    </row>
    <row r="4" spans="1:15" x14ac:dyDescent="0.2">
      <c r="B4" s="2">
        <v>0.4</v>
      </c>
      <c r="C4" s="3">
        <v>0.27600000000000002</v>
      </c>
      <c r="D4" s="3">
        <v>0.28699999999999998</v>
      </c>
      <c r="E4" s="3">
        <v>0.27600000000000002</v>
      </c>
      <c r="F4" s="3">
        <v>0.28599999999999998</v>
      </c>
      <c r="G4" s="3">
        <v>0.28999999999999998</v>
      </c>
      <c r="I4" s="6">
        <f>AVERAGE(C4:G4)</f>
        <v>0.28300000000000003</v>
      </c>
      <c r="J4" s="6">
        <f>STDEV(C4:G4)</f>
        <v>6.5574385243019773E-3</v>
      </c>
      <c r="L4" s="10">
        <f>I4/2</f>
        <v>0.14150000000000001</v>
      </c>
      <c r="M4" s="11">
        <f>B4/I4</f>
        <v>1.4134275618374557</v>
      </c>
      <c r="O4" s="7">
        <f>SQRT(0.01^2+(J4/I4)^2)</f>
        <v>2.5236931187269444E-2</v>
      </c>
    </row>
    <row r="5" spans="1:15" x14ac:dyDescent="0.2">
      <c r="B5" s="2">
        <f>B4+0.1</f>
        <v>0.5</v>
      </c>
      <c r="C5" s="3">
        <v>0.32500000000000001</v>
      </c>
      <c r="D5" s="3">
        <v>0.33200000000000002</v>
      </c>
      <c r="E5" s="3">
        <v>0.314</v>
      </c>
      <c r="F5" s="3">
        <v>0.33500000000000002</v>
      </c>
      <c r="G5" s="3">
        <v>0.29199999999999998</v>
      </c>
      <c r="I5" s="6">
        <f>AVERAGE(C5:H5)</f>
        <v>0.3196</v>
      </c>
      <c r="J5" s="6">
        <f>STDEV(C5:H5)</f>
        <v>1.7415510328440006E-2</v>
      </c>
      <c r="L5" s="10">
        <f t="shared" ref="L5:L15" si="0">I5/2</f>
        <v>0.1598</v>
      </c>
      <c r="M5" s="11">
        <f t="shared" ref="M5:M16" si="1">B5/I5</f>
        <v>1.5644555694618274</v>
      </c>
      <c r="O5" s="7">
        <f t="shared" ref="O5:O16" si="2">SQRT(0.01^2+(J5/I5)^2)</f>
        <v>5.5401559136946561E-2</v>
      </c>
    </row>
    <row r="6" spans="1:15" x14ac:dyDescent="0.2">
      <c r="B6" s="2">
        <f t="shared" ref="B6:B16" si="3">B5+0.1</f>
        <v>0.6</v>
      </c>
      <c r="C6" s="3">
        <v>0.34100000000000003</v>
      </c>
      <c r="D6" s="3">
        <v>0.34300000000000003</v>
      </c>
      <c r="E6" s="3">
        <v>0.34599999999999997</v>
      </c>
      <c r="F6" s="3">
        <v>0.34300000000000003</v>
      </c>
      <c r="G6" s="3">
        <v>0.35799999999999998</v>
      </c>
      <c r="I6" s="6">
        <f t="shared" ref="I6:I16" si="4">AVERAGE(C6:G6)</f>
        <v>0.34619999999999995</v>
      </c>
      <c r="J6" s="6">
        <f t="shared" ref="J6:J16" si="5">STDEV(C6:G6)</f>
        <v>6.8337398253079376E-3</v>
      </c>
      <c r="L6" s="10">
        <f t="shared" si="0"/>
        <v>0.17309999999999998</v>
      </c>
      <c r="M6" s="11">
        <f t="shared" si="1"/>
        <v>1.7331022530329292</v>
      </c>
      <c r="O6" s="7">
        <f t="shared" si="2"/>
        <v>2.2127794719233037E-2</v>
      </c>
    </row>
    <row r="7" spans="1:15" x14ac:dyDescent="0.2">
      <c r="B7" s="2">
        <f t="shared" si="3"/>
        <v>0.7</v>
      </c>
      <c r="C7" s="3">
        <v>0.374</v>
      </c>
      <c r="D7" s="3">
        <v>0.371</v>
      </c>
      <c r="E7" s="3">
        <v>0.379</v>
      </c>
      <c r="F7" s="3">
        <v>0.375</v>
      </c>
      <c r="G7" s="3">
        <v>0.373</v>
      </c>
      <c r="I7" s="6">
        <f t="shared" si="4"/>
        <v>0.37440000000000001</v>
      </c>
      <c r="J7" s="6">
        <f t="shared" si="5"/>
        <v>2.9664793948382677E-3</v>
      </c>
      <c r="L7" s="10">
        <f t="shared" si="0"/>
        <v>0.18720000000000001</v>
      </c>
      <c r="M7" s="11">
        <f t="shared" si="1"/>
        <v>1.8696581196581195</v>
      </c>
      <c r="O7" s="7">
        <f t="shared" si="2"/>
        <v>1.2758468101278026E-2</v>
      </c>
    </row>
    <row r="8" spans="1:15" x14ac:dyDescent="0.2">
      <c r="B8" s="2">
        <f t="shared" si="3"/>
        <v>0.79999999999999993</v>
      </c>
      <c r="C8" s="3">
        <v>0.41599999999999998</v>
      </c>
      <c r="D8" s="3">
        <v>0.40799999999999997</v>
      </c>
      <c r="E8" s="3">
        <v>0.39800000000000002</v>
      </c>
      <c r="F8" s="3">
        <v>0.40100000000000002</v>
      </c>
      <c r="G8" s="3">
        <v>0.41899999999999998</v>
      </c>
      <c r="I8" s="6">
        <f t="shared" si="4"/>
        <v>0.40839999999999999</v>
      </c>
      <c r="J8" s="6">
        <f t="shared" si="5"/>
        <v>9.1268833672836901E-3</v>
      </c>
      <c r="L8" s="10">
        <f t="shared" si="0"/>
        <v>0.20419999999999999</v>
      </c>
      <c r="M8" s="11">
        <f t="shared" si="1"/>
        <v>1.9588638589618022</v>
      </c>
      <c r="O8" s="7">
        <f t="shared" si="2"/>
        <v>2.4483233949958005E-2</v>
      </c>
    </row>
    <row r="9" spans="1:15" x14ac:dyDescent="0.2">
      <c r="B9" s="2">
        <f t="shared" si="3"/>
        <v>0.89999999999999991</v>
      </c>
      <c r="C9" s="3">
        <v>0.435</v>
      </c>
      <c r="D9" s="3">
        <v>0.43</v>
      </c>
      <c r="E9" s="3">
        <v>0.432</v>
      </c>
      <c r="F9" s="3">
        <v>0.44</v>
      </c>
      <c r="G9" s="3">
        <v>0.434</v>
      </c>
      <c r="I9" s="6">
        <f t="shared" si="4"/>
        <v>0.43419999999999997</v>
      </c>
      <c r="J9" s="6">
        <f t="shared" si="5"/>
        <v>3.7682887362833579E-3</v>
      </c>
      <c r="L9" s="10">
        <f t="shared" si="0"/>
        <v>0.21709999999999999</v>
      </c>
      <c r="M9" s="11">
        <f t="shared" si="1"/>
        <v>2.0727775218793183</v>
      </c>
      <c r="O9" s="7">
        <f t="shared" si="2"/>
        <v>1.3240835381871582E-2</v>
      </c>
    </row>
    <row r="10" spans="1:15" x14ac:dyDescent="0.2">
      <c r="B10" s="2">
        <f t="shared" si="3"/>
        <v>0.99999999999999989</v>
      </c>
      <c r="C10" s="3">
        <v>0.45600000000000002</v>
      </c>
      <c r="D10" s="3">
        <v>0.45700000000000002</v>
      </c>
      <c r="E10" s="3">
        <v>0.46300000000000002</v>
      </c>
      <c r="F10" s="3">
        <v>0.45600000000000002</v>
      </c>
      <c r="G10" s="3">
        <v>0.45300000000000001</v>
      </c>
      <c r="I10" s="6">
        <f t="shared" si="4"/>
        <v>0.45700000000000002</v>
      </c>
      <c r="J10" s="6">
        <f t="shared" si="5"/>
        <v>3.6742346141747707E-3</v>
      </c>
      <c r="L10" s="10">
        <f t="shared" si="0"/>
        <v>0.22850000000000001</v>
      </c>
      <c r="M10" s="11">
        <f t="shared" si="1"/>
        <v>2.1881838074398248</v>
      </c>
      <c r="O10" s="7">
        <f t="shared" si="2"/>
        <v>1.2831212065288887E-2</v>
      </c>
    </row>
    <row r="11" spans="1:15" x14ac:dyDescent="0.2">
      <c r="B11" s="2">
        <f t="shared" si="3"/>
        <v>1.0999999999999999</v>
      </c>
      <c r="C11" s="3">
        <v>0.498</v>
      </c>
      <c r="D11" s="3">
        <v>0.49</v>
      </c>
      <c r="E11" s="3">
        <v>0.47</v>
      </c>
      <c r="F11" s="3">
        <v>0.46800000000000003</v>
      </c>
      <c r="G11" s="3">
        <v>0.47299999999999998</v>
      </c>
      <c r="I11" s="6">
        <f t="shared" si="4"/>
        <v>0.4798</v>
      </c>
      <c r="J11" s="6">
        <f t="shared" si="5"/>
        <v>1.3386560424545208E-2</v>
      </c>
      <c r="L11" s="10">
        <f t="shared" si="0"/>
        <v>0.2399</v>
      </c>
      <c r="M11" s="11">
        <f t="shared" si="1"/>
        <v>2.2926219258024174</v>
      </c>
      <c r="O11" s="7">
        <f t="shared" si="2"/>
        <v>2.963825789825858E-2</v>
      </c>
    </row>
    <row r="12" spans="1:15" x14ac:dyDescent="0.2">
      <c r="B12" s="2">
        <f t="shared" si="3"/>
        <v>1.2</v>
      </c>
      <c r="C12" s="3">
        <v>0.5</v>
      </c>
      <c r="D12" s="3">
        <v>0.50800000000000001</v>
      </c>
      <c r="E12" s="3">
        <v>0.51600000000000001</v>
      </c>
      <c r="F12" s="3">
        <v>0.51500000000000001</v>
      </c>
      <c r="G12" s="3">
        <v>0.51800000000000002</v>
      </c>
      <c r="I12" s="6">
        <f t="shared" si="4"/>
        <v>0.51140000000000008</v>
      </c>
      <c r="J12" s="6">
        <f t="shared" si="5"/>
        <v>7.402702209328706E-3</v>
      </c>
      <c r="L12" s="10">
        <f t="shared" si="0"/>
        <v>0.25570000000000004</v>
      </c>
      <c r="M12" s="11">
        <f t="shared" si="1"/>
        <v>2.3464998044583494</v>
      </c>
      <c r="O12" s="7">
        <f t="shared" si="2"/>
        <v>1.759364154814225E-2</v>
      </c>
    </row>
    <row r="13" spans="1:15" x14ac:dyDescent="0.2">
      <c r="B13" s="2">
        <f t="shared" si="3"/>
        <v>1.3</v>
      </c>
      <c r="C13" s="3">
        <v>0.52500000000000002</v>
      </c>
      <c r="D13" s="3">
        <v>0.52</v>
      </c>
      <c r="E13" s="3">
        <v>0.51900000000000002</v>
      </c>
      <c r="F13" s="3">
        <v>0.52600000000000002</v>
      </c>
      <c r="G13" s="3">
        <v>0.52100000000000002</v>
      </c>
      <c r="I13" s="6">
        <f t="shared" si="4"/>
        <v>0.5222</v>
      </c>
      <c r="J13" s="6">
        <f t="shared" si="5"/>
        <v>3.1144823004794903E-3</v>
      </c>
      <c r="L13" s="10">
        <f t="shared" si="0"/>
        <v>0.2611</v>
      </c>
      <c r="M13" s="11">
        <f t="shared" si="1"/>
        <v>2.48946763692072</v>
      </c>
      <c r="O13" s="7">
        <f t="shared" si="2"/>
        <v>1.1643502808171165E-2</v>
      </c>
    </row>
    <row r="14" spans="1:15" x14ac:dyDescent="0.2">
      <c r="B14" s="2">
        <f t="shared" si="3"/>
        <v>1.4000000000000001</v>
      </c>
      <c r="C14" s="3">
        <v>0.53600000000000003</v>
      </c>
      <c r="D14" s="3">
        <v>0.52800000000000002</v>
      </c>
      <c r="E14" s="3">
        <v>0.53100000000000003</v>
      </c>
      <c r="F14" s="3">
        <v>0.53500000000000003</v>
      </c>
      <c r="G14" s="3">
        <v>0.53100000000000003</v>
      </c>
      <c r="I14" s="6">
        <f t="shared" si="4"/>
        <v>0.53220000000000012</v>
      </c>
      <c r="J14" s="6">
        <f t="shared" si="5"/>
        <v>3.2710854467592281E-3</v>
      </c>
      <c r="L14" s="10">
        <f t="shared" si="0"/>
        <v>0.26610000000000006</v>
      </c>
      <c r="M14" s="11">
        <f t="shared" si="1"/>
        <v>2.6305900037579852</v>
      </c>
      <c r="O14" s="7">
        <f t="shared" si="2"/>
        <v>1.1737869124756438E-2</v>
      </c>
    </row>
    <row r="15" spans="1:15" x14ac:dyDescent="0.2">
      <c r="B15" s="2">
        <f t="shared" si="3"/>
        <v>1.5000000000000002</v>
      </c>
      <c r="C15" s="3">
        <v>0.56299999999999994</v>
      </c>
      <c r="D15" s="3">
        <v>0.56699999999999995</v>
      </c>
      <c r="E15" s="3">
        <v>0.56000000000000005</v>
      </c>
      <c r="F15" s="3">
        <v>0.56299999999999994</v>
      </c>
      <c r="G15" s="3">
        <v>0.54600000000000004</v>
      </c>
      <c r="I15" s="6">
        <f t="shared" si="4"/>
        <v>0.55980000000000008</v>
      </c>
      <c r="J15" s="6">
        <f t="shared" si="5"/>
        <v>8.1055536516637383E-3</v>
      </c>
      <c r="L15" s="10">
        <f t="shared" si="0"/>
        <v>0.27990000000000004</v>
      </c>
      <c r="M15" s="11">
        <f t="shared" si="1"/>
        <v>2.679528403001072</v>
      </c>
      <c r="O15" s="7">
        <f t="shared" si="2"/>
        <v>1.7596939390265871E-2</v>
      </c>
    </row>
    <row r="16" spans="1:15" x14ac:dyDescent="0.2">
      <c r="B16" s="2">
        <f t="shared" si="3"/>
        <v>1.6000000000000003</v>
      </c>
      <c r="C16" s="3">
        <v>0.58599999999999997</v>
      </c>
      <c r="D16" s="3">
        <v>0.58899999999999997</v>
      </c>
      <c r="E16" s="3">
        <v>0.58899999999999997</v>
      </c>
      <c r="F16" s="3">
        <v>0.58499999999999996</v>
      </c>
      <c r="G16" s="3">
        <v>0.56999999999999995</v>
      </c>
      <c r="I16" s="6">
        <f t="shared" si="4"/>
        <v>0.58379999999999987</v>
      </c>
      <c r="J16" s="6">
        <f t="shared" si="5"/>
        <v>7.9183331579316691E-3</v>
      </c>
      <c r="L16" s="10">
        <f>I16/2</f>
        <v>0.29189999999999994</v>
      </c>
      <c r="M16" s="11">
        <f>B16/I16</f>
        <v>2.7406646111682096</v>
      </c>
      <c r="O16" s="7">
        <f t="shared" si="2"/>
        <v>1.6851313300012369E-2</v>
      </c>
    </row>
    <row r="19" spans="2:15" x14ac:dyDescent="0.2">
      <c r="I19" s="15" t="s">
        <v>12</v>
      </c>
      <c r="J19" s="6">
        <f>AVERAGE(J4:J16)</f>
        <v>7.1954839985644654E-3</v>
      </c>
      <c r="L19" s="17" t="s">
        <v>14</v>
      </c>
      <c r="M19" s="7">
        <f>AVERAGE(O4:O16)</f>
        <v>2.0857042970111709E-2</v>
      </c>
    </row>
    <row r="20" spans="2:15" x14ac:dyDescent="0.2">
      <c r="I20" s="15" t="s">
        <v>13</v>
      </c>
      <c r="J20" s="6">
        <f>SQRT(0.001^2+J19^2)</f>
        <v>7.2646397001914186E-3</v>
      </c>
      <c r="L20" s="16" t="s">
        <v>15</v>
      </c>
      <c r="M20" s="10">
        <f>J20/2</f>
        <v>3.6323198500957093E-3</v>
      </c>
    </row>
    <row r="23" spans="2:15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6" spans="2:15" x14ac:dyDescent="0.2">
      <c r="B56" s="5" t="s">
        <v>16</v>
      </c>
      <c r="D56" s="5" t="s">
        <v>17</v>
      </c>
      <c r="F56" s="18" t="s">
        <v>18</v>
      </c>
      <c r="H56" s="5" t="s">
        <v>19</v>
      </c>
    </row>
    <row r="57" spans="2:15" x14ac:dyDescent="0.2">
      <c r="B57" s="3">
        <v>10</v>
      </c>
      <c r="D57" s="3">
        <v>7.2320000000000002</v>
      </c>
      <c r="F57" s="3">
        <v>8.9339999999999993</v>
      </c>
      <c r="H57" s="3">
        <f>(B57+D57)/2</f>
        <v>8.6159999999999997</v>
      </c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2020-06-02T01:32:38Z</dcterms:created>
  <dcterms:modified xsi:type="dcterms:W3CDTF">2020-06-08T20:00:48Z</dcterms:modified>
</cp:coreProperties>
</file>