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4"/>
  <workbookPr/>
  <mc:AlternateContent xmlns:mc="http://schemas.openxmlformats.org/markup-compatibility/2006">
    <mc:Choice Requires="x15">
      <x15ac:absPath xmlns:x15ac="http://schemas.microsoft.com/office/spreadsheetml/2010/11/ac" url="/Users/alexyeoh/Desktop/Experiment 8/"/>
    </mc:Choice>
  </mc:AlternateContent>
  <xr:revisionPtr revIDLastSave="0" documentId="13_ncr:1_{38151F19-09E7-D545-9271-AAEE1C6E15DE}" xr6:coauthVersionLast="45" xr6:coauthVersionMax="45" xr10:uidLastSave="{00000000-0000-0000-0000-000000000000}"/>
  <bookViews>
    <workbookView xWindow="0" yWindow="0" windowWidth="25600" windowHeight="16000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24" i="1" l="1"/>
  <c r="B124" i="1"/>
  <c r="C124" i="2"/>
  <c r="B124" i="2"/>
  <c r="C64" i="2"/>
  <c r="C42" i="2"/>
  <c r="C108" i="2" l="1"/>
  <c r="C86" i="2"/>
  <c r="B120" i="1"/>
  <c r="B120" i="2"/>
  <c r="C120" i="2"/>
  <c r="C120" i="1"/>
  <c r="F7" i="2"/>
  <c r="C20" i="2"/>
  <c r="C20" i="1"/>
  <c r="E105" i="2"/>
  <c r="E104" i="2"/>
  <c r="E103" i="2"/>
  <c r="E102" i="2"/>
  <c r="E101" i="2"/>
  <c r="E83" i="2"/>
  <c r="E82" i="2"/>
  <c r="E81" i="2"/>
  <c r="E80" i="2"/>
  <c r="E79" i="2"/>
  <c r="E61" i="2"/>
  <c r="E60" i="2"/>
  <c r="E59" i="2"/>
  <c r="E58" i="2"/>
  <c r="E57" i="2"/>
  <c r="E39" i="2"/>
  <c r="E38" i="2"/>
  <c r="E37" i="2"/>
  <c r="E36" i="2"/>
  <c r="E35" i="2"/>
  <c r="E17" i="2"/>
  <c r="E16" i="2"/>
  <c r="E15" i="2"/>
  <c r="E14" i="2"/>
  <c r="E13" i="2"/>
  <c r="B102" i="2"/>
  <c r="B103" i="2" s="1"/>
  <c r="B104" i="2" s="1"/>
  <c r="B105" i="2" s="1"/>
  <c r="B80" i="2"/>
  <c r="B81" i="2" s="1"/>
  <c r="B82" i="2" s="1"/>
  <c r="B83" i="2" s="1"/>
  <c r="B58" i="2"/>
  <c r="B59" i="2" s="1"/>
  <c r="B60" i="2" s="1"/>
  <c r="B61" i="2" s="1"/>
  <c r="B36" i="2"/>
  <c r="B37" i="2" s="1"/>
  <c r="B38" i="2" s="1"/>
  <c r="B39" i="2" s="1"/>
  <c r="B14" i="2"/>
  <c r="B15" i="2" s="1"/>
  <c r="B16" i="2" s="1"/>
  <c r="B17" i="2" s="1"/>
  <c r="C108" i="1"/>
  <c r="C64" i="1"/>
  <c r="C42" i="1"/>
  <c r="C86" i="1"/>
  <c r="E79" i="1"/>
  <c r="E105" i="1"/>
  <c r="E104" i="1"/>
  <c r="E103" i="1"/>
  <c r="E102" i="1"/>
  <c r="E101" i="1"/>
  <c r="E83" i="1"/>
  <c r="E82" i="1"/>
  <c r="E81" i="1"/>
  <c r="E80" i="1"/>
  <c r="E61" i="1"/>
  <c r="E60" i="1"/>
  <c r="E59" i="1"/>
  <c r="E58" i="1"/>
  <c r="E57" i="1"/>
  <c r="E39" i="1"/>
  <c r="E38" i="1"/>
  <c r="E37" i="1"/>
  <c r="E36" i="1"/>
  <c r="E35" i="1"/>
  <c r="E13" i="1"/>
  <c r="E14" i="1"/>
  <c r="E15" i="1"/>
  <c r="E16" i="1"/>
  <c r="E17" i="1"/>
  <c r="B102" i="1"/>
  <c r="B103" i="1" s="1"/>
  <c r="B80" i="1"/>
  <c r="B58" i="1"/>
  <c r="B59" i="1" s="1"/>
  <c r="B36" i="1"/>
  <c r="B37" i="1" s="1"/>
  <c r="B15" i="1"/>
  <c r="B16" i="1" s="1"/>
  <c r="B14" i="1"/>
  <c r="F7" i="1"/>
  <c r="B104" i="1" l="1"/>
  <c r="B81" i="1"/>
  <c r="B60" i="1"/>
  <c r="B38" i="1"/>
  <c r="B17" i="1"/>
  <c r="B105" i="1" l="1"/>
  <c r="B82" i="1"/>
  <c r="B61" i="1"/>
  <c r="B39" i="1"/>
  <c r="B83" i="1" l="1"/>
</calcChain>
</file>

<file path=xl/sharedStrings.xml><?xml version="1.0" encoding="utf-8"?>
<sst xmlns="http://schemas.openxmlformats.org/spreadsheetml/2006/main" count="122" uniqueCount="28">
  <si>
    <t>Experiment 8:  Measuring Pressure Worksheet</t>
  </si>
  <si>
    <t>Part 1</t>
  </si>
  <si>
    <t>Gallon Size Freezer Bag</t>
  </si>
  <si>
    <t>Approx.</t>
  </si>
  <si>
    <t>Length</t>
  </si>
  <si>
    <t>Width</t>
  </si>
  <si>
    <t>Area</t>
  </si>
  <si>
    <t>Trial 1</t>
  </si>
  <si>
    <t>Mass (g)</t>
  </si>
  <si>
    <t>Pressure (Pa)</t>
  </si>
  <si>
    <t>Weight N)</t>
  </si>
  <si>
    <t>Place Graph Here</t>
  </si>
  <si>
    <t>Trial 2</t>
  </si>
  <si>
    <t>Slope</t>
  </si>
  <si>
    <t>Kmax</t>
  </si>
  <si>
    <t>Kmin</t>
  </si>
  <si>
    <t>Unc. Slope</t>
  </si>
  <si>
    <t>Trial 3</t>
  </si>
  <si>
    <t>Trial 4</t>
  </si>
  <si>
    <t>Trial 5</t>
  </si>
  <si>
    <t>Part 2</t>
  </si>
  <si>
    <t>Quart Size Freezer Bag</t>
  </si>
  <si>
    <t>Average</t>
  </si>
  <si>
    <t>Total</t>
  </si>
  <si>
    <t>Unc.</t>
  </si>
  <si>
    <t>Range</t>
  </si>
  <si>
    <t>From</t>
  </si>
  <si>
    <t>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</si>
</sst>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A975C9"/>
        <bgColor indexed="64"/>
      </patternFill>
    </fill>
    <fill>
      <patternFill patternType="solid">
        <fgColor rgb="FFD9B3FF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4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2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</cellStyleXfs>
  <cellXfs count="30">
    <xf numFmtId="0" fontId="0" fillId="0" borderId="0" xfId="0"/>
    <xf numFmtId="2" fontId="0" fillId="0" borderId="0" xfId="0" applyNumberFormat="1" applyAlignment="1">
      <alignment horizontal="center" vertical="center"/>
    </xf>
    <xf numFmtId="2" fontId="1" fillId="11" borderId="1" xfId="10" applyNumberFormat="1" applyBorder="1" applyAlignment="1">
      <alignment horizontal="center" vertical="center"/>
    </xf>
    <xf numFmtId="2" fontId="2" fillId="6" borderId="0" xfId="5" applyNumberFormat="1" applyAlignment="1">
      <alignment horizontal="center" vertical="center"/>
    </xf>
    <xf numFmtId="0" fontId="2" fillId="6" borderId="0" xfId="5"/>
    <xf numFmtId="2" fontId="0" fillId="6" borderId="0" xfId="5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1" fillId="12" borderId="2" xfId="11" applyNumberFormat="1" applyBorder="1" applyAlignment="1">
      <alignment horizontal="center" vertical="center"/>
    </xf>
    <xf numFmtId="164" fontId="1" fillId="12" borderId="3" xfId="11" applyNumberFormat="1" applyBorder="1" applyAlignment="1">
      <alignment horizontal="center" vertical="center"/>
    </xf>
    <xf numFmtId="164" fontId="1" fillId="11" borderId="1" xfId="10" applyNumberFormat="1" applyBorder="1" applyAlignment="1">
      <alignment horizontal="center" vertical="center"/>
    </xf>
    <xf numFmtId="164" fontId="1" fillId="10" borderId="1" xfId="9" applyNumberFormat="1" applyBorder="1" applyAlignment="1">
      <alignment horizontal="center" vertical="center"/>
    </xf>
    <xf numFmtId="164" fontId="1" fillId="5" borderId="1" xfId="4" applyNumberFormat="1" applyBorder="1" applyAlignment="1">
      <alignment horizontal="center" vertical="center"/>
    </xf>
    <xf numFmtId="164" fontId="1" fillId="3" borderId="1" xfId="2" applyNumberFormat="1" applyBorder="1" applyAlignment="1">
      <alignment horizontal="center" vertical="center"/>
    </xf>
    <xf numFmtId="164" fontId="1" fillId="2" borderId="1" xfId="1" applyNumberFormat="1" applyBorder="1" applyAlignment="1">
      <alignment horizontal="center" vertical="center"/>
    </xf>
    <xf numFmtId="164" fontId="1" fillId="8" borderId="1" xfId="7" applyNumberFormat="1" applyBorder="1" applyAlignment="1">
      <alignment horizontal="center" vertical="center"/>
    </xf>
    <xf numFmtId="164" fontId="1" fillId="7" borderId="1" xfId="6" applyNumberFormat="1" applyBorder="1" applyAlignment="1">
      <alignment horizontal="center" vertical="center"/>
    </xf>
    <xf numFmtId="164" fontId="1" fillId="13" borderId="1" xfId="11" applyNumberFormat="1" applyFill="1" applyBorder="1" applyAlignment="1">
      <alignment horizontal="center" vertical="center"/>
    </xf>
    <xf numFmtId="164" fontId="0" fillId="14" borderId="1" xfId="0" applyNumberFormat="1" applyFill="1" applyBorder="1" applyAlignment="1">
      <alignment horizontal="center" vertical="center"/>
    </xf>
    <xf numFmtId="164" fontId="0" fillId="13" borderId="1" xfId="11" applyNumberFormat="1" applyFont="1" applyFill="1" applyBorder="1" applyAlignment="1">
      <alignment horizontal="center" vertical="center"/>
    </xf>
    <xf numFmtId="164" fontId="0" fillId="0" borderId="0" xfId="0" applyNumberFormat="1"/>
    <xf numFmtId="2" fontId="1" fillId="16" borderId="2" xfId="13" applyNumberFormat="1" applyBorder="1" applyAlignment="1">
      <alignment horizontal="center" vertical="center"/>
    </xf>
    <xf numFmtId="2" fontId="1" fillId="16" borderId="3" xfId="13" applyNumberFormat="1" applyBorder="1" applyAlignment="1">
      <alignment horizontal="center" vertical="center"/>
    </xf>
    <xf numFmtId="164" fontId="1" fillId="15" borderId="1" xfId="12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5" fontId="1" fillId="9" borderId="1" xfId="8" applyNumberFormat="1" applyBorder="1" applyAlignment="1">
      <alignment horizontal="center" vertical="center"/>
    </xf>
    <xf numFmtId="1" fontId="1" fillId="4" borderId="1" xfId="3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2" fontId="1" fillId="12" borderId="1" xfId="11" applyNumberFormat="1" applyBorder="1" applyAlignment="1">
      <alignment horizontal="center" vertical="center"/>
    </xf>
  </cellXfs>
  <cellStyles count="14">
    <cellStyle name="20% - Accent1" xfId="12" builtinId="30"/>
    <cellStyle name="20% - Accent2" xfId="1" builtinId="34"/>
    <cellStyle name="20% - Accent3" xfId="3" builtinId="38"/>
    <cellStyle name="20% - Accent4" xfId="6" builtinId="42"/>
    <cellStyle name="20% - Accent5" xfId="8" builtinId="46"/>
    <cellStyle name="20% - Accent6" xfId="10" builtinId="50"/>
    <cellStyle name="40% - Accent1" xfId="13" builtinId="31"/>
    <cellStyle name="40% - Accent2" xfId="2" builtinId="35"/>
    <cellStyle name="40% - Accent3" xfId="4" builtinId="39"/>
    <cellStyle name="40% - Accent4" xfId="7" builtinId="43"/>
    <cellStyle name="40% - Accent5" xfId="9" builtinId="47"/>
    <cellStyle name="40% - Accent6" xfId="11" builtinId="51"/>
    <cellStyle name="60% - Accent3" xfId="5" builtinId="40"/>
    <cellStyle name="Normal" xfId="0" builtinId="0"/>
  </cellStyles>
  <dxfs count="0"/>
  <tableStyles count="0" defaultTableStyle="TableStyleMedium2" defaultPivotStyle="PivotStyleLight16"/>
  <colors>
    <mruColors>
      <color rgb="FFD9B3FF"/>
      <color rgb="FFCC99FF"/>
      <color rgb="FFA975C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55180954493361E-2"/>
          <c:y val="4.5375218150087257E-2"/>
          <c:w val="0.88296876270747848"/>
          <c:h val="0.88063431861593222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Sheet1!$E$12</c:f>
              <c:strCache>
                <c:ptCount val="1"/>
                <c:pt idx="0">
                  <c:v>Weight N)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Sheet1!$D$13:$D$17</c:f>
              <c:numCache>
                <c:formatCode>0</c:formatCode>
                <c:ptCount val="5"/>
                <c:pt idx="0">
                  <c:v>98688</c:v>
                </c:pt>
                <c:pt idx="1">
                  <c:v>98702</c:v>
                </c:pt>
                <c:pt idx="2">
                  <c:v>98716</c:v>
                </c:pt>
                <c:pt idx="3">
                  <c:v>98723</c:v>
                </c:pt>
                <c:pt idx="4">
                  <c:v>98739</c:v>
                </c:pt>
              </c:numCache>
            </c:numRef>
          </c:xVal>
          <c:yVal>
            <c:numRef>
              <c:f>Sheet1!$E$13:$E$17</c:f>
              <c:numCache>
                <c:formatCode>0.0000</c:formatCode>
                <c:ptCount val="5"/>
                <c:pt idx="0">
                  <c:v>0.39200000000000002</c:v>
                </c:pt>
                <c:pt idx="1">
                  <c:v>0.78400000000000003</c:v>
                </c:pt>
                <c:pt idx="2">
                  <c:v>1.1759999999999999</c:v>
                </c:pt>
                <c:pt idx="3">
                  <c:v>1.5680000000000001</c:v>
                </c:pt>
                <c:pt idx="4">
                  <c:v>1.9600000000000002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34-4E4E-B782-9A5CD60443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1234560"/>
        <c:axId val="1792055312"/>
      </c:scatterChart>
      <c:valAx>
        <c:axId val="1791234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055312"/>
        <c:crosses val="autoZero"/>
        <c:crossBetween val="midCat"/>
      </c:valAx>
      <c:valAx>
        <c:axId val="179205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1234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Sheet2!$E$100</c:f>
              <c:strCache>
                <c:ptCount val="1"/>
                <c:pt idx="0">
                  <c:v>Weight N)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Sheet2!$D$101:$D$105</c:f>
              <c:numCache>
                <c:formatCode>0</c:formatCode>
                <c:ptCount val="5"/>
                <c:pt idx="0">
                  <c:v>98704</c:v>
                </c:pt>
                <c:pt idx="1">
                  <c:v>98725</c:v>
                </c:pt>
                <c:pt idx="2">
                  <c:v>98746</c:v>
                </c:pt>
                <c:pt idx="3">
                  <c:v>98768</c:v>
                </c:pt>
                <c:pt idx="4">
                  <c:v>98787</c:v>
                </c:pt>
              </c:numCache>
            </c:numRef>
          </c:xVal>
          <c:yVal>
            <c:numRef>
              <c:f>Sheet2!$E$101:$E$105</c:f>
              <c:numCache>
                <c:formatCode>0.0000</c:formatCode>
                <c:ptCount val="5"/>
                <c:pt idx="0">
                  <c:v>0.39200000000000002</c:v>
                </c:pt>
                <c:pt idx="1">
                  <c:v>0.78400000000000003</c:v>
                </c:pt>
                <c:pt idx="2">
                  <c:v>1.1759999999999999</c:v>
                </c:pt>
                <c:pt idx="3">
                  <c:v>1.5680000000000001</c:v>
                </c:pt>
                <c:pt idx="4">
                  <c:v>1.9600000000000002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85-B746-98C3-22DB507B1D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1204592"/>
        <c:axId val="1830720576"/>
      </c:scatterChart>
      <c:valAx>
        <c:axId val="1791204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0720576"/>
        <c:crosses val="autoZero"/>
        <c:crossBetween val="midCat"/>
      </c:valAx>
      <c:valAx>
        <c:axId val="183072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1204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Sheet1!$E$34</c:f>
              <c:strCache>
                <c:ptCount val="1"/>
                <c:pt idx="0">
                  <c:v>Weight N)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0991251093613297E-2"/>
                  <c:y val="-0.1290347039953339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Sheet1!$D$35:$D$39</c:f>
              <c:numCache>
                <c:formatCode>0</c:formatCode>
                <c:ptCount val="5"/>
                <c:pt idx="0">
                  <c:v>98700</c:v>
                </c:pt>
                <c:pt idx="1">
                  <c:v>98712</c:v>
                </c:pt>
                <c:pt idx="2">
                  <c:v>98726</c:v>
                </c:pt>
                <c:pt idx="3">
                  <c:v>98738</c:v>
                </c:pt>
                <c:pt idx="4">
                  <c:v>98751</c:v>
                </c:pt>
              </c:numCache>
            </c:numRef>
          </c:xVal>
          <c:yVal>
            <c:numRef>
              <c:f>Sheet1!$E$35:$E$39</c:f>
              <c:numCache>
                <c:formatCode>0.0000</c:formatCode>
                <c:ptCount val="5"/>
                <c:pt idx="0">
                  <c:v>0.39200000000000002</c:v>
                </c:pt>
                <c:pt idx="1">
                  <c:v>0.78400000000000003</c:v>
                </c:pt>
                <c:pt idx="2">
                  <c:v>1.1759999999999999</c:v>
                </c:pt>
                <c:pt idx="3">
                  <c:v>1.5680000000000001</c:v>
                </c:pt>
                <c:pt idx="4">
                  <c:v>1.9600000000000002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E1-D24C-8671-BDED4CD607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1671280"/>
        <c:axId val="1830625392"/>
      </c:scatterChart>
      <c:valAx>
        <c:axId val="1791671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0625392"/>
        <c:crosses val="autoZero"/>
        <c:crossBetween val="midCat"/>
      </c:valAx>
      <c:valAx>
        <c:axId val="183062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1671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Sheet1!$E$56</c:f>
              <c:strCache>
                <c:ptCount val="1"/>
                <c:pt idx="0">
                  <c:v>Weight N)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Sheet1!$D$57:$D$61</c:f>
              <c:numCache>
                <c:formatCode>0</c:formatCode>
                <c:ptCount val="5"/>
                <c:pt idx="0">
                  <c:v>98694</c:v>
                </c:pt>
                <c:pt idx="1">
                  <c:v>98704</c:v>
                </c:pt>
                <c:pt idx="2">
                  <c:v>98713</c:v>
                </c:pt>
                <c:pt idx="3">
                  <c:v>98726</c:v>
                </c:pt>
                <c:pt idx="4">
                  <c:v>98736</c:v>
                </c:pt>
              </c:numCache>
            </c:numRef>
          </c:xVal>
          <c:yVal>
            <c:numRef>
              <c:f>Sheet1!$E$57:$E$61</c:f>
              <c:numCache>
                <c:formatCode>0.0000</c:formatCode>
                <c:ptCount val="5"/>
                <c:pt idx="0">
                  <c:v>0.39200000000000002</c:v>
                </c:pt>
                <c:pt idx="1">
                  <c:v>0.78400000000000003</c:v>
                </c:pt>
                <c:pt idx="2">
                  <c:v>1.1759999999999999</c:v>
                </c:pt>
                <c:pt idx="3">
                  <c:v>1.5680000000000001</c:v>
                </c:pt>
                <c:pt idx="4">
                  <c:v>1.9600000000000002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0D-1743-A5F7-0D4E32931C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1075488"/>
        <c:axId val="1735057856"/>
      </c:scatterChart>
      <c:valAx>
        <c:axId val="1791075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5057856"/>
        <c:crosses val="autoZero"/>
        <c:crossBetween val="midCat"/>
      </c:valAx>
      <c:valAx>
        <c:axId val="173505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1075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Sheet1!$E$78</c:f>
              <c:strCache>
                <c:ptCount val="1"/>
                <c:pt idx="0">
                  <c:v>Weight N)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Sheet1!$D$79:$D$83</c:f>
              <c:numCache>
                <c:formatCode>0</c:formatCode>
                <c:ptCount val="5"/>
                <c:pt idx="0">
                  <c:v>98691</c:v>
                </c:pt>
                <c:pt idx="1">
                  <c:v>98703</c:v>
                </c:pt>
                <c:pt idx="2">
                  <c:v>98714</c:v>
                </c:pt>
                <c:pt idx="3">
                  <c:v>98727</c:v>
                </c:pt>
                <c:pt idx="4">
                  <c:v>98736</c:v>
                </c:pt>
              </c:numCache>
            </c:numRef>
          </c:xVal>
          <c:yVal>
            <c:numRef>
              <c:f>Sheet1!$E$79:$E$83</c:f>
              <c:numCache>
                <c:formatCode>0.0000</c:formatCode>
                <c:ptCount val="5"/>
                <c:pt idx="0">
                  <c:v>0.39200000000000002</c:v>
                </c:pt>
                <c:pt idx="1">
                  <c:v>0.78400000000000003</c:v>
                </c:pt>
                <c:pt idx="2">
                  <c:v>1.1759999999999999</c:v>
                </c:pt>
                <c:pt idx="3">
                  <c:v>1.5680000000000001</c:v>
                </c:pt>
                <c:pt idx="4">
                  <c:v>1.9600000000000002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8B-DE4C-BC1C-7FEAEA2B49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0924512"/>
        <c:axId val="1790624752"/>
      </c:scatterChart>
      <c:valAx>
        <c:axId val="1790924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0624752"/>
        <c:crosses val="autoZero"/>
        <c:crossBetween val="midCat"/>
      </c:valAx>
      <c:valAx>
        <c:axId val="179062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0924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Sheet1!$E$100</c:f>
              <c:strCache>
                <c:ptCount val="1"/>
                <c:pt idx="0">
                  <c:v>Weight N)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Sheet1!$D$101:$D$105</c:f>
              <c:numCache>
                <c:formatCode>0</c:formatCode>
                <c:ptCount val="5"/>
                <c:pt idx="0">
                  <c:v>98690</c:v>
                </c:pt>
                <c:pt idx="1">
                  <c:v>98702</c:v>
                </c:pt>
                <c:pt idx="2">
                  <c:v>98715</c:v>
                </c:pt>
                <c:pt idx="3">
                  <c:v>98727</c:v>
                </c:pt>
                <c:pt idx="4">
                  <c:v>98738</c:v>
                </c:pt>
              </c:numCache>
            </c:numRef>
          </c:xVal>
          <c:yVal>
            <c:numRef>
              <c:f>Sheet1!$E$101:$E$105</c:f>
              <c:numCache>
                <c:formatCode>0.0000</c:formatCode>
                <c:ptCount val="5"/>
                <c:pt idx="0">
                  <c:v>0.39200000000000002</c:v>
                </c:pt>
                <c:pt idx="1">
                  <c:v>0.78400000000000003</c:v>
                </c:pt>
                <c:pt idx="2">
                  <c:v>1.1759999999999999</c:v>
                </c:pt>
                <c:pt idx="3">
                  <c:v>1.5680000000000001</c:v>
                </c:pt>
                <c:pt idx="4">
                  <c:v>1.9600000000000002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5C-0C45-9D21-F8055668D9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0860992"/>
        <c:axId val="1791954368"/>
      </c:scatterChart>
      <c:valAx>
        <c:axId val="1830860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1954368"/>
        <c:crosses val="autoZero"/>
        <c:crossBetween val="midCat"/>
      </c:valAx>
      <c:valAx>
        <c:axId val="179195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0860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Sheet2!$E$12</c:f>
              <c:strCache>
                <c:ptCount val="1"/>
                <c:pt idx="0">
                  <c:v>Weight N)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Sheet2!$D$13:$D$17</c:f>
              <c:numCache>
                <c:formatCode>0</c:formatCode>
                <c:ptCount val="5"/>
                <c:pt idx="0">
                  <c:v>98698</c:v>
                </c:pt>
                <c:pt idx="1">
                  <c:v>98717</c:v>
                </c:pt>
                <c:pt idx="2">
                  <c:v>98738</c:v>
                </c:pt>
                <c:pt idx="3">
                  <c:v>98760</c:v>
                </c:pt>
                <c:pt idx="4">
                  <c:v>98779</c:v>
                </c:pt>
              </c:numCache>
            </c:numRef>
          </c:xVal>
          <c:yVal>
            <c:numRef>
              <c:f>Sheet2!$E$13:$E$17</c:f>
              <c:numCache>
                <c:formatCode>0.0000</c:formatCode>
                <c:ptCount val="5"/>
                <c:pt idx="0">
                  <c:v>0.39200000000000002</c:v>
                </c:pt>
                <c:pt idx="1">
                  <c:v>0.78400000000000003</c:v>
                </c:pt>
                <c:pt idx="2">
                  <c:v>1.1759999999999999</c:v>
                </c:pt>
                <c:pt idx="3">
                  <c:v>1.5680000000000001</c:v>
                </c:pt>
                <c:pt idx="4">
                  <c:v>1.9600000000000002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EC-0443-A28C-1B8EEEAB14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9639328"/>
        <c:axId val="1832214672"/>
      </c:scatterChart>
      <c:valAx>
        <c:axId val="1789639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2214672"/>
        <c:crosses val="autoZero"/>
        <c:crossBetween val="midCat"/>
      </c:valAx>
      <c:valAx>
        <c:axId val="183221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639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Sheet2!$E$34</c:f>
              <c:strCache>
                <c:ptCount val="1"/>
                <c:pt idx="0">
                  <c:v>Weight N)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Sheet2!$D$35:$D$39</c:f>
              <c:numCache>
                <c:formatCode>0</c:formatCode>
                <c:ptCount val="5"/>
                <c:pt idx="0">
                  <c:v>98694</c:v>
                </c:pt>
                <c:pt idx="1">
                  <c:v>98714</c:v>
                </c:pt>
                <c:pt idx="2">
                  <c:v>98736</c:v>
                </c:pt>
                <c:pt idx="3">
                  <c:v>98754</c:v>
                </c:pt>
                <c:pt idx="4">
                  <c:v>98781</c:v>
                </c:pt>
              </c:numCache>
            </c:numRef>
          </c:xVal>
          <c:yVal>
            <c:numRef>
              <c:f>Sheet2!$E$35:$E$39</c:f>
              <c:numCache>
                <c:formatCode>0.0000</c:formatCode>
                <c:ptCount val="5"/>
                <c:pt idx="0">
                  <c:v>0.39200000000000002</c:v>
                </c:pt>
                <c:pt idx="1">
                  <c:v>0.78400000000000003</c:v>
                </c:pt>
                <c:pt idx="2">
                  <c:v>1.1759999999999999</c:v>
                </c:pt>
                <c:pt idx="3">
                  <c:v>1.5680000000000001</c:v>
                </c:pt>
                <c:pt idx="4">
                  <c:v>1.9600000000000002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3B-EC42-84E4-885946F715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1792272"/>
        <c:axId val="1791720224"/>
      </c:scatterChart>
      <c:valAx>
        <c:axId val="1831792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1720224"/>
        <c:crosses val="autoZero"/>
        <c:crossBetween val="midCat"/>
      </c:valAx>
      <c:valAx>
        <c:axId val="179172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1792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Sheet2!$E$56</c:f>
              <c:strCache>
                <c:ptCount val="1"/>
                <c:pt idx="0">
                  <c:v>Weight N)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Sheet2!$D$57:$D$61</c:f>
              <c:numCache>
                <c:formatCode>0</c:formatCode>
                <c:ptCount val="5"/>
                <c:pt idx="0">
                  <c:v>98699</c:v>
                </c:pt>
                <c:pt idx="1">
                  <c:v>98720</c:v>
                </c:pt>
                <c:pt idx="2">
                  <c:v>98740</c:v>
                </c:pt>
                <c:pt idx="3">
                  <c:v>98762</c:v>
                </c:pt>
                <c:pt idx="4">
                  <c:v>98783</c:v>
                </c:pt>
              </c:numCache>
            </c:numRef>
          </c:xVal>
          <c:yVal>
            <c:numRef>
              <c:f>Sheet2!$E$57:$E$61</c:f>
              <c:numCache>
                <c:formatCode>0.0000</c:formatCode>
                <c:ptCount val="5"/>
                <c:pt idx="0">
                  <c:v>0.39200000000000002</c:v>
                </c:pt>
                <c:pt idx="1">
                  <c:v>0.78400000000000003</c:v>
                </c:pt>
                <c:pt idx="2">
                  <c:v>1.1759999999999999</c:v>
                </c:pt>
                <c:pt idx="3">
                  <c:v>1.5680000000000001</c:v>
                </c:pt>
                <c:pt idx="4">
                  <c:v>1.9600000000000002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01-FC46-8153-5A959C81CC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9840736"/>
        <c:axId val="1832255136"/>
      </c:scatterChart>
      <c:valAx>
        <c:axId val="1789840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2255136"/>
        <c:crosses val="autoZero"/>
        <c:crossBetween val="midCat"/>
      </c:valAx>
      <c:valAx>
        <c:axId val="183225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840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Sheet2!$E$78</c:f>
              <c:strCache>
                <c:ptCount val="1"/>
                <c:pt idx="0">
                  <c:v>Weight N)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Sheet2!$D$79:$D$83</c:f>
              <c:numCache>
                <c:formatCode>0</c:formatCode>
                <c:ptCount val="5"/>
                <c:pt idx="0">
                  <c:v>98708</c:v>
                </c:pt>
                <c:pt idx="1">
                  <c:v>98725</c:v>
                </c:pt>
                <c:pt idx="2">
                  <c:v>98748</c:v>
                </c:pt>
                <c:pt idx="3">
                  <c:v>98767</c:v>
                </c:pt>
                <c:pt idx="4">
                  <c:v>98789</c:v>
                </c:pt>
              </c:numCache>
            </c:numRef>
          </c:xVal>
          <c:yVal>
            <c:numRef>
              <c:f>Sheet2!$E$79:$E$83</c:f>
              <c:numCache>
                <c:formatCode>0.0000</c:formatCode>
                <c:ptCount val="5"/>
                <c:pt idx="0">
                  <c:v>0.39200000000000002</c:v>
                </c:pt>
                <c:pt idx="1">
                  <c:v>0.78400000000000003</c:v>
                </c:pt>
                <c:pt idx="2">
                  <c:v>1.1759999999999999</c:v>
                </c:pt>
                <c:pt idx="3">
                  <c:v>1.5680000000000001</c:v>
                </c:pt>
                <c:pt idx="4">
                  <c:v>1.9600000000000002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6C-FA42-A1B0-44501ECC0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2744448"/>
        <c:axId val="1792645040"/>
      </c:scatterChart>
      <c:valAx>
        <c:axId val="1792744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645040"/>
        <c:crosses val="autoZero"/>
        <c:crossBetween val="midCat"/>
      </c:valAx>
      <c:valAx>
        <c:axId val="179264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744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958850</xdr:colOff>
      <xdr:row>7</xdr:row>
      <xdr:rowOff>184150</xdr:rowOff>
    </xdr:from>
    <xdr:to>
      <xdr:col>13</xdr:col>
      <xdr:colOff>0</xdr:colOff>
      <xdr:row>27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D2D3A8-701E-F14F-A1D2-00656DC307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952500</xdr:colOff>
      <xdr:row>29</xdr:row>
      <xdr:rowOff>184150</xdr:rowOff>
    </xdr:from>
    <xdr:to>
      <xdr:col>13</xdr:col>
      <xdr:colOff>0</xdr:colOff>
      <xdr:row>48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62AE2F4-7E42-164B-A99D-F0AD39E8B2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51</xdr:row>
      <xdr:rowOff>184150</xdr:rowOff>
    </xdr:from>
    <xdr:to>
      <xdr:col>13</xdr:col>
      <xdr:colOff>0</xdr:colOff>
      <xdr:row>71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34D1C53-B71E-0B41-B9A4-4AC2268CBA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952500</xdr:colOff>
      <xdr:row>73</xdr:row>
      <xdr:rowOff>184150</xdr:rowOff>
    </xdr:from>
    <xdr:to>
      <xdr:col>13</xdr:col>
      <xdr:colOff>0</xdr:colOff>
      <xdr:row>93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92E93B1-EB80-EA49-9F28-1F2268D6D3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0</xdr:colOff>
      <xdr:row>95</xdr:row>
      <xdr:rowOff>184150</xdr:rowOff>
    </xdr:from>
    <xdr:to>
      <xdr:col>13</xdr:col>
      <xdr:colOff>12700</xdr:colOff>
      <xdr:row>115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B9C862A-5963-004A-B176-F14CFE6F24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581025</xdr:colOff>
      <xdr:row>8</xdr:row>
      <xdr:rowOff>5292</xdr:rowOff>
    </xdr:from>
    <xdr:to>
      <xdr:col>13</xdr:col>
      <xdr:colOff>225425</xdr:colOff>
      <xdr:row>26</xdr:row>
      <xdr:rowOff>68793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6E526416-48A4-1A4D-AE9C-EF002E3518A4}"/>
            </a:ext>
          </a:extLst>
        </xdr:cNvPr>
        <xdr:cNvCxnSpPr/>
      </xdr:nvCxnSpPr>
      <xdr:spPr>
        <a:xfrm flipV="1">
          <a:off x="5407025" y="1563159"/>
          <a:ext cx="7366000" cy="356870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709703</xdr:colOff>
      <xdr:row>9</xdr:row>
      <xdr:rowOff>53067</xdr:rowOff>
    </xdr:from>
    <xdr:to>
      <xdr:col>13</xdr:col>
      <xdr:colOff>354103</xdr:colOff>
      <xdr:row>27</xdr:row>
      <xdr:rowOff>116569</xdr:rowOff>
    </xdr:to>
    <xdr:cxnSp macro="">
      <xdr:nvCxnSpPr>
        <xdr:cNvPr id="14" name="Straight Connector 13">
          <a:extLst>
            <a:ext uri="{FF2B5EF4-FFF2-40B4-BE49-F238E27FC236}">
              <a16:creationId xmlns:a16="http://schemas.microsoft.com/office/drawing/2014/main" id="{A782F01A-6BB7-B44D-B03F-BAF3A75D4FD8}"/>
            </a:ext>
          </a:extLst>
        </xdr:cNvPr>
        <xdr:cNvCxnSpPr/>
      </xdr:nvCxnSpPr>
      <xdr:spPr>
        <a:xfrm flipV="1">
          <a:off x="5535703" y="1767567"/>
          <a:ext cx="7366000" cy="349250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803275</xdr:colOff>
      <xdr:row>10</xdr:row>
      <xdr:rowOff>66675</xdr:rowOff>
    </xdr:from>
    <xdr:to>
      <xdr:col>11</xdr:col>
      <xdr:colOff>803275</xdr:colOff>
      <xdr:row>14</xdr:row>
      <xdr:rowOff>50800</xdr:rowOff>
    </xdr:to>
    <xdr:cxnSp macro="">
      <xdr:nvCxnSpPr>
        <xdr:cNvPr id="16" name="Straight Connector 15">
          <a:extLst>
            <a:ext uri="{FF2B5EF4-FFF2-40B4-BE49-F238E27FC236}">
              <a16:creationId xmlns:a16="http://schemas.microsoft.com/office/drawing/2014/main" id="{68B6C527-180F-DC41-8463-6A6A965E161F}"/>
            </a:ext>
          </a:extLst>
        </xdr:cNvPr>
        <xdr:cNvCxnSpPr/>
      </xdr:nvCxnSpPr>
      <xdr:spPr>
        <a:xfrm>
          <a:off x="11420475" y="1971675"/>
          <a:ext cx="0" cy="7461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241300</xdr:colOff>
      <xdr:row>20</xdr:row>
      <xdr:rowOff>187325</xdr:rowOff>
    </xdr:from>
    <xdr:to>
      <xdr:col>7</xdr:col>
      <xdr:colOff>241300</xdr:colOff>
      <xdr:row>24</xdr:row>
      <xdr:rowOff>171450</xdr:rowOff>
    </xdr:to>
    <xdr:cxnSp macro="">
      <xdr:nvCxnSpPr>
        <xdr:cNvPr id="18" name="Straight Connector 17">
          <a:extLst>
            <a:ext uri="{FF2B5EF4-FFF2-40B4-BE49-F238E27FC236}">
              <a16:creationId xmlns:a16="http://schemas.microsoft.com/office/drawing/2014/main" id="{95F59A30-C9E8-D94E-AA98-FD85943C39F8}"/>
            </a:ext>
          </a:extLst>
        </xdr:cNvPr>
        <xdr:cNvCxnSpPr/>
      </xdr:nvCxnSpPr>
      <xdr:spPr>
        <a:xfrm>
          <a:off x="6997700" y="3997325"/>
          <a:ext cx="0" cy="7461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250825</xdr:colOff>
      <xdr:row>11</xdr:row>
      <xdr:rowOff>73025</xdr:rowOff>
    </xdr:from>
    <xdr:to>
      <xdr:col>11</xdr:col>
      <xdr:colOff>812800</xdr:colOff>
      <xdr:row>23</xdr:row>
      <xdr:rowOff>177801</xdr:rowOff>
    </xdr:to>
    <xdr:cxnSp macro="">
      <xdr:nvCxnSpPr>
        <xdr:cNvPr id="20" name="Straight Connector 19">
          <a:extLst>
            <a:ext uri="{FF2B5EF4-FFF2-40B4-BE49-F238E27FC236}">
              <a16:creationId xmlns:a16="http://schemas.microsoft.com/office/drawing/2014/main" id="{DADFF509-9111-9045-925F-63B40E48B7AD}"/>
            </a:ext>
          </a:extLst>
        </xdr:cNvPr>
        <xdr:cNvCxnSpPr/>
      </xdr:nvCxnSpPr>
      <xdr:spPr>
        <a:xfrm flipV="1">
          <a:off x="7007225" y="2168525"/>
          <a:ext cx="4422775" cy="239077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241300</xdr:colOff>
      <xdr:row>12</xdr:row>
      <xdr:rowOff>184612</xdr:rowOff>
    </xdr:from>
    <xdr:to>
      <xdr:col>11</xdr:col>
      <xdr:colOff>805288</xdr:colOff>
      <xdr:row>22</xdr:row>
      <xdr:rowOff>79375</xdr:rowOff>
    </xdr:to>
    <xdr:cxnSp macro="">
      <xdr:nvCxnSpPr>
        <xdr:cNvPr id="25" name="Straight Connector 24">
          <a:extLst>
            <a:ext uri="{FF2B5EF4-FFF2-40B4-BE49-F238E27FC236}">
              <a16:creationId xmlns:a16="http://schemas.microsoft.com/office/drawing/2014/main" id="{48498AB3-D54F-DC40-8AC6-2D2B43BCEB14}"/>
            </a:ext>
          </a:extLst>
        </xdr:cNvPr>
        <xdr:cNvCxnSpPr/>
      </xdr:nvCxnSpPr>
      <xdr:spPr>
        <a:xfrm flipV="1">
          <a:off x="6992353" y="2476341"/>
          <a:ext cx="4421732" cy="180453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255255</xdr:colOff>
      <xdr:row>29</xdr:row>
      <xdr:rowOff>182600</xdr:rowOff>
    </xdr:from>
    <xdr:to>
      <xdr:col>13</xdr:col>
      <xdr:colOff>617500</xdr:colOff>
      <xdr:row>46</xdr:row>
      <xdr:rowOff>173074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F448BB43-1978-5940-90C3-5A6F934DB9F0}"/>
            </a:ext>
          </a:extLst>
        </xdr:cNvPr>
        <xdr:cNvCxnSpPr/>
      </xdr:nvCxnSpPr>
      <xdr:spPr>
        <a:xfrm flipV="1">
          <a:off x="6032278" y="5664274"/>
          <a:ext cx="7102106" cy="320387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354492</xdr:colOff>
      <xdr:row>30</xdr:row>
      <xdr:rowOff>81000</xdr:rowOff>
    </xdr:from>
    <xdr:to>
      <xdr:col>14</xdr:col>
      <xdr:colOff>43342</xdr:colOff>
      <xdr:row>47</xdr:row>
      <xdr:rowOff>71475</xdr:rowOff>
    </xdr:to>
    <xdr:cxnSp macro="">
      <xdr:nvCxnSpPr>
        <xdr:cNvPr id="21" name="Straight Connector 20">
          <a:extLst>
            <a:ext uri="{FF2B5EF4-FFF2-40B4-BE49-F238E27FC236}">
              <a16:creationId xmlns:a16="http://schemas.microsoft.com/office/drawing/2014/main" id="{C52CE19F-7C6D-7B4B-A26D-97B6271D2C0C}"/>
            </a:ext>
          </a:extLst>
        </xdr:cNvPr>
        <xdr:cNvCxnSpPr/>
      </xdr:nvCxnSpPr>
      <xdr:spPr>
        <a:xfrm flipV="1">
          <a:off x="6131515" y="5751698"/>
          <a:ext cx="7102106" cy="320387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102352</xdr:colOff>
      <xdr:row>52</xdr:row>
      <xdr:rowOff>92949</xdr:rowOff>
    </xdr:from>
    <xdr:to>
      <xdr:col>14</xdr:col>
      <xdr:colOff>89621</xdr:colOff>
      <xdr:row>67</xdr:row>
      <xdr:rowOff>174279</xdr:rowOff>
    </xdr:to>
    <xdr:cxnSp macro="">
      <xdr:nvCxnSpPr>
        <xdr:cNvPr id="22" name="Straight Connector 21">
          <a:extLst>
            <a:ext uri="{FF2B5EF4-FFF2-40B4-BE49-F238E27FC236}">
              <a16:creationId xmlns:a16="http://schemas.microsoft.com/office/drawing/2014/main" id="{17E3575D-C75C-FE4F-AFE7-368EA0DE520C}"/>
            </a:ext>
          </a:extLst>
        </xdr:cNvPr>
        <xdr:cNvCxnSpPr/>
      </xdr:nvCxnSpPr>
      <xdr:spPr>
        <a:xfrm flipV="1">
          <a:off x="5902651" y="9949665"/>
          <a:ext cx="7427194" cy="292461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254753</xdr:colOff>
      <xdr:row>53</xdr:row>
      <xdr:rowOff>25938</xdr:rowOff>
    </xdr:from>
    <xdr:to>
      <xdr:col>14</xdr:col>
      <xdr:colOff>242022</xdr:colOff>
      <xdr:row>68</xdr:row>
      <xdr:rowOff>107268</xdr:rowOff>
    </xdr:to>
    <xdr:cxnSp macro="">
      <xdr:nvCxnSpPr>
        <xdr:cNvPr id="26" name="Straight Connector 25">
          <a:extLst>
            <a:ext uri="{FF2B5EF4-FFF2-40B4-BE49-F238E27FC236}">
              <a16:creationId xmlns:a16="http://schemas.microsoft.com/office/drawing/2014/main" id="{4E4D2BC2-9521-424F-96D5-4B971879766C}"/>
            </a:ext>
          </a:extLst>
        </xdr:cNvPr>
        <xdr:cNvCxnSpPr/>
      </xdr:nvCxnSpPr>
      <xdr:spPr>
        <a:xfrm flipV="1">
          <a:off x="6055052" y="10072207"/>
          <a:ext cx="7427194" cy="292461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673725</xdr:colOff>
      <xdr:row>74</xdr:row>
      <xdr:rowOff>15339</xdr:rowOff>
    </xdr:from>
    <xdr:to>
      <xdr:col>14</xdr:col>
      <xdr:colOff>515425</xdr:colOff>
      <xdr:row>91</xdr:row>
      <xdr:rowOff>94489</xdr:rowOff>
    </xdr:to>
    <xdr:cxnSp macro="">
      <xdr:nvCxnSpPr>
        <xdr:cNvPr id="28" name="Straight Connector 27">
          <a:extLst>
            <a:ext uri="{FF2B5EF4-FFF2-40B4-BE49-F238E27FC236}">
              <a16:creationId xmlns:a16="http://schemas.microsoft.com/office/drawing/2014/main" id="{B78586BF-E982-F740-9BCB-28A76F78DFB7}"/>
            </a:ext>
          </a:extLst>
        </xdr:cNvPr>
        <xdr:cNvCxnSpPr/>
      </xdr:nvCxnSpPr>
      <xdr:spPr>
        <a:xfrm flipV="1">
          <a:off x="5497756" y="14221618"/>
          <a:ext cx="8234529" cy="334275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816280</xdr:colOff>
      <xdr:row>74</xdr:row>
      <xdr:rowOff>148049</xdr:rowOff>
    </xdr:from>
    <xdr:to>
      <xdr:col>14</xdr:col>
      <xdr:colOff>657980</xdr:colOff>
      <xdr:row>92</xdr:row>
      <xdr:rowOff>35223</xdr:rowOff>
    </xdr:to>
    <xdr:cxnSp macro="">
      <xdr:nvCxnSpPr>
        <xdr:cNvPr id="31" name="Straight Connector 30">
          <a:extLst>
            <a:ext uri="{FF2B5EF4-FFF2-40B4-BE49-F238E27FC236}">
              <a16:creationId xmlns:a16="http://schemas.microsoft.com/office/drawing/2014/main" id="{1D247EFC-57E4-AF4E-AF46-DBEE91AFE176}"/>
            </a:ext>
          </a:extLst>
        </xdr:cNvPr>
        <xdr:cNvCxnSpPr/>
      </xdr:nvCxnSpPr>
      <xdr:spPr>
        <a:xfrm flipV="1">
          <a:off x="5640311" y="14354328"/>
          <a:ext cx="8234529" cy="334275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472593</xdr:colOff>
      <xdr:row>96</xdr:row>
      <xdr:rowOff>40794</xdr:rowOff>
    </xdr:from>
    <xdr:to>
      <xdr:col>13</xdr:col>
      <xdr:colOff>224943</xdr:colOff>
      <xdr:row>115</xdr:row>
      <xdr:rowOff>40794</xdr:rowOff>
    </xdr:to>
    <xdr:cxnSp macro="">
      <xdr:nvCxnSpPr>
        <xdr:cNvPr id="33" name="Straight Connector 32">
          <a:extLst>
            <a:ext uri="{FF2B5EF4-FFF2-40B4-BE49-F238E27FC236}">
              <a16:creationId xmlns:a16="http://schemas.microsoft.com/office/drawing/2014/main" id="{980E82F9-D9F5-1945-AFAD-5B2F6E781097}"/>
            </a:ext>
          </a:extLst>
        </xdr:cNvPr>
        <xdr:cNvCxnSpPr/>
      </xdr:nvCxnSpPr>
      <xdr:spPr>
        <a:xfrm flipV="1">
          <a:off x="5283199" y="18513521"/>
          <a:ext cx="7449320" cy="365606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557644</xdr:colOff>
      <xdr:row>96</xdr:row>
      <xdr:rowOff>125846</xdr:rowOff>
    </xdr:from>
    <xdr:to>
      <xdr:col>13</xdr:col>
      <xdr:colOff>309994</xdr:colOff>
      <xdr:row>115</xdr:row>
      <xdr:rowOff>125846</xdr:rowOff>
    </xdr:to>
    <xdr:cxnSp macro="">
      <xdr:nvCxnSpPr>
        <xdr:cNvPr id="36" name="Straight Connector 35">
          <a:extLst>
            <a:ext uri="{FF2B5EF4-FFF2-40B4-BE49-F238E27FC236}">
              <a16:creationId xmlns:a16="http://schemas.microsoft.com/office/drawing/2014/main" id="{1FBAC719-27E5-E94F-872D-FFB49A27BC89}"/>
            </a:ext>
          </a:extLst>
        </xdr:cNvPr>
        <xdr:cNvCxnSpPr/>
      </xdr:nvCxnSpPr>
      <xdr:spPr>
        <a:xfrm flipV="1">
          <a:off x="5368250" y="18598573"/>
          <a:ext cx="7449320" cy="365606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347517</xdr:colOff>
      <xdr:row>42</xdr:row>
      <xdr:rowOff>134728</xdr:rowOff>
    </xdr:from>
    <xdr:to>
      <xdr:col>7</xdr:col>
      <xdr:colOff>347517</xdr:colOff>
      <xdr:row>46</xdr:row>
      <xdr:rowOff>118853</xdr:rowOff>
    </xdr:to>
    <xdr:cxnSp macro="">
      <xdr:nvCxnSpPr>
        <xdr:cNvPr id="37" name="Straight Connector 36">
          <a:extLst>
            <a:ext uri="{FF2B5EF4-FFF2-40B4-BE49-F238E27FC236}">
              <a16:creationId xmlns:a16="http://schemas.microsoft.com/office/drawing/2014/main" id="{4B49AFC5-A0B6-1B4C-A32D-BAAF71B72680}"/>
            </a:ext>
          </a:extLst>
        </xdr:cNvPr>
        <xdr:cNvCxnSpPr/>
      </xdr:nvCxnSpPr>
      <xdr:spPr>
        <a:xfrm>
          <a:off x="7097332" y="8234506"/>
          <a:ext cx="0" cy="75553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942065</xdr:colOff>
      <xdr:row>64</xdr:row>
      <xdr:rowOff>164832</xdr:rowOff>
    </xdr:from>
    <xdr:to>
      <xdr:col>6</xdr:col>
      <xdr:colOff>942065</xdr:colOff>
      <xdr:row>68</xdr:row>
      <xdr:rowOff>148957</xdr:rowOff>
    </xdr:to>
    <xdr:cxnSp macro="">
      <xdr:nvCxnSpPr>
        <xdr:cNvPr id="38" name="Straight Connector 37">
          <a:extLst>
            <a:ext uri="{FF2B5EF4-FFF2-40B4-BE49-F238E27FC236}">
              <a16:creationId xmlns:a16="http://schemas.microsoft.com/office/drawing/2014/main" id="{8352F19F-E461-3242-8191-CFB88F0E3C45}"/>
            </a:ext>
          </a:extLst>
        </xdr:cNvPr>
        <xdr:cNvCxnSpPr/>
      </xdr:nvCxnSpPr>
      <xdr:spPr>
        <a:xfrm>
          <a:off x="6727621" y="12507351"/>
          <a:ext cx="0" cy="75553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144317</xdr:colOff>
      <xdr:row>86</xdr:row>
      <xdr:rowOff>143196</xdr:rowOff>
    </xdr:from>
    <xdr:to>
      <xdr:col>7</xdr:col>
      <xdr:colOff>144317</xdr:colOff>
      <xdr:row>90</xdr:row>
      <xdr:rowOff>127320</xdr:rowOff>
    </xdr:to>
    <xdr:cxnSp macro="">
      <xdr:nvCxnSpPr>
        <xdr:cNvPr id="39" name="Straight Connector 38">
          <a:extLst>
            <a:ext uri="{FF2B5EF4-FFF2-40B4-BE49-F238E27FC236}">
              <a16:creationId xmlns:a16="http://schemas.microsoft.com/office/drawing/2014/main" id="{20E183DD-6867-B648-8270-6ED6B90D8590}"/>
            </a:ext>
          </a:extLst>
        </xdr:cNvPr>
        <xdr:cNvCxnSpPr/>
      </xdr:nvCxnSpPr>
      <xdr:spPr>
        <a:xfrm>
          <a:off x="6894132" y="16728455"/>
          <a:ext cx="0" cy="75553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282607</xdr:colOff>
      <xdr:row>76</xdr:row>
      <xdr:rowOff>69817</xdr:rowOff>
    </xdr:from>
    <xdr:to>
      <xdr:col>12</xdr:col>
      <xdr:colOff>282607</xdr:colOff>
      <xdr:row>80</xdr:row>
      <xdr:rowOff>53942</xdr:rowOff>
    </xdr:to>
    <xdr:cxnSp macro="">
      <xdr:nvCxnSpPr>
        <xdr:cNvPr id="40" name="Straight Connector 39">
          <a:extLst>
            <a:ext uri="{FF2B5EF4-FFF2-40B4-BE49-F238E27FC236}">
              <a16:creationId xmlns:a16="http://schemas.microsoft.com/office/drawing/2014/main" id="{007B0E4E-9D7B-9646-97D5-C56BFC60133F}"/>
            </a:ext>
          </a:extLst>
        </xdr:cNvPr>
        <xdr:cNvCxnSpPr/>
      </xdr:nvCxnSpPr>
      <xdr:spPr>
        <a:xfrm>
          <a:off x="11853718" y="14726558"/>
          <a:ext cx="0" cy="75553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242155</xdr:colOff>
      <xdr:row>54</xdr:row>
      <xdr:rowOff>43476</xdr:rowOff>
    </xdr:from>
    <xdr:to>
      <xdr:col>12</xdr:col>
      <xdr:colOff>242155</xdr:colOff>
      <xdr:row>58</xdr:row>
      <xdr:rowOff>27601</xdr:rowOff>
    </xdr:to>
    <xdr:cxnSp macro="">
      <xdr:nvCxnSpPr>
        <xdr:cNvPr id="41" name="Straight Connector 40">
          <a:extLst>
            <a:ext uri="{FF2B5EF4-FFF2-40B4-BE49-F238E27FC236}">
              <a16:creationId xmlns:a16="http://schemas.microsoft.com/office/drawing/2014/main" id="{5C34F278-2042-2143-95B8-D1E283D30621}"/>
            </a:ext>
          </a:extLst>
        </xdr:cNvPr>
        <xdr:cNvCxnSpPr/>
      </xdr:nvCxnSpPr>
      <xdr:spPr>
        <a:xfrm>
          <a:off x="11813266" y="10457476"/>
          <a:ext cx="0" cy="75553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911962</xdr:colOff>
      <xdr:row>32</xdr:row>
      <xdr:rowOff>78282</xdr:rowOff>
    </xdr:from>
    <xdr:to>
      <xdr:col>11</xdr:col>
      <xdr:colOff>911962</xdr:colOff>
      <xdr:row>36</xdr:row>
      <xdr:rowOff>62406</xdr:rowOff>
    </xdr:to>
    <xdr:cxnSp macro="">
      <xdr:nvCxnSpPr>
        <xdr:cNvPr id="42" name="Straight Connector 41">
          <a:extLst>
            <a:ext uri="{FF2B5EF4-FFF2-40B4-BE49-F238E27FC236}">
              <a16:creationId xmlns:a16="http://schemas.microsoft.com/office/drawing/2014/main" id="{91F2215C-EAD2-BF49-877A-E795DBB8D189}"/>
            </a:ext>
          </a:extLst>
        </xdr:cNvPr>
        <xdr:cNvCxnSpPr/>
      </xdr:nvCxnSpPr>
      <xdr:spPr>
        <a:xfrm>
          <a:off x="11518814" y="6249541"/>
          <a:ext cx="0" cy="75553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362984</xdr:colOff>
      <xdr:row>108</xdr:row>
      <xdr:rowOff>126113</xdr:rowOff>
    </xdr:from>
    <xdr:to>
      <xdr:col>7</xdr:col>
      <xdr:colOff>362984</xdr:colOff>
      <xdr:row>112</xdr:row>
      <xdr:rowOff>110237</xdr:rowOff>
    </xdr:to>
    <xdr:cxnSp macro="">
      <xdr:nvCxnSpPr>
        <xdr:cNvPr id="44" name="Straight Connector 43">
          <a:extLst>
            <a:ext uri="{FF2B5EF4-FFF2-40B4-BE49-F238E27FC236}">
              <a16:creationId xmlns:a16="http://schemas.microsoft.com/office/drawing/2014/main" id="{3AC9CB1F-CABD-6443-96EC-11F050790F0B}"/>
            </a:ext>
          </a:extLst>
        </xdr:cNvPr>
        <xdr:cNvCxnSpPr/>
      </xdr:nvCxnSpPr>
      <xdr:spPr>
        <a:xfrm>
          <a:off x="7102844" y="20540625"/>
          <a:ext cx="0" cy="74021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668966</xdr:colOff>
      <xdr:row>98</xdr:row>
      <xdr:rowOff>124932</xdr:rowOff>
    </xdr:from>
    <xdr:to>
      <xdr:col>11</xdr:col>
      <xdr:colOff>668966</xdr:colOff>
      <xdr:row>102</xdr:row>
      <xdr:rowOff>109056</xdr:rowOff>
    </xdr:to>
    <xdr:cxnSp macro="">
      <xdr:nvCxnSpPr>
        <xdr:cNvPr id="46" name="Straight Connector 45">
          <a:extLst>
            <a:ext uri="{FF2B5EF4-FFF2-40B4-BE49-F238E27FC236}">
              <a16:creationId xmlns:a16="http://schemas.microsoft.com/office/drawing/2014/main" id="{8AE1FED1-1C71-F94B-8EF5-31B43C8FF79D}"/>
            </a:ext>
          </a:extLst>
        </xdr:cNvPr>
        <xdr:cNvCxnSpPr/>
      </xdr:nvCxnSpPr>
      <xdr:spPr>
        <a:xfrm>
          <a:off x="11260175" y="18649211"/>
          <a:ext cx="0" cy="74021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338666</xdr:colOff>
      <xdr:row>33</xdr:row>
      <xdr:rowOff>162278</xdr:rowOff>
    </xdr:from>
    <xdr:to>
      <xdr:col>11</xdr:col>
      <xdr:colOff>910167</xdr:colOff>
      <xdr:row>45</xdr:row>
      <xdr:rowOff>28222</xdr:rowOff>
    </xdr:to>
    <xdr:cxnSp macro="">
      <xdr:nvCxnSpPr>
        <xdr:cNvPr id="48" name="Straight Connector 47">
          <a:extLst>
            <a:ext uri="{FF2B5EF4-FFF2-40B4-BE49-F238E27FC236}">
              <a16:creationId xmlns:a16="http://schemas.microsoft.com/office/drawing/2014/main" id="{3BBB0C04-D2F1-5A4F-9A3B-92D6E5E1DD2A}"/>
            </a:ext>
          </a:extLst>
        </xdr:cNvPr>
        <xdr:cNvCxnSpPr/>
      </xdr:nvCxnSpPr>
      <xdr:spPr>
        <a:xfrm flipV="1">
          <a:off x="7104944" y="6448778"/>
          <a:ext cx="4437945" cy="215194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352778</xdr:colOff>
      <xdr:row>34</xdr:row>
      <xdr:rowOff>112889</xdr:rowOff>
    </xdr:from>
    <xdr:to>
      <xdr:col>11</xdr:col>
      <xdr:colOff>910167</xdr:colOff>
      <xdr:row>44</xdr:row>
      <xdr:rowOff>77611</xdr:rowOff>
    </xdr:to>
    <xdr:cxnSp macro="">
      <xdr:nvCxnSpPr>
        <xdr:cNvPr id="50" name="Straight Connector 49">
          <a:extLst>
            <a:ext uri="{FF2B5EF4-FFF2-40B4-BE49-F238E27FC236}">
              <a16:creationId xmlns:a16="http://schemas.microsoft.com/office/drawing/2014/main" id="{B120D1AA-4332-984E-A42D-A9779EBFB3A2}"/>
            </a:ext>
          </a:extLst>
        </xdr:cNvPr>
        <xdr:cNvCxnSpPr/>
      </xdr:nvCxnSpPr>
      <xdr:spPr>
        <a:xfrm flipH="1">
          <a:off x="7119056" y="6589889"/>
          <a:ext cx="4423833" cy="186972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938389</xdr:colOff>
      <xdr:row>55</xdr:row>
      <xdr:rowOff>112889</xdr:rowOff>
    </xdr:from>
    <xdr:to>
      <xdr:col>12</xdr:col>
      <xdr:colOff>246945</xdr:colOff>
      <xdr:row>67</xdr:row>
      <xdr:rowOff>28222</xdr:rowOff>
    </xdr:to>
    <xdr:cxnSp macro="">
      <xdr:nvCxnSpPr>
        <xdr:cNvPr id="52" name="Straight Connector 51">
          <a:extLst>
            <a:ext uri="{FF2B5EF4-FFF2-40B4-BE49-F238E27FC236}">
              <a16:creationId xmlns:a16="http://schemas.microsoft.com/office/drawing/2014/main" id="{66D6DD22-ABBA-1B4D-9946-42C22536BCEE}"/>
            </a:ext>
          </a:extLst>
        </xdr:cNvPr>
        <xdr:cNvCxnSpPr/>
      </xdr:nvCxnSpPr>
      <xdr:spPr>
        <a:xfrm flipV="1">
          <a:off x="6738056" y="10590389"/>
          <a:ext cx="5108222" cy="220133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938389</xdr:colOff>
      <xdr:row>56</xdr:row>
      <xdr:rowOff>91722</xdr:rowOff>
    </xdr:from>
    <xdr:to>
      <xdr:col>12</xdr:col>
      <xdr:colOff>254000</xdr:colOff>
      <xdr:row>66</xdr:row>
      <xdr:rowOff>35278</xdr:rowOff>
    </xdr:to>
    <xdr:cxnSp macro="">
      <xdr:nvCxnSpPr>
        <xdr:cNvPr id="54" name="Straight Connector 53">
          <a:extLst>
            <a:ext uri="{FF2B5EF4-FFF2-40B4-BE49-F238E27FC236}">
              <a16:creationId xmlns:a16="http://schemas.microsoft.com/office/drawing/2014/main" id="{EB14D9AF-7B17-5140-B58B-0D5CD7597569}"/>
            </a:ext>
          </a:extLst>
        </xdr:cNvPr>
        <xdr:cNvCxnSpPr/>
      </xdr:nvCxnSpPr>
      <xdr:spPr>
        <a:xfrm flipV="1">
          <a:off x="6738056" y="10759722"/>
          <a:ext cx="5115277" cy="184855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134055</xdr:colOff>
      <xdr:row>78</xdr:row>
      <xdr:rowOff>0</xdr:rowOff>
    </xdr:from>
    <xdr:to>
      <xdr:col>12</xdr:col>
      <xdr:colOff>289278</xdr:colOff>
      <xdr:row>89</xdr:row>
      <xdr:rowOff>112889</xdr:rowOff>
    </xdr:to>
    <xdr:cxnSp macro="">
      <xdr:nvCxnSpPr>
        <xdr:cNvPr id="56" name="Straight Connector 55">
          <a:extLst>
            <a:ext uri="{FF2B5EF4-FFF2-40B4-BE49-F238E27FC236}">
              <a16:creationId xmlns:a16="http://schemas.microsoft.com/office/drawing/2014/main" id="{F74D6DAE-3416-614D-B7E7-81C7F28F5680}"/>
            </a:ext>
          </a:extLst>
        </xdr:cNvPr>
        <xdr:cNvCxnSpPr/>
      </xdr:nvCxnSpPr>
      <xdr:spPr>
        <a:xfrm flipV="1">
          <a:off x="6900333" y="14859000"/>
          <a:ext cx="4988278" cy="220838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134055</xdr:colOff>
      <xdr:row>79</xdr:row>
      <xdr:rowOff>14111</xdr:rowOff>
    </xdr:from>
    <xdr:to>
      <xdr:col>12</xdr:col>
      <xdr:colOff>289278</xdr:colOff>
      <xdr:row>88</xdr:row>
      <xdr:rowOff>98778</xdr:rowOff>
    </xdr:to>
    <xdr:cxnSp macro="">
      <xdr:nvCxnSpPr>
        <xdr:cNvPr id="58" name="Straight Connector 57">
          <a:extLst>
            <a:ext uri="{FF2B5EF4-FFF2-40B4-BE49-F238E27FC236}">
              <a16:creationId xmlns:a16="http://schemas.microsoft.com/office/drawing/2014/main" id="{5BCFB33F-583A-054C-9295-B38FB409B6C2}"/>
            </a:ext>
          </a:extLst>
        </xdr:cNvPr>
        <xdr:cNvCxnSpPr/>
      </xdr:nvCxnSpPr>
      <xdr:spPr>
        <a:xfrm flipV="1">
          <a:off x="6900333" y="15063611"/>
          <a:ext cx="4988278" cy="179916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7</xdr:row>
      <xdr:rowOff>184150</xdr:rowOff>
    </xdr:from>
    <xdr:to>
      <xdr:col>13</xdr:col>
      <xdr:colOff>12700</xdr:colOff>
      <xdr:row>27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0F6600-A68E-C047-970F-DE5CD2EBE5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29</xdr:row>
      <xdr:rowOff>171450</xdr:rowOff>
    </xdr:from>
    <xdr:to>
      <xdr:col>13</xdr:col>
      <xdr:colOff>12700</xdr:colOff>
      <xdr:row>49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79DF184-7882-A549-B7E0-0CF4045FBC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51</xdr:row>
      <xdr:rowOff>184150</xdr:rowOff>
    </xdr:from>
    <xdr:to>
      <xdr:col>13</xdr:col>
      <xdr:colOff>38100</xdr:colOff>
      <xdr:row>70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BB548CE-9E3F-BF43-94E7-6B21994B2B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73</xdr:row>
      <xdr:rowOff>184150</xdr:rowOff>
    </xdr:from>
    <xdr:to>
      <xdr:col>13</xdr:col>
      <xdr:colOff>12700</xdr:colOff>
      <xdr:row>93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F4859AC-6350-C44B-ADD5-D000BDF6A9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0</xdr:colOff>
      <xdr:row>95</xdr:row>
      <xdr:rowOff>158750</xdr:rowOff>
    </xdr:from>
    <xdr:to>
      <xdr:col>13</xdr:col>
      <xdr:colOff>25400</xdr:colOff>
      <xdr:row>115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76A8417-9E2F-A147-82C7-890F0C89EF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944739</xdr:colOff>
      <xdr:row>20</xdr:row>
      <xdr:rowOff>129117</xdr:rowOff>
    </xdr:from>
    <xdr:to>
      <xdr:col>6</xdr:col>
      <xdr:colOff>944739</xdr:colOff>
      <xdr:row>24</xdr:row>
      <xdr:rowOff>107334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D6F6820A-2483-1C46-971E-4FDD88633750}"/>
            </a:ext>
          </a:extLst>
        </xdr:cNvPr>
        <xdr:cNvCxnSpPr/>
      </xdr:nvCxnSpPr>
      <xdr:spPr>
        <a:xfrm>
          <a:off x="6739114" y="3921478"/>
          <a:ext cx="0" cy="73668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65263</xdr:colOff>
      <xdr:row>10</xdr:row>
      <xdr:rowOff>83079</xdr:rowOff>
    </xdr:from>
    <xdr:to>
      <xdr:col>12</xdr:col>
      <xdr:colOff>65263</xdr:colOff>
      <xdr:row>14</xdr:row>
      <xdr:rowOff>61296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6B98DE98-DF93-EE4A-88D9-C38522650655}"/>
            </a:ext>
          </a:extLst>
        </xdr:cNvPr>
        <xdr:cNvCxnSpPr/>
      </xdr:nvCxnSpPr>
      <xdr:spPr>
        <a:xfrm>
          <a:off x="11654013" y="1979260"/>
          <a:ext cx="0" cy="73668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239711</xdr:colOff>
      <xdr:row>32</xdr:row>
      <xdr:rowOff>134055</xdr:rowOff>
    </xdr:from>
    <xdr:to>
      <xdr:col>12</xdr:col>
      <xdr:colOff>239711</xdr:colOff>
      <xdr:row>36</xdr:row>
      <xdr:rowOff>112272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47F70923-8DC7-4343-9F86-27F7F217F21B}"/>
            </a:ext>
          </a:extLst>
        </xdr:cNvPr>
        <xdr:cNvCxnSpPr/>
      </xdr:nvCxnSpPr>
      <xdr:spPr>
        <a:xfrm>
          <a:off x="11828461" y="6201833"/>
          <a:ext cx="0" cy="73668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264230</xdr:colOff>
      <xdr:row>42</xdr:row>
      <xdr:rowOff>171803</xdr:rowOff>
    </xdr:from>
    <xdr:to>
      <xdr:col>7</xdr:col>
      <xdr:colOff>264230</xdr:colOff>
      <xdr:row>46</xdr:row>
      <xdr:rowOff>150019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661801EC-900A-214E-A1E7-EB1190F573B1}"/>
            </a:ext>
          </a:extLst>
        </xdr:cNvPr>
        <xdr:cNvCxnSpPr/>
      </xdr:nvCxnSpPr>
      <xdr:spPr>
        <a:xfrm>
          <a:off x="7024334" y="8135761"/>
          <a:ext cx="0" cy="73668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337254</xdr:colOff>
      <xdr:row>54</xdr:row>
      <xdr:rowOff>77258</xdr:rowOff>
    </xdr:from>
    <xdr:to>
      <xdr:col>12</xdr:col>
      <xdr:colOff>337254</xdr:colOff>
      <xdr:row>58</xdr:row>
      <xdr:rowOff>55475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id="{5277D34E-23F7-6444-AEA4-3DD4B779F49C}"/>
            </a:ext>
          </a:extLst>
        </xdr:cNvPr>
        <xdr:cNvCxnSpPr/>
      </xdr:nvCxnSpPr>
      <xdr:spPr>
        <a:xfrm>
          <a:off x="11926004" y="10316633"/>
          <a:ext cx="0" cy="73668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44272</xdr:colOff>
      <xdr:row>64</xdr:row>
      <xdr:rowOff>92957</xdr:rowOff>
    </xdr:from>
    <xdr:to>
      <xdr:col>7</xdr:col>
      <xdr:colOff>44272</xdr:colOff>
      <xdr:row>68</xdr:row>
      <xdr:rowOff>71174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B3FBB29D-A9E7-3A43-9416-ADB0B3F3C191}"/>
            </a:ext>
          </a:extLst>
        </xdr:cNvPr>
        <xdr:cNvCxnSpPr/>
      </xdr:nvCxnSpPr>
      <xdr:spPr>
        <a:xfrm>
          <a:off x="6804376" y="12228513"/>
          <a:ext cx="0" cy="73668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68790</xdr:colOff>
      <xdr:row>76</xdr:row>
      <xdr:rowOff>108656</xdr:rowOff>
    </xdr:from>
    <xdr:to>
      <xdr:col>12</xdr:col>
      <xdr:colOff>68790</xdr:colOff>
      <xdr:row>80</xdr:row>
      <xdr:rowOff>86873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23724923-DF4F-FA4A-B752-4519C0200A46}"/>
            </a:ext>
          </a:extLst>
        </xdr:cNvPr>
        <xdr:cNvCxnSpPr/>
      </xdr:nvCxnSpPr>
      <xdr:spPr>
        <a:xfrm>
          <a:off x="11657540" y="14519628"/>
          <a:ext cx="0" cy="73668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944385</xdr:colOff>
      <xdr:row>86</xdr:row>
      <xdr:rowOff>186091</xdr:rowOff>
    </xdr:from>
    <xdr:to>
      <xdr:col>6</xdr:col>
      <xdr:colOff>944385</xdr:colOff>
      <xdr:row>90</xdr:row>
      <xdr:rowOff>164308</xdr:rowOff>
    </xdr:to>
    <xdr:cxnSp macro="">
      <xdr:nvCxnSpPr>
        <xdr:cNvPr id="14" name="Straight Connector 13">
          <a:extLst>
            <a:ext uri="{FF2B5EF4-FFF2-40B4-BE49-F238E27FC236}">
              <a16:creationId xmlns:a16="http://schemas.microsoft.com/office/drawing/2014/main" id="{15D116E3-9A17-104A-B217-8553FEEEAE83}"/>
            </a:ext>
          </a:extLst>
        </xdr:cNvPr>
        <xdr:cNvCxnSpPr/>
      </xdr:nvCxnSpPr>
      <xdr:spPr>
        <a:xfrm>
          <a:off x="6738760" y="16493244"/>
          <a:ext cx="0" cy="73668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34041</xdr:colOff>
      <xdr:row>98</xdr:row>
      <xdr:rowOff>43041</xdr:rowOff>
    </xdr:from>
    <xdr:to>
      <xdr:col>12</xdr:col>
      <xdr:colOff>34041</xdr:colOff>
      <xdr:row>102</xdr:row>
      <xdr:rowOff>21257</xdr:rowOff>
    </xdr:to>
    <xdr:cxnSp macro="">
      <xdr:nvCxnSpPr>
        <xdr:cNvPr id="15" name="Straight Connector 14">
          <a:extLst>
            <a:ext uri="{FF2B5EF4-FFF2-40B4-BE49-F238E27FC236}">
              <a16:creationId xmlns:a16="http://schemas.microsoft.com/office/drawing/2014/main" id="{AB72CBB4-D8CA-1742-9472-37E5241E91F8}"/>
            </a:ext>
          </a:extLst>
        </xdr:cNvPr>
        <xdr:cNvCxnSpPr/>
      </xdr:nvCxnSpPr>
      <xdr:spPr>
        <a:xfrm>
          <a:off x="11622791" y="18625610"/>
          <a:ext cx="0" cy="73668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265816</xdr:colOff>
      <xdr:row>108</xdr:row>
      <xdr:rowOff>173393</xdr:rowOff>
    </xdr:from>
    <xdr:to>
      <xdr:col>7</xdr:col>
      <xdr:colOff>265816</xdr:colOff>
      <xdr:row>112</xdr:row>
      <xdr:rowOff>151610</xdr:rowOff>
    </xdr:to>
    <xdr:cxnSp macro="">
      <xdr:nvCxnSpPr>
        <xdr:cNvPr id="16" name="Straight Connector 15">
          <a:extLst>
            <a:ext uri="{FF2B5EF4-FFF2-40B4-BE49-F238E27FC236}">
              <a16:creationId xmlns:a16="http://schemas.microsoft.com/office/drawing/2014/main" id="{50AC6173-F38E-6D4A-BCE9-10299733C731}"/>
            </a:ext>
          </a:extLst>
        </xdr:cNvPr>
        <xdr:cNvCxnSpPr/>
      </xdr:nvCxnSpPr>
      <xdr:spPr>
        <a:xfrm>
          <a:off x="7025920" y="20652143"/>
          <a:ext cx="0" cy="73668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193452</xdr:colOff>
      <xdr:row>97</xdr:row>
      <xdr:rowOff>61941</xdr:rowOff>
    </xdr:from>
    <xdr:to>
      <xdr:col>13</xdr:col>
      <xdr:colOff>190136</xdr:colOff>
      <xdr:row>113</xdr:row>
      <xdr:rowOff>32098</xdr:rowOff>
    </xdr:to>
    <xdr:cxnSp macro="">
      <xdr:nvCxnSpPr>
        <xdr:cNvPr id="18" name="Straight Connector 17">
          <a:extLst>
            <a:ext uri="{FF2B5EF4-FFF2-40B4-BE49-F238E27FC236}">
              <a16:creationId xmlns:a16="http://schemas.microsoft.com/office/drawing/2014/main" id="{61DB1EB1-109D-A046-B5C7-4341E40C7ABB}"/>
            </a:ext>
          </a:extLst>
        </xdr:cNvPr>
        <xdr:cNvCxnSpPr/>
      </xdr:nvCxnSpPr>
      <xdr:spPr>
        <a:xfrm flipV="1">
          <a:off x="5984652" y="18540441"/>
          <a:ext cx="6753084" cy="301815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295052</xdr:colOff>
      <xdr:row>97</xdr:row>
      <xdr:rowOff>145983</xdr:rowOff>
    </xdr:from>
    <xdr:to>
      <xdr:col>13</xdr:col>
      <xdr:colOff>291736</xdr:colOff>
      <xdr:row>113</xdr:row>
      <xdr:rowOff>116140</xdr:rowOff>
    </xdr:to>
    <xdr:cxnSp macro="">
      <xdr:nvCxnSpPr>
        <xdr:cNvPr id="21" name="Straight Connector 20">
          <a:extLst>
            <a:ext uri="{FF2B5EF4-FFF2-40B4-BE49-F238E27FC236}">
              <a16:creationId xmlns:a16="http://schemas.microsoft.com/office/drawing/2014/main" id="{DDF4C145-D4A5-E947-9614-5A375FE67B8C}"/>
            </a:ext>
          </a:extLst>
        </xdr:cNvPr>
        <xdr:cNvCxnSpPr/>
      </xdr:nvCxnSpPr>
      <xdr:spPr>
        <a:xfrm flipV="1">
          <a:off x="6086252" y="18624483"/>
          <a:ext cx="6753084" cy="301815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406400</xdr:colOff>
      <xdr:row>76</xdr:row>
      <xdr:rowOff>6350</xdr:rowOff>
    </xdr:from>
    <xdr:to>
      <xdr:col>12</xdr:col>
      <xdr:colOff>831850</xdr:colOff>
      <xdr:row>89</xdr:row>
      <xdr:rowOff>82550</xdr:rowOff>
    </xdr:to>
    <xdr:cxnSp macro="">
      <xdr:nvCxnSpPr>
        <xdr:cNvPr id="23" name="Straight Connector 22">
          <a:extLst>
            <a:ext uri="{FF2B5EF4-FFF2-40B4-BE49-F238E27FC236}">
              <a16:creationId xmlns:a16="http://schemas.microsoft.com/office/drawing/2014/main" id="{9566B329-573D-3F4A-AE75-A06A3B66E330}"/>
            </a:ext>
          </a:extLst>
        </xdr:cNvPr>
        <xdr:cNvCxnSpPr/>
      </xdr:nvCxnSpPr>
      <xdr:spPr>
        <a:xfrm flipV="1">
          <a:off x="6197600" y="14484350"/>
          <a:ext cx="6216650" cy="255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533400</xdr:colOff>
      <xdr:row>76</xdr:row>
      <xdr:rowOff>107950</xdr:rowOff>
    </xdr:from>
    <xdr:to>
      <xdr:col>12</xdr:col>
      <xdr:colOff>958850</xdr:colOff>
      <xdr:row>89</xdr:row>
      <xdr:rowOff>184150</xdr:rowOff>
    </xdr:to>
    <xdr:cxnSp macro="">
      <xdr:nvCxnSpPr>
        <xdr:cNvPr id="25" name="Straight Connector 24">
          <a:extLst>
            <a:ext uri="{FF2B5EF4-FFF2-40B4-BE49-F238E27FC236}">
              <a16:creationId xmlns:a16="http://schemas.microsoft.com/office/drawing/2014/main" id="{A7A55536-23BE-3A41-8E6C-82DD48706534}"/>
            </a:ext>
          </a:extLst>
        </xdr:cNvPr>
        <xdr:cNvCxnSpPr/>
      </xdr:nvCxnSpPr>
      <xdr:spPr>
        <a:xfrm flipV="1">
          <a:off x="6324600" y="14585950"/>
          <a:ext cx="6216650" cy="255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539750</xdr:colOff>
      <xdr:row>54</xdr:row>
      <xdr:rowOff>25400</xdr:rowOff>
    </xdr:from>
    <xdr:to>
      <xdr:col>13</xdr:col>
      <xdr:colOff>215900</xdr:colOff>
      <xdr:row>69</xdr:row>
      <xdr:rowOff>63500</xdr:rowOff>
    </xdr:to>
    <xdr:cxnSp macro="">
      <xdr:nvCxnSpPr>
        <xdr:cNvPr id="27" name="Straight Connector 26">
          <a:extLst>
            <a:ext uri="{FF2B5EF4-FFF2-40B4-BE49-F238E27FC236}">
              <a16:creationId xmlns:a16="http://schemas.microsoft.com/office/drawing/2014/main" id="{C1F51293-235B-CC42-93F5-A00034A32B8F}"/>
            </a:ext>
          </a:extLst>
        </xdr:cNvPr>
        <xdr:cNvCxnSpPr/>
      </xdr:nvCxnSpPr>
      <xdr:spPr>
        <a:xfrm flipV="1">
          <a:off x="5365750" y="10312400"/>
          <a:ext cx="7397750" cy="28956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641350</xdr:colOff>
      <xdr:row>54</xdr:row>
      <xdr:rowOff>88900</xdr:rowOff>
    </xdr:from>
    <xdr:to>
      <xdr:col>13</xdr:col>
      <xdr:colOff>317500</xdr:colOff>
      <xdr:row>69</xdr:row>
      <xdr:rowOff>127000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56A54BAB-43A8-B846-AE1B-C6E9C7E49AB5}"/>
            </a:ext>
          </a:extLst>
        </xdr:cNvPr>
        <xdr:cNvCxnSpPr/>
      </xdr:nvCxnSpPr>
      <xdr:spPr>
        <a:xfrm flipV="1">
          <a:off x="5467350" y="10375900"/>
          <a:ext cx="7397750" cy="28956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647700</xdr:colOff>
      <xdr:row>31</xdr:row>
      <xdr:rowOff>133350</xdr:rowOff>
    </xdr:from>
    <xdr:to>
      <xdr:col>12</xdr:col>
      <xdr:colOff>952500</xdr:colOff>
      <xdr:row>47</xdr:row>
      <xdr:rowOff>133350</xdr:rowOff>
    </xdr:to>
    <xdr:cxnSp macro="">
      <xdr:nvCxnSpPr>
        <xdr:cNvPr id="31" name="Straight Connector 30">
          <a:extLst>
            <a:ext uri="{FF2B5EF4-FFF2-40B4-BE49-F238E27FC236}">
              <a16:creationId xmlns:a16="http://schemas.microsoft.com/office/drawing/2014/main" id="{0C48FA76-B9FE-A142-89FD-FB53C078851C}"/>
            </a:ext>
          </a:extLst>
        </xdr:cNvPr>
        <xdr:cNvCxnSpPr/>
      </xdr:nvCxnSpPr>
      <xdr:spPr>
        <a:xfrm flipV="1">
          <a:off x="5473700" y="6038850"/>
          <a:ext cx="7061200" cy="3048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793750</xdr:colOff>
      <xdr:row>32</xdr:row>
      <xdr:rowOff>82550</xdr:rowOff>
    </xdr:from>
    <xdr:to>
      <xdr:col>13</xdr:col>
      <xdr:colOff>133350</xdr:colOff>
      <xdr:row>48</xdr:row>
      <xdr:rowOff>82550</xdr:rowOff>
    </xdr:to>
    <xdr:cxnSp macro="">
      <xdr:nvCxnSpPr>
        <xdr:cNvPr id="34" name="Straight Connector 33">
          <a:extLst>
            <a:ext uri="{FF2B5EF4-FFF2-40B4-BE49-F238E27FC236}">
              <a16:creationId xmlns:a16="http://schemas.microsoft.com/office/drawing/2014/main" id="{6E50AECB-4920-8544-91E7-FF842E5A6DBB}"/>
            </a:ext>
          </a:extLst>
        </xdr:cNvPr>
        <xdr:cNvCxnSpPr/>
      </xdr:nvCxnSpPr>
      <xdr:spPr>
        <a:xfrm flipV="1">
          <a:off x="5619750" y="6178550"/>
          <a:ext cx="7061200" cy="3048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685800</xdr:colOff>
      <xdr:row>11</xdr:row>
      <xdr:rowOff>25400</xdr:rowOff>
    </xdr:from>
    <xdr:to>
      <xdr:col>12</xdr:col>
      <xdr:colOff>438150</xdr:colOff>
      <xdr:row>25</xdr:row>
      <xdr:rowOff>31750</xdr:rowOff>
    </xdr:to>
    <xdr:cxnSp macro="">
      <xdr:nvCxnSpPr>
        <xdr:cNvPr id="36" name="Straight Connector 35">
          <a:extLst>
            <a:ext uri="{FF2B5EF4-FFF2-40B4-BE49-F238E27FC236}">
              <a16:creationId xmlns:a16="http://schemas.microsoft.com/office/drawing/2014/main" id="{D38F6F2B-6A6D-9843-A4FF-1B3AAAA9EB8E}"/>
            </a:ext>
          </a:extLst>
        </xdr:cNvPr>
        <xdr:cNvCxnSpPr/>
      </xdr:nvCxnSpPr>
      <xdr:spPr>
        <a:xfrm flipV="1">
          <a:off x="5511800" y="2120900"/>
          <a:ext cx="6508750" cy="26733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831850</xdr:colOff>
      <xdr:row>11</xdr:row>
      <xdr:rowOff>101600</xdr:rowOff>
    </xdr:from>
    <xdr:to>
      <xdr:col>12</xdr:col>
      <xdr:colOff>584200</xdr:colOff>
      <xdr:row>25</xdr:row>
      <xdr:rowOff>107950</xdr:rowOff>
    </xdr:to>
    <xdr:cxnSp macro="">
      <xdr:nvCxnSpPr>
        <xdr:cNvPr id="38" name="Straight Connector 37">
          <a:extLst>
            <a:ext uri="{FF2B5EF4-FFF2-40B4-BE49-F238E27FC236}">
              <a16:creationId xmlns:a16="http://schemas.microsoft.com/office/drawing/2014/main" id="{B2B31E10-796F-834B-B729-F2AC4CAFF15C}"/>
            </a:ext>
          </a:extLst>
        </xdr:cNvPr>
        <xdr:cNvCxnSpPr/>
      </xdr:nvCxnSpPr>
      <xdr:spPr>
        <a:xfrm flipV="1">
          <a:off x="5657850" y="2197100"/>
          <a:ext cx="6508750" cy="26733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946150</xdr:colOff>
      <xdr:row>11</xdr:row>
      <xdr:rowOff>174625</xdr:rowOff>
    </xdr:from>
    <xdr:to>
      <xdr:col>12</xdr:col>
      <xdr:colOff>66675</xdr:colOff>
      <xdr:row>23</xdr:row>
      <xdr:rowOff>44450</xdr:rowOff>
    </xdr:to>
    <xdr:cxnSp macro="">
      <xdr:nvCxnSpPr>
        <xdr:cNvPr id="40" name="Straight Connector 39">
          <a:extLst>
            <a:ext uri="{FF2B5EF4-FFF2-40B4-BE49-F238E27FC236}">
              <a16:creationId xmlns:a16="http://schemas.microsoft.com/office/drawing/2014/main" id="{2ECB71D3-F3F0-D44F-8174-9B0E7399FED7}"/>
            </a:ext>
          </a:extLst>
        </xdr:cNvPr>
        <xdr:cNvCxnSpPr/>
      </xdr:nvCxnSpPr>
      <xdr:spPr>
        <a:xfrm flipV="1">
          <a:off x="6751864" y="2281212"/>
          <a:ext cx="4926240" cy="216792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940912</xdr:colOff>
      <xdr:row>12</xdr:row>
      <xdr:rowOff>115876</xdr:rowOff>
    </xdr:from>
    <xdr:to>
      <xdr:col>12</xdr:col>
      <xdr:colOff>74161</xdr:colOff>
      <xdr:row>22</xdr:row>
      <xdr:rowOff>97336</xdr:rowOff>
    </xdr:to>
    <xdr:cxnSp macro="">
      <xdr:nvCxnSpPr>
        <xdr:cNvPr id="44" name="Straight Connector 43">
          <a:extLst>
            <a:ext uri="{FF2B5EF4-FFF2-40B4-BE49-F238E27FC236}">
              <a16:creationId xmlns:a16="http://schemas.microsoft.com/office/drawing/2014/main" id="{BCC89E01-85C1-1F47-AADC-6750F3CA7DF7}"/>
            </a:ext>
          </a:extLst>
        </xdr:cNvPr>
        <xdr:cNvCxnSpPr/>
      </xdr:nvCxnSpPr>
      <xdr:spPr>
        <a:xfrm flipV="1">
          <a:off x="6725438" y="2396314"/>
          <a:ext cx="4917774" cy="18818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259562</xdr:colOff>
      <xdr:row>34</xdr:row>
      <xdr:rowOff>69525</xdr:rowOff>
    </xdr:from>
    <xdr:to>
      <xdr:col>12</xdr:col>
      <xdr:colOff>254927</xdr:colOff>
      <xdr:row>44</xdr:row>
      <xdr:rowOff>37080</xdr:rowOff>
    </xdr:to>
    <xdr:cxnSp macro="">
      <xdr:nvCxnSpPr>
        <xdr:cNvPr id="46" name="Straight Connector 45">
          <a:extLst>
            <a:ext uri="{FF2B5EF4-FFF2-40B4-BE49-F238E27FC236}">
              <a16:creationId xmlns:a16="http://schemas.microsoft.com/office/drawing/2014/main" id="{25B9955A-B7EC-4A40-9D76-FCECDA23FD17}"/>
            </a:ext>
          </a:extLst>
        </xdr:cNvPr>
        <xdr:cNvCxnSpPr/>
      </xdr:nvCxnSpPr>
      <xdr:spPr>
        <a:xfrm flipV="1">
          <a:off x="7008175" y="6530766"/>
          <a:ext cx="4815803" cy="186792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264197</xdr:colOff>
      <xdr:row>33</xdr:row>
      <xdr:rowOff>64891</xdr:rowOff>
    </xdr:from>
    <xdr:to>
      <xdr:col>12</xdr:col>
      <xdr:colOff>241022</xdr:colOff>
      <xdr:row>45</xdr:row>
      <xdr:rowOff>46351</xdr:rowOff>
    </xdr:to>
    <xdr:cxnSp macro="">
      <xdr:nvCxnSpPr>
        <xdr:cNvPr id="48" name="Straight Connector 47">
          <a:extLst>
            <a:ext uri="{FF2B5EF4-FFF2-40B4-BE49-F238E27FC236}">
              <a16:creationId xmlns:a16="http://schemas.microsoft.com/office/drawing/2014/main" id="{EBE71DB8-AF18-7143-AA48-4DEEF2726841}"/>
            </a:ext>
          </a:extLst>
        </xdr:cNvPr>
        <xdr:cNvCxnSpPr/>
      </xdr:nvCxnSpPr>
      <xdr:spPr>
        <a:xfrm flipH="1">
          <a:off x="7012810" y="6336095"/>
          <a:ext cx="4797263" cy="226189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38319</xdr:colOff>
      <xdr:row>55</xdr:row>
      <xdr:rowOff>175172</xdr:rowOff>
    </xdr:from>
    <xdr:to>
      <xdr:col>12</xdr:col>
      <xdr:colOff>333923</xdr:colOff>
      <xdr:row>66</xdr:row>
      <xdr:rowOff>186120</xdr:rowOff>
    </xdr:to>
    <xdr:cxnSp macro="">
      <xdr:nvCxnSpPr>
        <xdr:cNvPr id="50" name="Straight Connector 49">
          <a:extLst>
            <a:ext uri="{FF2B5EF4-FFF2-40B4-BE49-F238E27FC236}">
              <a16:creationId xmlns:a16="http://schemas.microsoft.com/office/drawing/2014/main" id="{D5B7CE98-B427-A04E-9CB0-E63406860C40}"/>
            </a:ext>
          </a:extLst>
        </xdr:cNvPr>
        <xdr:cNvCxnSpPr/>
      </xdr:nvCxnSpPr>
      <xdr:spPr>
        <a:xfrm flipV="1">
          <a:off x="6782457" y="10712888"/>
          <a:ext cx="5112845" cy="211849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38319</xdr:colOff>
      <xdr:row>56</xdr:row>
      <xdr:rowOff>76638</xdr:rowOff>
    </xdr:from>
    <xdr:to>
      <xdr:col>12</xdr:col>
      <xdr:colOff>339397</xdr:colOff>
      <xdr:row>66</xdr:row>
      <xdr:rowOff>82112</xdr:rowOff>
    </xdr:to>
    <xdr:cxnSp macro="">
      <xdr:nvCxnSpPr>
        <xdr:cNvPr id="52" name="Straight Connector 51">
          <a:extLst>
            <a:ext uri="{FF2B5EF4-FFF2-40B4-BE49-F238E27FC236}">
              <a16:creationId xmlns:a16="http://schemas.microsoft.com/office/drawing/2014/main" id="{DD485F2A-92C0-A04A-8216-BAB2829CE8F2}"/>
            </a:ext>
          </a:extLst>
        </xdr:cNvPr>
        <xdr:cNvCxnSpPr/>
      </xdr:nvCxnSpPr>
      <xdr:spPr>
        <a:xfrm flipV="1">
          <a:off x="6782457" y="10805948"/>
          <a:ext cx="5118319" cy="192142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947026</xdr:colOff>
      <xdr:row>78</xdr:row>
      <xdr:rowOff>87586</xdr:rowOff>
    </xdr:from>
    <xdr:to>
      <xdr:col>12</xdr:col>
      <xdr:colOff>76638</xdr:colOff>
      <xdr:row>88</xdr:row>
      <xdr:rowOff>49267</xdr:rowOff>
    </xdr:to>
    <xdr:cxnSp macro="">
      <xdr:nvCxnSpPr>
        <xdr:cNvPr id="54" name="Straight Connector 53">
          <a:extLst>
            <a:ext uri="{FF2B5EF4-FFF2-40B4-BE49-F238E27FC236}">
              <a16:creationId xmlns:a16="http://schemas.microsoft.com/office/drawing/2014/main" id="{AD67F504-96C0-8747-A3B2-7C9F0547348F}"/>
            </a:ext>
          </a:extLst>
        </xdr:cNvPr>
        <xdr:cNvCxnSpPr/>
      </xdr:nvCxnSpPr>
      <xdr:spPr>
        <a:xfrm flipV="1">
          <a:off x="6727716" y="15031983"/>
          <a:ext cx="4910301" cy="187762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941551</xdr:colOff>
      <xdr:row>77</xdr:row>
      <xdr:rowOff>120431</xdr:rowOff>
    </xdr:from>
    <xdr:to>
      <xdr:col>12</xdr:col>
      <xdr:colOff>76638</xdr:colOff>
      <xdr:row>89</xdr:row>
      <xdr:rowOff>27370</xdr:rowOff>
    </xdr:to>
    <xdr:cxnSp macro="">
      <xdr:nvCxnSpPr>
        <xdr:cNvPr id="56" name="Straight Connector 55">
          <a:extLst>
            <a:ext uri="{FF2B5EF4-FFF2-40B4-BE49-F238E27FC236}">
              <a16:creationId xmlns:a16="http://schemas.microsoft.com/office/drawing/2014/main" id="{181E67FE-3DAE-8243-835C-606CCA5749A6}"/>
            </a:ext>
          </a:extLst>
        </xdr:cNvPr>
        <xdr:cNvCxnSpPr/>
      </xdr:nvCxnSpPr>
      <xdr:spPr>
        <a:xfrm flipV="1">
          <a:off x="6722241" y="14873233"/>
          <a:ext cx="4915776" cy="220607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268233</xdr:colOff>
      <xdr:row>100</xdr:row>
      <xdr:rowOff>120431</xdr:rowOff>
    </xdr:from>
    <xdr:to>
      <xdr:col>12</xdr:col>
      <xdr:colOff>38319</xdr:colOff>
      <xdr:row>110</xdr:row>
      <xdr:rowOff>142328</xdr:rowOff>
    </xdr:to>
    <xdr:cxnSp macro="">
      <xdr:nvCxnSpPr>
        <xdr:cNvPr id="58" name="Straight Connector 57">
          <a:extLst>
            <a:ext uri="{FF2B5EF4-FFF2-40B4-BE49-F238E27FC236}">
              <a16:creationId xmlns:a16="http://schemas.microsoft.com/office/drawing/2014/main" id="{0AA95944-1187-894D-9FB0-3A5B3E5F148D}"/>
            </a:ext>
          </a:extLst>
        </xdr:cNvPr>
        <xdr:cNvCxnSpPr/>
      </xdr:nvCxnSpPr>
      <xdr:spPr>
        <a:xfrm flipV="1">
          <a:off x="7012371" y="19279914"/>
          <a:ext cx="4587327" cy="193784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262759</xdr:colOff>
      <xdr:row>99</xdr:row>
      <xdr:rowOff>186121</xdr:rowOff>
    </xdr:from>
    <xdr:to>
      <xdr:col>12</xdr:col>
      <xdr:colOff>38319</xdr:colOff>
      <xdr:row>111</xdr:row>
      <xdr:rowOff>87586</xdr:rowOff>
    </xdr:to>
    <xdr:cxnSp macro="">
      <xdr:nvCxnSpPr>
        <xdr:cNvPr id="60" name="Straight Connector 59">
          <a:extLst>
            <a:ext uri="{FF2B5EF4-FFF2-40B4-BE49-F238E27FC236}">
              <a16:creationId xmlns:a16="http://schemas.microsoft.com/office/drawing/2014/main" id="{A937FBF5-051B-7A42-B643-73551D45D94C}"/>
            </a:ext>
          </a:extLst>
        </xdr:cNvPr>
        <xdr:cNvCxnSpPr/>
      </xdr:nvCxnSpPr>
      <xdr:spPr>
        <a:xfrm flipV="1">
          <a:off x="7006897" y="19154009"/>
          <a:ext cx="4592801" cy="220060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24"/>
  <sheetViews>
    <sheetView zoomScale="75" zoomScaleNormal="390" workbookViewId="0">
      <selection activeCell="O7" sqref="O7:V23"/>
    </sheetView>
  </sheetViews>
  <sheetFormatPr baseColWidth="10" defaultColWidth="8.83203125" defaultRowHeight="15" x14ac:dyDescent="0.2"/>
  <cols>
    <col min="1" max="6" width="12.6640625" style="7" customWidth="1"/>
    <col min="7" max="10" width="12.6640625" style="1" customWidth="1"/>
    <col min="11" max="13" width="12.6640625" customWidth="1"/>
  </cols>
  <sheetData>
    <row r="1" spans="1:13" x14ac:dyDescent="0.2">
      <c r="A1" s="28" t="s">
        <v>0</v>
      </c>
      <c r="B1" s="28"/>
      <c r="C1" s="28"/>
      <c r="D1" s="28"/>
      <c r="E1" s="28"/>
    </row>
    <row r="3" spans="1:13" x14ac:dyDescent="0.2">
      <c r="A3" s="7" t="s">
        <v>1</v>
      </c>
      <c r="B3" s="28" t="s">
        <v>2</v>
      </c>
      <c r="C3" s="28"/>
      <c r="D3" s="28"/>
    </row>
    <row r="5" spans="1:13" x14ac:dyDescent="0.2">
      <c r="B5" s="8" t="s">
        <v>3</v>
      </c>
      <c r="D5" s="8" t="s">
        <v>3</v>
      </c>
      <c r="F5" s="8" t="s">
        <v>3</v>
      </c>
    </row>
    <row r="6" spans="1:13" x14ac:dyDescent="0.2">
      <c r="B6" s="9" t="s">
        <v>4</v>
      </c>
      <c r="D6" s="9" t="s">
        <v>5</v>
      </c>
      <c r="F6" s="9" t="s">
        <v>6</v>
      </c>
    </row>
    <row r="7" spans="1:13" x14ac:dyDescent="0.2">
      <c r="B7" s="10">
        <v>0.19500000000000001</v>
      </c>
      <c r="D7" s="10">
        <v>0.19</v>
      </c>
      <c r="F7" s="10">
        <f>B7*D7</f>
        <v>3.705E-2</v>
      </c>
    </row>
    <row r="9" spans="1:13" x14ac:dyDescent="0.2">
      <c r="G9" s="3"/>
      <c r="H9" s="3"/>
      <c r="I9" s="3"/>
      <c r="J9" s="3"/>
      <c r="K9" s="4"/>
      <c r="L9" s="4"/>
      <c r="M9" s="4"/>
    </row>
    <row r="10" spans="1:13" x14ac:dyDescent="0.2">
      <c r="B10" s="7" t="s">
        <v>7</v>
      </c>
      <c r="G10" s="3"/>
      <c r="H10" s="3"/>
      <c r="I10" s="3"/>
      <c r="J10" s="3"/>
      <c r="K10" s="4"/>
      <c r="L10" s="4"/>
      <c r="M10" s="4"/>
    </row>
    <row r="11" spans="1:13" x14ac:dyDescent="0.2">
      <c r="G11" s="3"/>
      <c r="H11" s="3"/>
      <c r="I11" s="3"/>
      <c r="J11" s="3"/>
      <c r="K11" s="4"/>
      <c r="L11" s="4"/>
      <c r="M11" s="4"/>
    </row>
    <row r="12" spans="1:13" x14ac:dyDescent="0.2">
      <c r="B12" s="11" t="s">
        <v>8</v>
      </c>
      <c r="D12" s="12" t="s">
        <v>9</v>
      </c>
      <c r="E12" s="13" t="s">
        <v>10</v>
      </c>
      <c r="G12" s="3"/>
      <c r="H12" s="3"/>
      <c r="I12" s="3"/>
      <c r="J12" s="3"/>
      <c r="K12" s="4"/>
      <c r="L12" s="4"/>
      <c r="M12" s="4"/>
    </row>
    <row r="13" spans="1:13" x14ac:dyDescent="0.2">
      <c r="B13" s="25">
        <v>40</v>
      </c>
      <c r="D13" s="26">
        <v>98688</v>
      </c>
      <c r="E13" s="14">
        <f>B13/1000*9.8</f>
        <v>0.39200000000000002</v>
      </c>
      <c r="G13" s="3"/>
      <c r="H13" s="3"/>
      <c r="I13" s="3"/>
      <c r="J13" s="3"/>
      <c r="K13" s="4"/>
      <c r="L13" s="4"/>
      <c r="M13" s="4"/>
    </row>
    <row r="14" spans="1:13" x14ac:dyDescent="0.2">
      <c r="B14" s="25">
        <f>B13+40</f>
        <v>80</v>
      </c>
      <c r="D14" s="26">
        <v>98702</v>
      </c>
      <c r="E14" s="14">
        <f t="shared" ref="E14:E17" si="0">B14/1000*9.8</f>
        <v>0.78400000000000003</v>
      </c>
      <c r="G14" s="3"/>
      <c r="H14" s="3"/>
      <c r="I14" s="3"/>
      <c r="J14" s="3"/>
      <c r="K14" s="4"/>
      <c r="L14" s="4"/>
      <c r="M14" s="4"/>
    </row>
    <row r="15" spans="1:13" x14ac:dyDescent="0.2">
      <c r="B15" s="25">
        <f t="shared" ref="B15:B17" si="1">B14+40</f>
        <v>120</v>
      </c>
      <c r="D15" s="26">
        <v>98716</v>
      </c>
      <c r="E15" s="14">
        <f t="shared" si="0"/>
        <v>1.1759999999999999</v>
      </c>
      <c r="G15" s="3"/>
      <c r="H15" s="3"/>
      <c r="I15" s="3"/>
      <c r="J15" s="3"/>
      <c r="K15" s="4"/>
      <c r="L15" s="4"/>
      <c r="M15" s="4"/>
    </row>
    <row r="16" spans="1:13" x14ac:dyDescent="0.2">
      <c r="B16" s="25">
        <f t="shared" si="1"/>
        <v>160</v>
      </c>
      <c r="D16" s="26">
        <v>98723</v>
      </c>
      <c r="E16" s="14">
        <f t="shared" si="0"/>
        <v>1.5680000000000001</v>
      </c>
      <c r="G16" s="3"/>
      <c r="H16" s="3"/>
      <c r="I16" s="3"/>
      <c r="J16" s="3"/>
      <c r="K16" s="4"/>
      <c r="L16" s="4"/>
      <c r="M16" s="4"/>
    </row>
    <row r="17" spans="2:13" x14ac:dyDescent="0.2">
      <c r="B17" s="25">
        <f t="shared" si="1"/>
        <v>200</v>
      </c>
      <c r="D17" s="26">
        <v>98739</v>
      </c>
      <c r="E17" s="14">
        <f t="shared" si="0"/>
        <v>1.9600000000000002</v>
      </c>
      <c r="G17" s="3"/>
      <c r="H17" s="3"/>
      <c r="I17" s="3"/>
      <c r="J17" s="3"/>
      <c r="K17" s="4"/>
      <c r="L17" s="4"/>
      <c r="M17" s="4"/>
    </row>
    <row r="18" spans="2:13" x14ac:dyDescent="0.2">
      <c r="G18" s="3"/>
      <c r="H18" s="3"/>
      <c r="I18" s="3"/>
      <c r="J18" s="5" t="s">
        <v>11</v>
      </c>
      <c r="K18" s="4"/>
      <c r="L18" s="4"/>
      <c r="M18" s="4"/>
    </row>
    <row r="19" spans="2:13" x14ac:dyDescent="0.2">
      <c r="B19" s="15" t="s">
        <v>13</v>
      </c>
      <c r="C19" s="15" t="s">
        <v>16</v>
      </c>
      <c r="G19" s="3"/>
      <c r="H19" s="3"/>
      <c r="I19" s="3"/>
      <c r="J19" s="3"/>
      <c r="K19" s="4"/>
      <c r="L19" s="4"/>
      <c r="M19" s="4"/>
    </row>
    <row r="20" spans="2:13" x14ac:dyDescent="0.2">
      <c r="B20" s="16">
        <v>3.15E-2</v>
      </c>
      <c r="C20" s="16">
        <f>(B23-B26)/2</f>
        <v>4.3E-3</v>
      </c>
      <c r="G20" s="3"/>
      <c r="H20" s="3"/>
      <c r="I20" s="3"/>
      <c r="J20" s="3"/>
      <c r="K20" s="4"/>
      <c r="L20" s="4"/>
      <c r="M20" s="4"/>
    </row>
    <row r="21" spans="2:13" x14ac:dyDescent="0.2">
      <c r="G21" s="3"/>
      <c r="H21" s="3"/>
      <c r="I21" s="3"/>
      <c r="J21" s="3"/>
      <c r="K21" s="4"/>
      <c r="L21" s="4"/>
      <c r="M21" s="4"/>
    </row>
    <row r="22" spans="2:13" x14ac:dyDescent="0.2">
      <c r="B22" s="17" t="s">
        <v>14</v>
      </c>
      <c r="G22" s="3"/>
      <c r="H22" s="3"/>
      <c r="I22" s="3"/>
      <c r="J22" s="3"/>
      <c r="K22" s="4"/>
      <c r="L22" s="4"/>
      <c r="M22" s="4"/>
    </row>
    <row r="23" spans="2:13" x14ac:dyDescent="0.2">
      <c r="B23" s="18">
        <v>3.6299999999999999E-2</v>
      </c>
      <c r="G23" s="3"/>
      <c r="H23" s="3"/>
      <c r="I23" s="3"/>
      <c r="J23" s="3"/>
      <c r="K23" s="4"/>
      <c r="L23" s="4"/>
      <c r="M23" s="4"/>
    </row>
    <row r="24" spans="2:13" x14ac:dyDescent="0.2">
      <c r="B24" s="27"/>
      <c r="G24" s="3"/>
      <c r="H24" s="3"/>
      <c r="I24" s="3"/>
      <c r="J24" s="3"/>
      <c r="K24" s="4"/>
      <c r="L24" s="4"/>
      <c r="M24" s="4"/>
    </row>
    <row r="25" spans="2:13" x14ac:dyDescent="0.2">
      <c r="B25" s="19" t="s">
        <v>15</v>
      </c>
      <c r="G25" s="3"/>
      <c r="H25" s="3"/>
      <c r="I25" s="3"/>
      <c r="J25" s="3"/>
      <c r="K25" s="4"/>
      <c r="L25" s="4"/>
      <c r="M25" s="4"/>
    </row>
    <row r="26" spans="2:13" x14ac:dyDescent="0.2">
      <c r="B26" s="18">
        <v>2.7699999999999999E-2</v>
      </c>
      <c r="G26" s="3"/>
      <c r="H26" s="3"/>
      <c r="I26" s="3"/>
      <c r="J26" s="3"/>
      <c r="K26" s="4"/>
      <c r="L26" s="4"/>
      <c r="M26" s="4"/>
    </row>
    <row r="27" spans="2:13" x14ac:dyDescent="0.2">
      <c r="G27" s="3"/>
      <c r="H27" s="3"/>
      <c r="I27" s="3"/>
      <c r="J27" s="3"/>
      <c r="K27" s="4"/>
      <c r="L27" s="4"/>
      <c r="M27" s="4"/>
    </row>
    <row r="31" spans="2:13" x14ac:dyDescent="0.2">
      <c r="G31" s="3"/>
      <c r="H31" s="3"/>
      <c r="I31" s="3"/>
      <c r="J31" s="3"/>
      <c r="K31" s="4"/>
      <c r="L31" s="4"/>
      <c r="M31" s="4"/>
    </row>
    <row r="32" spans="2:13" x14ac:dyDescent="0.2">
      <c r="B32" s="7" t="s">
        <v>12</v>
      </c>
      <c r="G32" s="3"/>
      <c r="H32" s="3"/>
      <c r="I32" s="3"/>
      <c r="J32" s="3"/>
      <c r="K32" s="4"/>
      <c r="L32" s="4"/>
      <c r="M32" s="4"/>
    </row>
    <row r="33" spans="2:13" x14ac:dyDescent="0.2">
      <c r="G33" s="3"/>
      <c r="H33" s="3"/>
      <c r="I33" s="3"/>
      <c r="J33" s="3"/>
      <c r="K33" s="4"/>
      <c r="L33" s="4"/>
      <c r="M33" s="4"/>
    </row>
    <row r="34" spans="2:13" x14ac:dyDescent="0.2">
      <c r="B34" s="11" t="s">
        <v>8</v>
      </c>
      <c r="D34" s="12" t="s">
        <v>9</v>
      </c>
      <c r="E34" s="13" t="s">
        <v>10</v>
      </c>
      <c r="G34" s="3"/>
      <c r="H34" s="3"/>
      <c r="I34" s="3"/>
      <c r="J34" s="3"/>
      <c r="K34" s="4"/>
      <c r="L34" s="4"/>
      <c r="M34" s="4"/>
    </row>
    <row r="35" spans="2:13" x14ac:dyDescent="0.2">
      <c r="B35" s="25">
        <v>40</v>
      </c>
      <c r="D35" s="26">
        <v>98700</v>
      </c>
      <c r="E35" s="14">
        <f>B35/1000*9.8</f>
        <v>0.39200000000000002</v>
      </c>
      <c r="G35" s="3"/>
      <c r="H35" s="3"/>
      <c r="I35" s="3"/>
      <c r="J35" s="3"/>
      <c r="K35" s="4"/>
      <c r="L35" s="4"/>
      <c r="M35" s="4"/>
    </row>
    <row r="36" spans="2:13" x14ac:dyDescent="0.2">
      <c r="B36" s="25">
        <f>B35+40</f>
        <v>80</v>
      </c>
      <c r="D36" s="26">
        <v>98712</v>
      </c>
      <c r="E36" s="14">
        <f t="shared" ref="E36:E39" si="2">B36/1000*9.8</f>
        <v>0.78400000000000003</v>
      </c>
      <c r="G36" s="3"/>
      <c r="H36" s="3"/>
      <c r="I36" s="3"/>
      <c r="J36" s="3"/>
      <c r="K36" s="4"/>
      <c r="L36" s="4"/>
      <c r="M36" s="4"/>
    </row>
    <row r="37" spans="2:13" x14ac:dyDescent="0.2">
      <c r="B37" s="25">
        <f t="shared" ref="B37:B39" si="3">B36+40</f>
        <v>120</v>
      </c>
      <c r="D37" s="26">
        <v>98726</v>
      </c>
      <c r="E37" s="14">
        <f t="shared" si="2"/>
        <v>1.1759999999999999</v>
      </c>
      <c r="G37" s="3"/>
      <c r="H37" s="3"/>
      <c r="I37" s="3"/>
      <c r="J37" s="3"/>
      <c r="K37" s="4"/>
      <c r="L37" s="4"/>
      <c r="M37" s="4"/>
    </row>
    <row r="38" spans="2:13" x14ac:dyDescent="0.2">
      <c r="B38" s="25">
        <f t="shared" si="3"/>
        <v>160</v>
      </c>
      <c r="D38" s="26">
        <v>98738</v>
      </c>
      <c r="E38" s="14">
        <f t="shared" si="2"/>
        <v>1.5680000000000001</v>
      </c>
      <c r="G38" s="3"/>
      <c r="H38" s="3"/>
      <c r="I38" s="3"/>
      <c r="J38" s="3"/>
      <c r="K38" s="4"/>
      <c r="L38" s="4"/>
      <c r="M38" s="4"/>
    </row>
    <row r="39" spans="2:13" x14ac:dyDescent="0.2">
      <c r="B39" s="25">
        <f t="shared" si="3"/>
        <v>200</v>
      </c>
      <c r="D39" s="26">
        <v>98751</v>
      </c>
      <c r="E39" s="14">
        <f t="shared" si="2"/>
        <v>1.9600000000000002</v>
      </c>
      <c r="G39" s="3"/>
      <c r="H39" s="3"/>
      <c r="I39" s="3"/>
      <c r="J39" s="3"/>
      <c r="K39" s="4"/>
      <c r="L39" s="4"/>
      <c r="M39" s="4"/>
    </row>
    <row r="40" spans="2:13" x14ac:dyDescent="0.2">
      <c r="G40" s="3"/>
      <c r="H40" s="3"/>
      <c r="I40" s="3"/>
      <c r="J40" s="5" t="s">
        <v>11</v>
      </c>
      <c r="K40" s="4"/>
      <c r="L40" s="4"/>
      <c r="M40" s="4"/>
    </row>
    <row r="41" spans="2:13" x14ac:dyDescent="0.2">
      <c r="B41" s="15" t="s">
        <v>13</v>
      </c>
      <c r="C41" s="15" t="s">
        <v>16</v>
      </c>
      <c r="G41" s="3"/>
      <c r="H41" s="3"/>
      <c r="I41" s="3"/>
      <c r="J41" s="3"/>
      <c r="K41" s="4"/>
      <c r="L41" s="4"/>
      <c r="M41" s="4"/>
    </row>
    <row r="42" spans="2:13" x14ac:dyDescent="0.2">
      <c r="B42" s="16">
        <v>3.0599999999999999E-2</v>
      </c>
      <c r="C42" s="16">
        <f>(B45-B48)/2</f>
        <v>2.1000000000000012E-3</v>
      </c>
      <c r="G42" s="3"/>
      <c r="H42" s="3"/>
      <c r="I42" s="3"/>
      <c r="J42" s="3"/>
      <c r="K42" s="4"/>
      <c r="L42" s="4"/>
      <c r="M42" s="4"/>
    </row>
    <row r="43" spans="2:13" x14ac:dyDescent="0.2">
      <c r="G43" s="3"/>
      <c r="H43" s="3"/>
      <c r="I43" s="3"/>
      <c r="J43" s="3"/>
      <c r="K43" s="4"/>
      <c r="L43" s="4"/>
      <c r="M43" s="4"/>
    </row>
    <row r="44" spans="2:13" x14ac:dyDescent="0.2">
      <c r="B44" s="17" t="s">
        <v>14</v>
      </c>
      <c r="G44" s="3"/>
      <c r="H44" s="3"/>
      <c r="I44" s="3"/>
      <c r="J44" s="3"/>
      <c r="K44" s="4"/>
      <c r="L44" s="4"/>
      <c r="M44" s="4"/>
    </row>
    <row r="45" spans="2:13" x14ac:dyDescent="0.2">
      <c r="B45" s="18">
        <v>3.3300000000000003E-2</v>
      </c>
      <c r="G45" s="3"/>
      <c r="H45" s="3"/>
      <c r="I45" s="3"/>
      <c r="J45" s="3"/>
      <c r="K45" s="4"/>
      <c r="L45" s="4"/>
      <c r="M45" s="4"/>
    </row>
    <row r="46" spans="2:13" x14ac:dyDescent="0.2">
      <c r="B46" s="27"/>
      <c r="G46" s="3"/>
      <c r="H46" s="3"/>
      <c r="I46" s="3"/>
      <c r="J46" s="3"/>
      <c r="K46" s="4"/>
      <c r="L46" s="4"/>
      <c r="M46" s="4"/>
    </row>
    <row r="47" spans="2:13" x14ac:dyDescent="0.2">
      <c r="B47" s="19" t="s">
        <v>15</v>
      </c>
      <c r="G47" s="3"/>
      <c r="H47" s="3"/>
      <c r="I47" s="3"/>
      <c r="J47" s="3"/>
      <c r="K47" s="4"/>
      <c r="L47" s="4"/>
      <c r="M47" s="4"/>
    </row>
    <row r="48" spans="2:13" x14ac:dyDescent="0.2">
      <c r="B48" s="18">
        <v>2.9100000000000001E-2</v>
      </c>
      <c r="G48" s="3"/>
      <c r="H48" s="3"/>
      <c r="I48" s="3"/>
      <c r="J48" s="3"/>
      <c r="K48" s="4"/>
      <c r="L48" s="4"/>
      <c r="M48" s="4"/>
    </row>
    <row r="49" spans="2:13" x14ac:dyDescent="0.2">
      <c r="G49" s="3"/>
      <c r="H49" s="3"/>
      <c r="I49" s="3"/>
      <c r="J49" s="3"/>
      <c r="K49" s="4"/>
      <c r="L49" s="4"/>
      <c r="M49" s="4"/>
    </row>
    <row r="52" spans="2:13" x14ac:dyDescent="0.2">
      <c r="G52"/>
      <c r="H52"/>
      <c r="I52"/>
      <c r="J52"/>
    </row>
    <row r="53" spans="2:13" x14ac:dyDescent="0.2">
      <c r="G53" s="3"/>
      <c r="H53" s="3"/>
      <c r="I53" s="3"/>
      <c r="J53" s="3"/>
      <c r="K53" s="4"/>
      <c r="L53" s="4"/>
      <c r="M53" s="4"/>
    </row>
    <row r="54" spans="2:13" x14ac:dyDescent="0.2">
      <c r="B54" s="7" t="s">
        <v>17</v>
      </c>
      <c r="G54" s="3"/>
      <c r="H54" s="3"/>
      <c r="I54" s="3"/>
      <c r="J54" s="3"/>
      <c r="K54" s="4"/>
      <c r="L54" s="4"/>
      <c r="M54" s="4"/>
    </row>
    <row r="55" spans="2:13" x14ac:dyDescent="0.2">
      <c r="G55" s="3"/>
      <c r="H55" s="3"/>
      <c r="I55" s="3"/>
      <c r="J55" s="3"/>
      <c r="K55" s="4"/>
      <c r="L55" s="4"/>
      <c r="M55" s="4"/>
    </row>
    <row r="56" spans="2:13" x14ac:dyDescent="0.2">
      <c r="B56" s="11" t="s">
        <v>8</v>
      </c>
      <c r="D56" s="12" t="s">
        <v>9</v>
      </c>
      <c r="E56" s="13" t="s">
        <v>10</v>
      </c>
      <c r="G56" s="3"/>
      <c r="H56" s="3"/>
      <c r="I56" s="3"/>
      <c r="J56" s="3"/>
      <c r="K56" s="4"/>
      <c r="L56" s="4"/>
      <c r="M56" s="4"/>
    </row>
    <row r="57" spans="2:13" x14ac:dyDescent="0.2">
      <c r="B57" s="25">
        <v>40</v>
      </c>
      <c r="D57" s="26">
        <v>98694</v>
      </c>
      <c r="E57" s="14">
        <f>B57/1000*9.8</f>
        <v>0.39200000000000002</v>
      </c>
      <c r="G57" s="3"/>
      <c r="H57" s="3"/>
      <c r="I57" s="3"/>
      <c r="J57" s="3"/>
      <c r="K57" s="4"/>
      <c r="L57" s="4"/>
      <c r="M57" s="4"/>
    </row>
    <row r="58" spans="2:13" x14ac:dyDescent="0.2">
      <c r="B58" s="25">
        <f>B57+40</f>
        <v>80</v>
      </c>
      <c r="D58" s="26">
        <v>98704</v>
      </c>
      <c r="E58" s="14">
        <f t="shared" ref="E58:E61" si="4">B58/1000*9.8</f>
        <v>0.78400000000000003</v>
      </c>
      <c r="G58" s="3"/>
      <c r="H58" s="3"/>
      <c r="I58" s="3"/>
      <c r="J58" s="3"/>
      <c r="K58" s="4"/>
      <c r="L58" s="4"/>
      <c r="M58" s="4"/>
    </row>
    <row r="59" spans="2:13" x14ac:dyDescent="0.2">
      <c r="B59" s="25">
        <f t="shared" ref="B59:B61" si="5">B58+40</f>
        <v>120</v>
      </c>
      <c r="D59" s="26">
        <v>98713</v>
      </c>
      <c r="E59" s="14">
        <f t="shared" si="4"/>
        <v>1.1759999999999999</v>
      </c>
      <c r="G59" s="3"/>
      <c r="H59" s="3"/>
      <c r="I59" s="3"/>
      <c r="J59" s="3"/>
      <c r="K59" s="4"/>
      <c r="L59" s="4"/>
      <c r="M59" s="4"/>
    </row>
    <row r="60" spans="2:13" x14ac:dyDescent="0.2">
      <c r="B60" s="25">
        <f t="shared" si="5"/>
        <v>160</v>
      </c>
      <c r="D60" s="26">
        <v>98726</v>
      </c>
      <c r="E60" s="14">
        <f t="shared" si="4"/>
        <v>1.5680000000000001</v>
      </c>
      <c r="G60" s="3"/>
      <c r="H60" s="3"/>
      <c r="I60" s="3"/>
      <c r="J60" s="3"/>
      <c r="K60" s="4"/>
      <c r="L60" s="4"/>
      <c r="M60" s="4"/>
    </row>
    <row r="61" spans="2:13" x14ac:dyDescent="0.2">
      <c r="B61" s="25">
        <f t="shared" si="5"/>
        <v>200</v>
      </c>
      <c r="D61" s="26">
        <v>98736</v>
      </c>
      <c r="E61" s="14">
        <f t="shared" si="4"/>
        <v>1.9600000000000002</v>
      </c>
      <c r="G61" s="3"/>
      <c r="H61" s="3"/>
      <c r="I61" s="3"/>
      <c r="J61" s="3"/>
      <c r="K61" s="4"/>
      <c r="L61" s="4"/>
      <c r="M61" s="4"/>
    </row>
    <row r="62" spans="2:13" x14ac:dyDescent="0.2">
      <c r="G62" s="3"/>
      <c r="H62" s="3"/>
      <c r="I62" s="3"/>
      <c r="J62" s="5" t="s">
        <v>11</v>
      </c>
      <c r="K62" s="4"/>
      <c r="L62" s="4"/>
      <c r="M62" s="4"/>
    </row>
    <row r="63" spans="2:13" x14ac:dyDescent="0.2">
      <c r="B63" s="15" t="s">
        <v>13</v>
      </c>
      <c r="C63" s="15" t="s">
        <v>16</v>
      </c>
      <c r="G63" s="3"/>
      <c r="H63" s="3"/>
      <c r="I63" s="3"/>
      <c r="J63" s="3"/>
      <c r="K63" s="4"/>
      <c r="L63" s="4"/>
      <c r="M63" s="4"/>
    </row>
    <row r="64" spans="2:13" x14ac:dyDescent="0.2">
      <c r="B64" s="16">
        <v>3.6900000000000002E-2</v>
      </c>
      <c r="C64" s="16">
        <f>(B67-B70)/2</f>
        <v>3.2000000000000015E-3</v>
      </c>
      <c r="G64" s="3"/>
      <c r="H64" s="3"/>
      <c r="I64" s="3"/>
      <c r="J64" s="3"/>
      <c r="K64" s="4"/>
      <c r="L64" s="4"/>
      <c r="M64" s="4"/>
    </row>
    <row r="65" spans="2:13" x14ac:dyDescent="0.2">
      <c r="G65" s="3"/>
      <c r="H65" s="3"/>
      <c r="I65" s="3"/>
      <c r="J65" s="3"/>
      <c r="K65" s="4"/>
      <c r="L65" s="4"/>
      <c r="M65" s="4"/>
    </row>
    <row r="66" spans="2:13" x14ac:dyDescent="0.2">
      <c r="B66" s="17" t="s">
        <v>14</v>
      </c>
      <c r="G66" s="3"/>
      <c r="H66" s="3"/>
      <c r="I66" s="3"/>
      <c r="J66" s="3"/>
      <c r="K66" s="4"/>
      <c r="L66" s="4"/>
      <c r="M66" s="4"/>
    </row>
    <row r="67" spans="2:13" x14ac:dyDescent="0.2">
      <c r="B67" s="18">
        <v>4.36E-2</v>
      </c>
      <c r="G67" s="3"/>
      <c r="H67" s="3"/>
      <c r="I67" s="3"/>
      <c r="J67" s="3"/>
      <c r="K67" s="4"/>
      <c r="L67" s="4"/>
      <c r="M67" s="4"/>
    </row>
    <row r="68" spans="2:13" x14ac:dyDescent="0.2">
      <c r="B68" s="27"/>
      <c r="G68" s="3"/>
      <c r="H68" s="3"/>
      <c r="I68" s="3"/>
      <c r="J68" s="3"/>
      <c r="K68" s="4"/>
      <c r="L68" s="4"/>
      <c r="M68" s="4"/>
    </row>
    <row r="69" spans="2:13" x14ac:dyDescent="0.2">
      <c r="B69" s="19" t="s">
        <v>15</v>
      </c>
      <c r="G69" s="3"/>
      <c r="H69" s="3"/>
      <c r="I69" s="3"/>
      <c r="J69" s="3"/>
      <c r="K69" s="4"/>
      <c r="L69" s="4"/>
      <c r="M69" s="4"/>
    </row>
    <row r="70" spans="2:13" x14ac:dyDescent="0.2">
      <c r="B70" s="18">
        <v>3.7199999999999997E-2</v>
      </c>
      <c r="G70" s="3"/>
      <c r="H70" s="3"/>
      <c r="I70" s="3"/>
      <c r="J70" s="3"/>
      <c r="K70" s="4"/>
      <c r="L70" s="4"/>
      <c r="M70" s="4"/>
    </row>
    <row r="71" spans="2:13" x14ac:dyDescent="0.2">
      <c r="G71" s="3"/>
      <c r="H71" s="3"/>
      <c r="I71" s="3"/>
      <c r="J71" s="3"/>
      <c r="K71" s="4"/>
      <c r="L71" s="4"/>
      <c r="M71" s="4"/>
    </row>
    <row r="75" spans="2:13" x14ac:dyDescent="0.2">
      <c r="G75" s="3"/>
      <c r="H75" s="3"/>
      <c r="I75" s="3"/>
      <c r="J75" s="3"/>
      <c r="K75" s="4"/>
      <c r="L75" s="4"/>
      <c r="M75" s="4"/>
    </row>
    <row r="76" spans="2:13" x14ac:dyDescent="0.2">
      <c r="B76" s="7" t="s">
        <v>18</v>
      </c>
      <c r="G76" s="3"/>
      <c r="H76" s="3"/>
      <c r="I76" s="3"/>
      <c r="J76" s="3"/>
      <c r="K76" s="4"/>
      <c r="L76" s="4"/>
      <c r="M76" s="4"/>
    </row>
    <row r="77" spans="2:13" x14ac:dyDescent="0.2">
      <c r="G77" s="3"/>
      <c r="H77" s="3"/>
      <c r="I77" s="3"/>
      <c r="J77" s="3"/>
      <c r="K77" s="4"/>
      <c r="L77" s="4"/>
      <c r="M77" s="4"/>
    </row>
    <row r="78" spans="2:13" x14ac:dyDescent="0.2">
      <c r="B78" s="11" t="s">
        <v>8</v>
      </c>
      <c r="D78" s="12" t="s">
        <v>9</v>
      </c>
      <c r="E78" s="13" t="s">
        <v>10</v>
      </c>
      <c r="G78" s="3"/>
      <c r="H78" s="3"/>
      <c r="I78" s="3"/>
      <c r="J78" s="3"/>
      <c r="K78" s="4"/>
      <c r="L78" s="4"/>
      <c r="M78" s="4"/>
    </row>
    <row r="79" spans="2:13" x14ac:dyDescent="0.2">
      <c r="B79" s="25">
        <v>40</v>
      </c>
      <c r="D79" s="26">
        <v>98691</v>
      </c>
      <c r="E79" s="14">
        <f>B79/1000*9.8</f>
        <v>0.39200000000000002</v>
      </c>
      <c r="G79" s="3"/>
      <c r="H79" s="3"/>
      <c r="I79" s="3"/>
      <c r="J79" s="3"/>
      <c r="K79" s="4"/>
      <c r="L79" s="4"/>
      <c r="M79" s="4"/>
    </row>
    <row r="80" spans="2:13" x14ac:dyDescent="0.2">
      <c r="B80" s="25">
        <f>B79+40</f>
        <v>80</v>
      </c>
      <c r="D80" s="26">
        <v>98703</v>
      </c>
      <c r="E80" s="14">
        <f t="shared" ref="E80:E83" si="6">B80/1000*9.8</f>
        <v>0.78400000000000003</v>
      </c>
      <c r="G80" s="3"/>
      <c r="H80" s="3"/>
      <c r="I80" s="3"/>
      <c r="J80" s="3"/>
      <c r="K80" s="4"/>
      <c r="L80" s="4"/>
      <c r="M80" s="4"/>
    </row>
    <row r="81" spans="2:13" x14ac:dyDescent="0.2">
      <c r="B81" s="25">
        <f t="shared" ref="B81:B83" si="7">B80+40</f>
        <v>120</v>
      </c>
      <c r="D81" s="26">
        <v>98714</v>
      </c>
      <c r="E81" s="14">
        <f t="shared" si="6"/>
        <v>1.1759999999999999</v>
      </c>
      <c r="G81" s="3"/>
      <c r="H81" s="3"/>
      <c r="I81" s="3"/>
      <c r="J81" s="3"/>
      <c r="K81" s="4"/>
      <c r="L81" s="4"/>
      <c r="M81" s="4"/>
    </row>
    <row r="82" spans="2:13" x14ac:dyDescent="0.2">
      <c r="B82" s="25">
        <f t="shared" si="7"/>
        <v>160</v>
      </c>
      <c r="D82" s="26">
        <v>98727</v>
      </c>
      <c r="E82" s="14">
        <f t="shared" si="6"/>
        <v>1.5680000000000001</v>
      </c>
      <c r="G82" s="3"/>
      <c r="H82" s="3"/>
      <c r="I82" s="3"/>
      <c r="J82" s="3"/>
      <c r="K82" s="4"/>
      <c r="L82" s="4"/>
      <c r="M82" s="4"/>
    </row>
    <row r="83" spans="2:13" x14ac:dyDescent="0.2">
      <c r="B83" s="25">
        <f t="shared" si="7"/>
        <v>200</v>
      </c>
      <c r="D83" s="26">
        <v>98736</v>
      </c>
      <c r="E83" s="14">
        <f t="shared" si="6"/>
        <v>1.9600000000000002</v>
      </c>
      <c r="G83" s="3"/>
      <c r="H83" s="3"/>
      <c r="I83" s="3"/>
      <c r="J83" s="3"/>
      <c r="K83" s="4"/>
      <c r="L83" s="4"/>
      <c r="M83" s="4"/>
    </row>
    <row r="84" spans="2:13" x14ac:dyDescent="0.2">
      <c r="G84" s="3"/>
      <c r="H84" s="3"/>
      <c r="I84" s="3"/>
      <c r="J84" s="5" t="s">
        <v>11</v>
      </c>
      <c r="K84" s="4"/>
      <c r="L84" s="4"/>
      <c r="M84" s="4"/>
    </row>
    <row r="85" spans="2:13" x14ac:dyDescent="0.2">
      <c r="B85" s="15" t="s">
        <v>13</v>
      </c>
      <c r="C85" s="15" t="s">
        <v>16</v>
      </c>
      <c r="G85" s="3"/>
      <c r="H85" s="3"/>
      <c r="I85" s="3"/>
      <c r="J85" s="3"/>
      <c r="K85" s="4"/>
      <c r="L85" s="4"/>
      <c r="M85" s="4"/>
    </row>
    <row r="86" spans="2:13" x14ac:dyDescent="0.2">
      <c r="B86" s="16">
        <v>3.4299999999999997E-2</v>
      </c>
      <c r="C86" s="16">
        <f>(B89-B92)/2</f>
        <v>5.3000000000000009E-3</v>
      </c>
      <c r="G86" s="3"/>
      <c r="H86" s="3"/>
      <c r="I86" s="3"/>
      <c r="J86" s="3"/>
      <c r="K86" s="4"/>
      <c r="L86" s="4"/>
      <c r="M86" s="4"/>
    </row>
    <row r="87" spans="2:13" x14ac:dyDescent="0.2">
      <c r="G87" s="3"/>
      <c r="H87" s="3"/>
      <c r="I87" s="3"/>
      <c r="J87" s="3"/>
      <c r="K87" s="4"/>
      <c r="L87" s="4"/>
      <c r="M87" s="4"/>
    </row>
    <row r="88" spans="2:13" x14ac:dyDescent="0.2">
      <c r="B88" s="17" t="s">
        <v>14</v>
      </c>
      <c r="G88" s="3"/>
      <c r="H88" s="3"/>
      <c r="I88" s="3"/>
      <c r="J88" s="3"/>
      <c r="K88" s="4"/>
      <c r="L88" s="4"/>
      <c r="M88" s="4"/>
    </row>
    <row r="89" spans="2:13" x14ac:dyDescent="0.2">
      <c r="B89" s="18">
        <v>4.0500000000000001E-2</v>
      </c>
      <c r="G89" s="3"/>
      <c r="H89" s="3"/>
      <c r="I89" s="3"/>
      <c r="J89" s="3"/>
      <c r="K89" s="4"/>
      <c r="L89" s="4"/>
      <c r="M89" s="4"/>
    </row>
    <row r="90" spans="2:13" x14ac:dyDescent="0.2">
      <c r="B90" s="27"/>
      <c r="G90" s="3"/>
      <c r="H90" s="3"/>
      <c r="I90" s="3"/>
      <c r="J90" s="3"/>
      <c r="K90" s="4"/>
      <c r="L90" s="4"/>
      <c r="M90" s="4"/>
    </row>
    <row r="91" spans="2:13" x14ac:dyDescent="0.2">
      <c r="B91" s="19" t="s">
        <v>15</v>
      </c>
      <c r="G91" s="3"/>
      <c r="H91" s="3"/>
      <c r="I91" s="3"/>
      <c r="J91" s="3"/>
      <c r="K91" s="4"/>
      <c r="L91" s="4"/>
      <c r="M91" s="4"/>
    </row>
    <row r="92" spans="2:13" x14ac:dyDescent="0.2">
      <c r="B92" s="18">
        <v>2.9899999999999999E-2</v>
      </c>
      <c r="G92" s="3"/>
      <c r="H92" s="3"/>
      <c r="I92" s="3"/>
      <c r="J92" s="3"/>
      <c r="K92" s="4"/>
      <c r="L92" s="4"/>
      <c r="M92" s="4"/>
    </row>
    <row r="93" spans="2:13" x14ac:dyDescent="0.2">
      <c r="G93" s="3"/>
      <c r="H93" s="3"/>
      <c r="I93" s="3"/>
      <c r="J93" s="3"/>
      <c r="K93" s="4"/>
      <c r="L93" s="4"/>
      <c r="M93" s="4"/>
    </row>
    <row r="97" spans="2:13" x14ac:dyDescent="0.2">
      <c r="G97" s="3"/>
      <c r="H97" s="3"/>
      <c r="I97" s="3"/>
      <c r="J97" s="3"/>
      <c r="K97" s="4"/>
      <c r="L97" s="4"/>
      <c r="M97" s="4"/>
    </row>
    <row r="98" spans="2:13" x14ac:dyDescent="0.2">
      <c r="B98" s="7" t="s">
        <v>19</v>
      </c>
      <c r="G98" s="3"/>
      <c r="H98" s="3"/>
      <c r="I98" s="3"/>
      <c r="J98" s="3"/>
      <c r="K98" s="4"/>
      <c r="L98" s="4"/>
      <c r="M98" s="4"/>
    </row>
    <row r="99" spans="2:13" x14ac:dyDescent="0.2">
      <c r="G99" s="3"/>
      <c r="H99" s="3"/>
      <c r="I99" s="3"/>
      <c r="J99" s="3"/>
      <c r="K99" s="4"/>
      <c r="L99" s="4"/>
      <c r="M99" s="4"/>
    </row>
    <row r="100" spans="2:13" x14ac:dyDescent="0.2">
      <c r="B100" s="11" t="s">
        <v>8</v>
      </c>
      <c r="D100" s="12" t="s">
        <v>9</v>
      </c>
      <c r="E100" s="13" t="s">
        <v>10</v>
      </c>
      <c r="G100" s="3"/>
      <c r="H100" s="3"/>
      <c r="I100" s="3"/>
      <c r="J100" s="3"/>
      <c r="K100" s="4"/>
      <c r="L100" s="4"/>
      <c r="M100" s="4"/>
    </row>
    <row r="101" spans="2:13" x14ac:dyDescent="0.2">
      <c r="B101" s="25">
        <v>40</v>
      </c>
      <c r="D101" s="26">
        <v>98690</v>
      </c>
      <c r="E101" s="14">
        <f>B101/1000*9.8</f>
        <v>0.39200000000000002</v>
      </c>
      <c r="G101" s="3"/>
      <c r="H101" s="3"/>
      <c r="I101" s="3"/>
      <c r="J101" s="3"/>
      <c r="K101" s="4"/>
      <c r="L101" s="4"/>
      <c r="M101" s="4"/>
    </row>
    <row r="102" spans="2:13" x14ac:dyDescent="0.2">
      <c r="B102" s="25">
        <f>B101+40</f>
        <v>80</v>
      </c>
      <c r="D102" s="26">
        <v>98702</v>
      </c>
      <c r="E102" s="14">
        <f t="shared" ref="E102:E105" si="8">B102/1000*9.8</f>
        <v>0.78400000000000003</v>
      </c>
      <c r="G102" s="3"/>
      <c r="H102" s="3"/>
      <c r="I102" s="3"/>
      <c r="J102" s="3"/>
      <c r="K102" s="4"/>
      <c r="L102" s="4"/>
      <c r="M102" s="4"/>
    </row>
    <row r="103" spans="2:13" x14ac:dyDescent="0.2">
      <c r="B103" s="25">
        <f t="shared" ref="B103:B105" si="9">B102+40</f>
        <v>120</v>
      </c>
      <c r="D103" s="26">
        <v>98715</v>
      </c>
      <c r="E103" s="14">
        <f t="shared" si="8"/>
        <v>1.1759999999999999</v>
      </c>
      <c r="G103" s="3"/>
      <c r="H103" s="3"/>
      <c r="I103" s="3"/>
      <c r="J103" s="3"/>
      <c r="K103" s="4"/>
      <c r="L103" s="4"/>
      <c r="M103" s="4"/>
    </row>
    <row r="104" spans="2:13" x14ac:dyDescent="0.2">
      <c r="B104" s="25">
        <f t="shared" si="9"/>
        <v>160</v>
      </c>
      <c r="D104" s="26">
        <v>98727</v>
      </c>
      <c r="E104" s="14">
        <f t="shared" si="8"/>
        <v>1.5680000000000001</v>
      </c>
      <c r="G104" s="3"/>
      <c r="H104" s="3"/>
      <c r="I104" s="3"/>
      <c r="J104" s="3"/>
      <c r="K104" s="4"/>
      <c r="L104" s="4"/>
      <c r="M104" s="4"/>
    </row>
    <row r="105" spans="2:13" x14ac:dyDescent="0.2">
      <c r="B105" s="25">
        <f t="shared" si="9"/>
        <v>200</v>
      </c>
      <c r="D105" s="26">
        <v>98738</v>
      </c>
      <c r="E105" s="14">
        <f t="shared" si="8"/>
        <v>1.9600000000000002</v>
      </c>
      <c r="G105" s="3"/>
      <c r="H105" s="3"/>
      <c r="I105" s="3"/>
      <c r="J105" s="3"/>
      <c r="K105" s="4"/>
      <c r="L105" s="4"/>
      <c r="M105" s="4"/>
    </row>
    <row r="106" spans="2:13" x14ac:dyDescent="0.2">
      <c r="G106" s="3"/>
      <c r="H106" s="3"/>
      <c r="I106" s="3"/>
      <c r="J106" s="5" t="s">
        <v>11</v>
      </c>
      <c r="K106" s="4"/>
      <c r="L106" s="4"/>
      <c r="M106" s="4"/>
    </row>
    <row r="107" spans="2:13" x14ac:dyDescent="0.2">
      <c r="B107" s="15" t="s">
        <v>13</v>
      </c>
      <c r="C107" s="15" t="s">
        <v>16</v>
      </c>
      <c r="G107" s="3"/>
      <c r="H107" s="3"/>
      <c r="I107" s="3"/>
      <c r="J107" s="3"/>
      <c r="K107" s="4"/>
      <c r="L107" s="4"/>
      <c r="M107" s="4"/>
    </row>
    <row r="108" spans="2:13" x14ac:dyDescent="0.2">
      <c r="B108" s="16">
        <v>3.2399999999999998E-2</v>
      </c>
      <c r="C108" s="16">
        <f>(B111-B114)/2</f>
        <v>1.9999999999999983E-3</v>
      </c>
      <c r="G108" s="3"/>
      <c r="H108" s="3"/>
      <c r="I108" s="3"/>
      <c r="J108" s="3"/>
      <c r="K108" s="4"/>
      <c r="L108" s="4"/>
      <c r="M108" s="4"/>
    </row>
    <row r="109" spans="2:13" x14ac:dyDescent="0.2">
      <c r="G109" s="3"/>
      <c r="H109" s="3"/>
      <c r="I109" s="3"/>
      <c r="J109" s="3"/>
      <c r="K109" s="4"/>
      <c r="L109" s="4"/>
      <c r="M109" s="4"/>
    </row>
    <row r="110" spans="2:13" x14ac:dyDescent="0.2">
      <c r="B110" s="17" t="s">
        <v>14</v>
      </c>
      <c r="G110" s="3"/>
      <c r="H110" s="3"/>
      <c r="I110" s="3"/>
      <c r="J110" s="3"/>
      <c r="K110" s="4"/>
      <c r="L110" s="4"/>
      <c r="M110" s="4"/>
    </row>
    <row r="111" spans="2:13" x14ac:dyDescent="0.2">
      <c r="B111" s="18">
        <v>3.4299999999999997E-2</v>
      </c>
      <c r="G111" s="3"/>
      <c r="H111" s="3"/>
      <c r="I111" s="3"/>
      <c r="J111" s="3"/>
      <c r="K111" s="4"/>
      <c r="L111" s="4"/>
      <c r="M111" s="4"/>
    </row>
    <row r="112" spans="2:13" x14ac:dyDescent="0.2">
      <c r="B112" s="27"/>
      <c r="G112" s="3"/>
      <c r="H112" s="3"/>
      <c r="I112" s="3"/>
      <c r="J112" s="3"/>
      <c r="K112" s="4"/>
      <c r="L112" s="4"/>
      <c r="M112" s="4"/>
    </row>
    <row r="113" spans="2:13" x14ac:dyDescent="0.2">
      <c r="B113" s="19" t="s">
        <v>15</v>
      </c>
      <c r="G113" s="3"/>
      <c r="H113" s="3"/>
      <c r="I113" s="3"/>
      <c r="J113" s="3"/>
      <c r="K113" s="4"/>
      <c r="L113" s="4"/>
      <c r="M113" s="4"/>
    </row>
    <row r="114" spans="2:13" x14ac:dyDescent="0.2">
      <c r="B114" s="18">
        <v>3.0300000000000001E-2</v>
      </c>
      <c r="G114" s="3"/>
      <c r="H114" s="3"/>
      <c r="I114" s="3"/>
      <c r="J114" s="3"/>
      <c r="K114" s="4"/>
      <c r="L114" s="4"/>
      <c r="M114" s="4"/>
    </row>
    <row r="115" spans="2:13" x14ac:dyDescent="0.2">
      <c r="G115" s="3"/>
      <c r="H115" s="3"/>
      <c r="I115" s="3"/>
      <c r="J115" s="3"/>
      <c r="K115" s="4"/>
      <c r="L115" s="4"/>
      <c r="M115" s="4"/>
    </row>
    <row r="118" spans="2:13" x14ac:dyDescent="0.2">
      <c r="B118" s="21" t="s">
        <v>22</v>
      </c>
      <c r="C118" s="21" t="s">
        <v>23</v>
      </c>
    </row>
    <row r="119" spans="2:13" x14ac:dyDescent="0.2">
      <c r="B119" s="22" t="s">
        <v>13</v>
      </c>
      <c r="C119" s="22" t="s">
        <v>24</v>
      </c>
    </row>
    <row r="120" spans="2:13" x14ac:dyDescent="0.2">
      <c r="B120" s="23">
        <f>AVERAGE(B20,B42,B64,B86,B108)</f>
        <v>3.3140000000000003E-2</v>
      </c>
      <c r="C120" s="23">
        <f>SQRT(B20^2+B42^2+B64^2+B86^2+B108^2)/5</f>
        <v>1.4854588516683993E-2</v>
      </c>
    </row>
    <row r="121" spans="2:13" x14ac:dyDescent="0.2">
      <c r="B121" s="6"/>
      <c r="C121" s="6"/>
    </row>
    <row r="122" spans="2:13" x14ac:dyDescent="0.2">
      <c r="B122" s="29" t="s">
        <v>25</v>
      </c>
      <c r="C122" s="29"/>
    </row>
    <row r="123" spans="2:13" x14ac:dyDescent="0.2">
      <c r="B123" s="2" t="s">
        <v>26</v>
      </c>
      <c r="C123" s="2" t="s">
        <v>27</v>
      </c>
    </row>
    <row r="124" spans="2:13" x14ac:dyDescent="0.2">
      <c r="B124" s="24">
        <f>B120-C120</f>
        <v>1.828541148331601E-2</v>
      </c>
      <c r="C124" s="24">
        <f>C120+B120</f>
        <v>4.7994588516683992E-2</v>
      </c>
    </row>
  </sheetData>
  <mergeCells count="3">
    <mergeCell ref="A1:E1"/>
    <mergeCell ref="B3:D3"/>
    <mergeCell ref="B122:C12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24"/>
  <sheetViews>
    <sheetView tabSelected="1" zoomScale="150" zoomScaleNormal="390" workbookViewId="0">
      <selection activeCell="O7" sqref="O7:U23"/>
    </sheetView>
  </sheetViews>
  <sheetFormatPr baseColWidth="10" defaultColWidth="8.83203125" defaultRowHeight="15" x14ac:dyDescent="0.2"/>
  <cols>
    <col min="1" max="6" width="12.6640625" style="20" customWidth="1"/>
    <col min="7" max="13" width="12.6640625" customWidth="1"/>
  </cols>
  <sheetData>
    <row r="1" spans="1:13" x14ac:dyDescent="0.2">
      <c r="A1" s="28" t="s">
        <v>0</v>
      </c>
      <c r="B1" s="28"/>
      <c r="C1" s="28"/>
      <c r="D1" s="28"/>
      <c r="E1" s="28"/>
      <c r="F1" s="7"/>
      <c r="G1" s="1"/>
      <c r="H1" s="1"/>
      <c r="I1" s="1"/>
      <c r="J1" s="1"/>
    </row>
    <row r="2" spans="1:13" x14ac:dyDescent="0.2">
      <c r="A2" s="7"/>
      <c r="B2" s="7"/>
      <c r="C2" s="7"/>
      <c r="D2" s="7"/>
      <c r="E2" s="7"/>
      <c r="F2" s="7"/>
      <c r="G2" s="1"/>
      <c r="H2" s="1"/>
      <c r="I2" s="1"/>
      <c r="J2" s="1"/>
    </row>
    <row r="3" spans="1:13" x14ac:dyDescent="0.2">
      <c r="A3" s="7" t="s">
        <v>20</v>
      </c>
      <c r="B3" s="28" t="s">
        <v>21</v>
      </c>
      <c r="C3" s="28"/>
      <c r="D3" s="28"/>
      <c r="E3" s="7"/>
      <c r="F3" s="7"/>
      <c r="G3" s="1"/>
      <c r="H3" s="1"/>
      <c r="I3" s="1"/>
      <c r="J3" s="1"/>
    </row>
    <row r="4" spans="1:13" x14ac:dyDescent="0.2">
      <c r="A4" s="7"/>
      <c r="B4" s="7"/>
      <c r="C4" s="7"/>
      <c r="D4" s="7"/>
      <c r="E4" s="7"/>
      <c r="F4" s="7"/>
      <c r="G4" s="1"/>
      <c r="H4" s="1"/>
      <c r="I4" s="1"/>
      <c r="J4" s="1"/>
    </row>
    <row r="5" spans="1:13" x14ac:dyDescent="0.2">
      <c r="A5" s="7"/>
      <c r="B5" s="8" t="s">
        <v>3</v>
      </c>
      <c r="C5" s="7"/>
      <c r="D5" s="8" t="s">
        <v>3</v>
      </c>
      <c r="E5" s="7"/>
      <c r="F5" s="8" t="s">
        <v>3</v>
      </c>
      <c r="G5" s="1"/>
      <c r="H5" s="1"/>
      <c r="I5" s="1"/>
      <c r="J5" s="1"/>
    </row>
    <row r="6" spans="1:13" x14ac:dyDescent="0.2">
      <c r="A6" s="7"/>
      <c r="B6" s="9" t="s">
        <v>4</v>
      </c>
      <c r="C6" s="7"/>
      <c r="D6" s="9" t="s">
        <v>5</v>
      </c>
      <c r="E6" s="7"/>
      <c r="F6" s="9" t="s">
        <v>6</v>
      </c>
      <c r="G6" s="1"/>
      <c r="H6" s="1"/>
      <c r="I6" s="1"/>
      <c r="J6" s="1"/>
    </row>
    <row r="7" spans="1:13" x14ac:dyDescent="0.2">
      <c r="A7" s="7"/>
      <c r="B7" s="10">
        <v>0.13200000000000001</v>
      </c>
      <c r="C7" s="7"/>
      <c r="D7" s="10">
        <v>0.157</v>
      </c>
      <c r="E7" s="7"/>
      <c r="F7" s="10">
        <f>B7*D7</f>
        <v>2.0723999999999999E-2</v>
      </c>
      <c r="G7" s="1"/>
      <c r="H7" s="1"/>
      <c r="I7" s="1"/>
      <c r="J7" s="1"/>
    </row>
    <row r="8" spans="1:13" x14ac:dyDescent="0.2">
      <c r="A8" s="7"/>
      <c r="B8" s="7"/>
      <c r="C8" s="7"/>
      <c r="D8" s="7"/>
      <c r="E8" s="7"/>
      <c r="F8" s="7"/>
      <c r="G8" s="1"/>
      <c r="H8" s="1"/>
      <c r="I8" s="1"/>
      <c r="J8" s="1"/>
    </row>
    <row r="9" spans="1:13" x14ac:dyDescent="0.2">
      <c r="A9" s="7"/>
      <c r="B9" s="7"/>
      <c r="C9" s="7"/>
      <c r="D9" s="7"/>
      <c r="E9" s="7"/>
      <c r="F9" s="7"/>
      <c r="G9" s="3"/>
      <c r="H9" s="3"/>
      <c r="I9" s="3"/>
      <c r="J9" s="3"/>
      <c r="K9" s="4"/>
      <c r="L9" s="4"/>
      <c r="M9" s="4"/>
    </row>
    <row r="10" spans="1:13" x14ac:dyDescent="0.2">
      <c r="A10" s="7"/>
      <c r="B10" s="7" t="s">
        <v>7</v>
      </c>
      <c r="C10" s="7"/>
      <c r="D10" s="7"/>
      <c r="E10" s="7"/>
      <c r="F10" s="7"/>
      <c r="G10" s="3"/>
      <c r="H10" s="3"/>
      <c r="I10" s="3"/>
      <c r="J10" s="3"/>
      <c r="K10" s="4"/>
      <c r="L10" s="4"/>
      <c r="M10" s="4"/>
    </row>
    <row r="11" spans="1:13" x14ac:dyDescent="0.2">
      <c r="A11" s="7"/>
      <c r="B11" s="7"/>
      <c r="C11" s="7"/>
      <c r="D11" s="7"/>
      <c r="E11" s="7"/>
      <c r="F11" s="7"/>
      <c r="G11" s="3"/>
      <c r="H11" s="3"/>
      <c r="I11" s="3"/>
      <c r="J11" s="3"/>
      <c r="K11" s="4"/>
      <c r="L11" s="4"/>
      <c r="M11" s="4"/>
    </row>
    <row r="12" spans="1:13" x14ac:dyDescent="0.2">
      <c r="A12" s="7"/>
      <c r="B12" s="11" t="s">
        <v>8</v>
      </c>
      <c r="C12" s="7"/>
      <c r="D12" s="12" t="s">
        <v>9</v>
      </c>
      <c r="E12" s="13" t="s">
        <v>10</v>
      </c>
      <c r="F12" s="7"/>
      <c r="G12" s="3"/>
      <c r="H12" s="3"/>
      <c r="I12" s="3"/>
      <c r="J12" s="3"/>
      <c r="K12" s="4"/>
      <c r="L12" s="4"/>
      <c r="M12" s="4"/>
    </row>
    <row r="13" spans="1:13" x14ac:dyDescent="0.2">
      <c r="A13" s="7"/>
      <c r="B13" s="25">
        <v>40</v>
      </c>
      <c r="C13" s="7"/>
      <c r="D13" s="26">
        <v>98698</v>
      </c>
      <c r="E13" s="14">
        <f>B13/1000*9.8</f>
        <v>0.39200000000000002</v>
      </c>
      <c r="F13" s="7"/>
      <c r="G13" s="3"/>
      <c r="H13" s="3"/>
      <c r="I13" s="3"/>
      <c r="J13" s="3"/>
      <c r="K13" s="4"/>
      <c r="L13" s="4"/>
      <c r="M13" s="4"/>
    </row>
    <row r="14" spans="1:13" x14ac:dyDescent="0.2">
      <c r="A14" s="7"/>
      <c r="B14" s="25">
        <f>B13+40</f>
        <v>80</v>
      </c>
      <c r="C14" s="7"/>
      <c r="D14" s="26">
        <v>98717</v>
      </c>
      <c r="E14" s="14">
        <f t="shared" ref="E14:E17" si="0">B14/1000*9.8</f>
        <v>0.78400000000000003</v>
      </c>
      <c r="F14" s="7"/>
      <c r="G14" s="3"/>
      <c r="H14" s="3"/>
      <c r="I14" s="3"/>
      <c r="J14" s="3"/>
      <c r="K14" s="4"/>
      <c r="L14" s="4"/>
      <c r="M14" s="4"/>
    </row>
    <row r="15" spans="1:13" x14ac:dyDescent="0.2">
      <c r="A15" s="7"/>
      <c r="B15" s="25">
        <f t="shared" ref="B15:B17" si="1">B14+40</f>
        <v>120</v>
      </c>
      <c r="C15" s="7"/>
      <c r="D15" s="26">
        <v>98738</v>
      </c>
      <c r="E15" s="14">
        <f t="shared" si="0"/>
        <v>1.1759999999999999</v>
      </c>
      <c r="F15" s="7"/>
      <c r="G15" s="3"/>
      <c r="H15" s="3"/>
      <c r="I15" s="3"/>
      <c r="J15" s="3"/>
      <c r="K15" s="4"/>
      <c r="L15" s="4"/>
      <c r="M15" s="4"/>
    </row>
    <row r="16" spans="1:13" x14ac:dyDescent="0.2">
      <c r="A16" s="7"/>
      <c r="B16" s="25">
        <f t="shared" si="1"/>
        <v>160</v>
      </c>
      <c r="C16" s="7"/>
      <c r="D16" s="26">
        <v>98760</v>
      </c>
      <c r="E16" s="14">
        <f t="shared" si="0"/>
        <v>1.5680000000000001</v>
      </c>
      <c r="F16" s="7"/>
      <c r="G16" s="3"/>
      <c r="H16" s="3"/>
      <c r="I16" s="3"/>
      <c r="J16" s="3"/>
      <c r="K16" s="4"/>
      <c r="L16" s="4"/>
      <c r="M16" s="4"/>
    </row>
    <row r="17" spans="1:13" x14ac:dyDescent="0.2">
      <c r="A17" s="7"/>
      <c r="B17" s="25">
        <f t="shared" si="1"/>
        <v>200</v>
      </c>
      <c r="C17" s="7"/>
      <c r="D17" s="26">
        <v>98779</v>
      </c>
      <c r="E17" s="14">
        <f t="shared" si="0"/>
        <v>1.9600000000000002</v>
      </c>
      <c r="F17" s="7"/>
      <c r="G17" s="3"/>
      <c r="H17" s="3"/>
      <c r="I17" s="3"/>
      <c r="J17" s="3"/>
      <c r="K17" s="4"/>
      <c r="L17" s="4"/>
      <c r="M17" s="4"/>
    </row>
    <row r="18" spans="1:13" x14ac:dyDescent="0.2">
      <c r="A18" s="7"/>
      <c r="B18" s="7"/>
      <c r="C18" s="7"/>
      <c r="D18" s="7"/>
      <c r="E18" s="7"/>
      <c r="F18" s="7"/>
      <c r="G18" s="3"/>
      <c r="H18" s="3"/>
      <c r="I18" s="3"/>
      <c r="J18" s="5" t="s">
        <v>11</v>
      </c>
      <c r="K18" s="4"/>
      <c r="L18" s="4"/>
      <c r="M18" s="4"/>
    </row>
    <row r="19" spans="1:13" x14ac:dyDescent="0.2">
      <c r="A19" s="7"/>
      <c r="B19" s="15" t="s">
        <v>13</v>
      </c>
      <c r="C19" s="15" t="s">
        <v>16</v>
      </c>
      <c r="D19" s="7"/>
      <c r="E19" s="7"/>
      <c r="F19" s="7"/>
      <c r="G19" s="3"/>
      <c r="H19" s="3"/>
      <c r="I19" s="3"/>
      <c r="J19" s="3"/>
      <c r="K19" s="4"/>
      <c r="L19" s="4"/>
      <c r="M19" s="4"/>
    </row>
    <row r="20" spans="1:13" x14ac:dyDescent="0.2">
      <c r="A20" s="7"/>
      <c r="B20" s="16">
        <v>1.9099999999999999E-2</v>
      </c>
      <c r="C20" s="16">
        <f>(B23-B26)/2</f>
        <v>1.6500000000000004E-3</v>
      </c>
      <c r="D20" s="7"/>
      <c r="E20" s="7"/>
      <c r="F20" s="7"/>
      <c r="G20" s="3"/>
      <c r="H20" s="3"/>
      <c r="I20" s="3"/>
      <c r="J20" s="3"/>
      <c r="K20" s="4"/>
      <c r="L20" s="4"/>
      <c r="M20" s="4"/>
    </row>
    <row r="21" spans="1:13" x14ac:dyDescent="0.2">
      <c r="A21" s="7"/>
      <c r="B21" s="7"/>
      <c r="C21" s="7"/>
      <c r="D21" s="7"/>
      <c r="E21" s="7"/>
      <c r="F21" s="7"/>
      <c r="G21" s="3"/>
      <c r="H21" s="3"/>
      <c r="I21" s="3"/>
      <c r="J21" s="3"/>
      <c r="K21" s="4"/>
      <c r="L21" s="4"/>
      <c r="M21" s="4"/>
    </row>
    <row r="22" spans="1:13" x14ac:dyDescent="0.2">
      <c r="A22" s="7"/>
      <c r="B22" s="17" t="s">
        <v>14</v>
      </c>
      <c r="G22" s="3"/>
      <c r="H22" s="3"/>
      <c r="I22" s="3"/>
      <c r="J22" s="3"/>
      <c r="K22" s="4"/>
      <c r="L22" s="4"/>
      <c r="M22" s="4"/>
    </row>
    <row r="23" spans="1:13" x14ac:dyDescent="0.2">
      <c r="A23" s="7"/>
      <c r="B23" s="18">
        <v>2.1100000000000001E-2</v>
      </c>
      <c r="G23" s="3"/>
      <c r="H23" s="3"/>
      <c r="I23" s="3"/>
      <c r="J23" s="3"/>
      <c r="K23" s="4"/>
      <c r="L23" s="4"/>
      <c r="M23" s="4"/>
    </row>
    <row r="24" spans="1:13" x14ac:dyDescent="0.2">
      <c r="A24" s="7"/>
      <c r="B24" s="7"/>
      <c r="G24" s="3"/>
      <c r="H24" s="3"/>
      <c r="I24" s="3"/>
      <c r="J24" s="3"/>
      <c r="K24" s="4"/>
      <c r="L24" s="4"/>
      <c r="M24" s="4"/>
    </row>
    <row r="25" spans="1:13" x14ac:dyDescent="0.2">
      <c r="A25" s="7"/>
      <c r="B25" s="19" t="s">
        <v>15</v>
      </c>
      <c r="G25" s="3"/>
      <c r="H25" s="3"/>
      <c r="I25" s="3"/>
      <c r="J25" s="3"/>
      <c r="K25" s="4"/>
      <c r="L25" s="4"/>
      <c r="M25" s="4"/>
    </row>
    <row r="26" spans="1:13" x14ac:dyDescent="0.2">
      <c r="A26" s="7"/>
      <c r="B26" s="18">
        <v>1.78E-2</v>
      </c>
      <c r="G26" s="3"/>
      <c r="H26" s="3"/>
      <c r="I26" s="3"/>
      <c r="J26" s="3"/>
      <c r="K26" s="4"/>
      <c r="L26" s="4"/>
      <c r="M26" s="4"/>
    </row>
    <row r="27" spans="1:13" x14ac:dyDescent="0.2">
      <c r="A27" s="7"/>
      <c r="B27" s="7"/>
      <c r="C27" s="7"/>
      <c r="D27" s="7"/>
      <c r="E27" s="7"/>
      <c r="F27" s="7"/>
      <c r="G27" s="3"/>
      <c r="H27" s="3"/>
      <c r="I27" s="3"/>
      <c r="J27" s="3"/>
      <c r="K27" s="4"/>
      <c r="L27" s="4"/>
      <c r="M27" s="4"/>
    </row>
    <row r="28" spans="1:13" x14ac:dyDescent="0.2">
      <c r="A28" s="7"/>
      <c r="B28" s="7"/>
      <c r="C28" s="7"/>
      <c r="D28" s="7"/>
      <c r="E28" s="7"/>
      <c r="F28" s="7"/>
      <c r="G28" s="1"/>
      <c r="H28" s="1"/>
      <c r="I28" s="1"/>
      <c r="J28" s="1"/>
    </row>
    <row r="29" spans="1:13" x14ac:dyDescent="0.2">
      <c r="A29" s="7"/>
      <c r="B29" s="7"/>
      <c r="C29" s="7"/>
      <c r="D29" s="7"/>
      <c r="E29" s="7"/>
      <c r="F29" s="7"/>
      <c r="G29" s="1"/>
      <c r="H29" s="1"/>
      <c r="I29" s="1"/>
      <c r="J29" s="1"/>
    </row>
    <row r="30" spans="1:13" x14ac:dyDescent="0.2">
      <c r="A30" s="7"/>
      <c r="B30" s="7"/>
      <c r="C30" s="7"/>
      <c r="D30" s="7"/>
      <c r="E30" s="7"/>
      <c r="F30" s="7"/>
      <c r="G30" s="1"/>
      <c r="H30" s="1"/>
      <c r="I30" s="1"/>
      <c r="J30" s="1"/>
    </row>
    <row r="31" spans="1:13" x14ac:dyDescent="0.2">
      <c r="A31" s="7"/>
      <c r="B31" s="7"/>
      <c r="C31" s="7"/>
      <c r="D31" s="7"/>
      <c r="E31" s="7"/>
      <c r="F31" s="7"/>
      <c r="G31" s="3"/>
      <c r="H31" s="3"/>
      <c r="I31" s="3"/>
      <c r="J31" s="3"/>
      <c r="K31" s="4"/>
      <c r="L31" s="4"/>
      <c r="M31" s="4"/>
    </row>
    <row r="32" spans="1:13" x14ac:dyDescent="0.2">
      <c r="A32" s="7"/>
      <c r="B32" s="7" t="s">
        <v>12</v>
      </c>
      <c r="C32" s="7"/>
      <c r="D32" s="7"/>
      <c r="E32" s="7"/>
      <c r="F32" s="7"/>
      <c r="G32" s="3"/>
      <c r="H32" s="3"/>
      <c r="I32" s="3"/>
      <c r="J32" s="3"/>
      <c r="K32" s="4"/>
      <c r="L32" s="4"/>
      <c r="M32" s="4"/>
    </row>
    <row r="33" spans="1:13" x14ac:dyDescent="0.2">
      <c r="A33" s="7"/>
      <c r="B33" s="7"/>
      <c r="C33" s="7"/>
      <c r="D33" s="7"/>
      <c r="E33" s="7"/>
      <c r="F33" s="7"/>
      <c r="G33" s="3"/>
      <c r="H33" s="3"/>
      <c r="I33" s="3"/>
      <c r="J33" s="3"/>
      <c r="K33" s="4"/>
      <c r="L33" s="4"/>
      <c r="M33" s="4"/>
    </row>
    <row r="34" spans="1:13" x14ac:dyDescent="0.2">
      <c r="A34" s="7"/>
      <c r="B34" s="11" t="s">
        <v>8</v>
      </c>
      <c r="C34" s="7"/>
      <c r="D34" s="12" t="s">
        <v>9</v>
      </c>
      <c r="E34" s="13" t="s">
        <v>10</v>
      </c>
      <c r="F34" s="7"/>
      <c r="G34" s="3"/>
      <c r="H34" s="3"/>
      <c r="I34" s="3"/>
      <c r="J34" s="3"/>
      <c r="K34" s="4"/>
      <c r="L34" s="4"/>
      <c r="M34" s="4"/>
    </row>
    <row r="35" spans="1:13" x14ac:dyDescent="0.2">
      <c r="A35" s="7"/>
      <c r="B35" s="25">
        <v>40</v>
      </c>
      <c r="C35" s="7"/>
      <c r="D35" s="26">
        <v>98694</v>
      </c>
      <c r="E35" s="14">
        <f>B35/1000*9.8</f>
        <v>0.39200000000000002</v>
      </c>
      <c r="F35" s="7"/>
      <c r="G35" s="3"/>
      <c r="H35" s="3"/>
      <c r="I35" s="3"/>
      <c r="J35" s="3"/>
      <c r="K35" s="4"/>
      <c r="L35" s="4"/>
      <c r="M35" s="4"/>
    </row>
    <row r="36" spans="1:13" x14ac:dyDescent="0.2">
      <c r="A36" s="7"/>
      <c r="B36" s="25">
        <f>B35+40</f>
        <v>80</v>
      </c>
      <c r="C36" s="7"/>
      <c r="D36" s="26">
        <v>98714</v>
      </c>
      <c r="E36" s="14">
        <f t="shared" ref="E36:E39" si="2">B36/1000*9.8</f>
        <v>0.78400000000000003</v>
      </c>
      <c r="F36" s="7"/>
      <c r="G36" s="3"/>
      <c r="H36" s="3"/>
      <c r="I36" s="3"/>
      <c r="J36" s="3"/>
      <c r="K36" s="4"/>
      <c r="L36" s="4"/>
      <c r="M36" s="4"/>
    </row>
    <row r="37" spans="1:13" x14ac:dyDescent="0.2">
      <c r="A37" s="7"/>
      <c r="B37" s="25">
        <f t="shared" ref="B37:B39" si="3">B36+40</f>
        <v>120</v>
      </c>
      <c r="C37" s="7"/>
      <c r="D37" s="26">
        <v>98736</v>
      </c>
      <c r="E37" s="14">
        <f t="shared" si="2"/>
        <v>1.1759999999999999</v>
      </c>
      <c r="F37" s="7"/>
      <c r="G37" s="3"/>
      <c r="H37" s="3"/>
      <c r="I37" s="3"/>
      <c r="J37" s="3"/>
      <c r="K37" s="4"/>
      <c r="L37" s="4"/>
      <c r="M37" s="4"/>
    </row>
    <row r="38" spans="1:13" x14ac:dyDescent="0.2">
      <c r="A38" s="7"/>
      <c r="B38" s="25">
        <f t="shared" si="3"/>
        <v>160</v>
      </c>
      <c r="C38" s="7"/>
      <c r="D38" s="26">
        <v>98754</v>
      </c>
      <c r="E38" s="14">
        <f t="shared" si="2"/>
        <v>1.5680000000000001</v>
      </c>
      <c r="F38" s="7"/>
      <c r="G38" s="3"/>
      <c r="H38" s="3"/>
      <c r="I38" s="3"/>
      <c r="J38" s="3"/>
      <c r="K38" s="4"/>
      <c r="L38" s="4"/>
      <c r="M38" s="4"/>
    </row>
    <row r="39" spans="1:13" x14ac:dyDescent="0.2">
      <c r="A39" s="7"/>
      <c r="B39" s="25">
        <f t="shared" si="3"/>
        <v>200</v>
      </c>
      <c r="C39" s="7"/>
      <c r="D39" s="26">
        <v>98781</v>
      </c>
      <c r="E39" s="14">
        <f t="shared" si="2"/>
        <v>1.9600000000000002</v>
      </c>
      <c r="F39" s="7"/>
      <c r="G39" s="3"/>
      <c r="H39" s="3"/>
      <c r="I39" s="3"/>
      <c r="J39" s="3"/>
      <c r="K39" s="4"/>
      <c r="L39" s="4"/>
      <c r="M39" s="4"/>
    </row>
    <row r="40" spans="1:13" x14ac:dyDescent="0.2">
      <c r="A40" s="7"/>
      <c r="B40" s="7"/>
      <c r="C40" s="7"/>
      <c r="D40" s="7"/>
      <c r="E40" s="7"/>
      <c r="F40" s="7"/>
      <c r="G40" s="3"/>
      <c r="H40" s="3"/>
      <c r="I40" s="3"/>
      <c r="J40" s="5" t="s">
        <v>11</v>
      </c>
      <c r="K40" s="4"/>
      <c r="L40" s="4"/>
      <c r="M40" s="4"/>
    </row>
    <row r="41" spans="1:13" x14ac:dyDescent="0.2">
      <c r="A41" s="7"/>
      <c r="B41" s="15" t="s">
        <v>13</v>
      </c>
      <c r="C41" s="15" t="s">
        <v>16</v>
      </c>
      <c r="D41" s="7"/>
      <c r="E41" s="7"/>
      <c r="F41" s="7"/>
      <c r="G41" s="3"/>
      <c r="H41" s="3"/>
      <c r="I41" s="3"/>
      <c r="J41" s="3"/>
      <c r="K41" s="4"/>
      <c r="L41" s="4"/>
      <c r="M41" s="4"/>
    </row>
    <row r="42" spans="1:13" x14ac:dyDescent="0.2">
      <c r="A42" s="7"/>
      <c r="B42" s="16">
        <v>1.8200000000000001E-2</v>
      </c>
      <c r="C42" s="16">
        <f>(B45-B48)/2</f>
        <v>1.7999999999999995E-3</v>
      </c>
      <c r="D42" s="7"/>
      <c r="E42" s="7"/>
      <c r="F42" s="7"/>
      <c r="G42" s="3"/>
      <c r="H42" s="3"/>
      <c r="I42" s="3"/>
      <c r="J42" s="3"/>
      <c r="K42" s="4"/>
      <c r="L42" s="4"/>
      <c r="M42" s="4"/>
    </row>
    <row r="43" spans="1:13" x14ac:dyDescent="0.2">
      <c r="A43" s="7"/>
      <c r="B43" s="7"/>
      <c r="C43" s="7"/>
      <c r="D43" s="7"/>
      <c r="E43" s="7"/>
      <c r="F43" s="7"/>
      <c r="G43" s="3"/>
      <c r="H43" s="3"/>
      <c r="I43" s="3"/>
      <c r="J43" s="3"/>
      <c r="K43" s="4"/>
      <c r="L43" s="4"/>
      <c r="M43" s="4"/>
    </row>
    <row r="44" spans="1:13" x14ac:dyDescent="0.2">
      <c r="A44" s="7"/>
      <c r="B44" s="17" t="s">
        <v>14</v>
      </c>
      <c r="C44" s="7"/>
      <c r="D44" s="7"/>
      <c r="E44" s="7"/>
      <c r="F44" s="7"/>
      <c r="G44" s="3"/>
      <c r="H44" s="3"/>
      <c r="I44" s="3"/>
      <c r="J44" s="3"/>
      <c r="K44" s="4"/>
      <c r="L44" s="4"/>
      <c r="M44" s="4"/>
    </row>
    <row r="45" spans="1:13" x14ac:dyDescent="0.2">
      <c r="A45" s="7"/>
      <c r="B45" s="18">
        <v>2.0299999999999999E-2</v>
      </c>
      <c r="C45" s="7"/>
      <c r="D45" s="7"/>
      <c r="E45" s="7"/>
      <c r="F45" s="7"/>
      <c r="G45" s="3"/>
      <c r="H45" s="3"/>
      <c r="I45" s="3"/>
      <c r="J45" s="3"/>
      <c r="K45" s="4"/>
      <c r="L45" s="4"/>
      <c r="M45" s="4"/>
    </row>
    <row r="46" spans="1:13" x14ac:dyDescent="0.2">
      <c r="A46" s="7"/>
      <c r="B46" s="7"/>
      <c r="C46" s="7"/>
      <c r="D46" s="7"/>
      <c r="E46" s="7"/>
      <c r="F46" s="7"/>
      <c r="G46" s="3"/>
      <c r="H46" s="3"/>
      <c r="I46" s="3"/>
      <c r="J46" s="3"/>
      <c r="K46" s="4"/>
      <c r="L46" s="4"/>
      <c r="M46" s="4"/>
    </row>
    <row r="47" spans="1:13" x14ac:dyDescent="0.2">
      <c r="A47" s="7"/>
      <c r="B47" s="19" t="s">
        <v>15</v>
      </c>
      <c r="C47" s="7"/>
      <c r="D47" s="7"/>
      <c r="E47" s="7"/>
      <c r="F47" s="7"/>
      <c r="G47" s="3"/>
      <c r="H47" s="3"/>
      <c r="I47" s="3"/>
      <c r="J47" s="3"/>
      <c r="K47" s="4"/>
      <c r="L47" s="4"/>
      <c r="M47" s="4"/>
    </row>
    <row r="48" spans="1:13" x14ac:dyDescent="0.2">
      <c r="A48" s="7"/>
      <c r="B48" s="18">
        <v>1.67E-2</v>
      </c>
      <c r="C48" s="7"/>
      <c r="D48" s="7"/>
      <c r="E48" s="7"/>
      <c r="F48" s="7"/>
      <c r="G48" s="3"/>
      <c r="H48" s="3"/>
      <c r="I48" s="3"/>
      <c r="J48" s="3"/>
      <c r="K48" s="4"/>
      <c r="L48" s="4"/>
      <c r="M48" s="4"/>
    </row>
    <row r="49" spans="1:13" x14ac:dyDescent="0.2">
      <c r="A49" s="7"/>
      <c r="B49" s="7"/>
      <c r="C49" s="7"/>
      <c r="D49" s="7"/>
      <c r="E49" s="7"/>
      <c r="F49" s="7"/>
      <c r="G49" s="3"/>
      <c r="H49" s="3"/>
      <c r="I49" s="3"/>
      <c r="J49" s="3"/>
      <c r="K49" s="4"/>
      <c r="L49" s="4"/>
      <c r="M49" s="4"/>
    </row>
    <row r="50" spans="1:13" x14ac:dyDescent="0.2">
      <c r="A50" s="7"/>
      <c r="B50" s="7"/>
      <c r="C50" s="7"/>
      <c r="D50" s="7"/>
      <c r="E50" s="7"/>
      <c r="F50" s="7"/>
      <c r="G50" s="1"/>
      <c r="H50" s="1"/>
      <c r="I50" s="1"/>
      <c r="J50" s="1"/>
    </row>
    <row r="51" spans="1:13" x14ac:dyDescent="0.2">
      <c r="A51" s="7"/>
      <c r="B51" s="7"/>
      <c r="C51" s="7"/>
      <c r="D51" s="7"/>
      <c r="E51" s="7"/>
      <c r="F51" s="7"/>
      <c r="G51" s="1"/>
      <c r="H51" s="1"/>
      <c r="I51" s="1"/>
      <c r="J51" s="1"/>
    </row>
    <row r="52" spans="1:13" x14ac:dyDescent="0.2">
      <c r="A52" s="7"/>
      <c r="B52" s="7"/>
      <c r="C52" s="7"/>
      <c r="D52" s="7"/>
      <c r="E52" s="7"/>
      <c r="F52" s="7"/>
    </row>
    <row r="53" spans="1:13" x14ac:dyDescent="0.2">
      <c r="A53" s="7"/>
      <c r="B53" s="7"/>
      <c r="C53" s="7"/>
      <c r="D53" s="7"/>
      <c r="E53" s="7"/>
      <c r="F53" s="7"/>
      <c r="G53" s="3"/>
      <c r="H53" s="3"/>
      <c r="I53" s="3"/>
      <c r="J53" s="3"/>
      <c r="K53" s="4"/>
      <c r="L53" s="4"/>
      <c r="M53" s="4"/>
    </row>
    <row r="54" spans="1:13" x14ac:dyDescent="0.2">
      <c r="A54" s="7"/>
      <c r="B54" s="7" t="s">
        <v>17</v>
      </c>
      <c r="C54" s="7"/>
      <c r="D54" s="7"/>
      <c r="E54" s="7"/>
      <c r="F54" s="7"/>
      <c r="G54" s="3"/>
      <c r="H54" s="3"/>
      <c r="I54" s="3"/>
      <c r="J54" s="3"/>
      <c r="K54" s="4"/>
      <c r="L54" s="4"/>
      <c r="M54" s="4"/>
    </row>
    <row r="55" spans="1:13" x14ac:dyDescent="0.2">
      <c r="A55" s="7"/>
      <c r="B55" s="7"/>
      <c r="C55" s="7"/>
      <c r="D55" s="7"/>
      <c r="E55" s="7"/>
      <c r="F55" s="7"/>
      <c r="G55" s="3"/>
      <c r="H55" s="3"/>
      <c r="I55" s="3"/>
      <c r="J55" s="3"/>
      <c r="K55" s="4"/>
      <c r="L55" s="4"/>
      <c r="M55" s="4"/>
    </row>
    <row r="56" spans="1:13" x14ac:dyDescent="0.2">
      <c r="A56" s="7"/>
      <c r="B56" s="11" t="s">
        <v>8</v>
      </c>
      <c r="C56" s="7"/>
      <c r="D56" s="12" t="s">
        <v>9</v>
      </c>
      <c r="E56" s="13" t="s">
        <v>10</v>
      </c>
      <c r="F56" s="7"/>
      <c r="G56" s="3"/>
      <c r="H56" s="3"/>
      <c r="I56" s="3"/>
      <c r="J56" s="3"/>
      <c r="K56" s="4"/>
      <c r="L56" s="4"/>
      <c r="M56" s="4"/>
    </row>
    <row r="57" spans="1:13" x14ac:dyDescent="0.2">
      <c r="A57" s="7"/>
      <c r="B57" s="25">
        <v>40</v>
      </c>
      <c r="C57" s="7"/>
      <c r="D57" s="26">
        <v>98699</v>
      </c>
      <c r="E57" s="14">
        <f>B57/1000*9.8</f>
        <v>0.39200000000000002</v>
      </c>
      <c r="F57" s="7"/>
      <c r="G57" s="3"/>
      <c r="H57" s="3"/>
      <c r="I57" s="3"/>
      <c r="J57" s="3"/>
      <c r="K57" s="4"/>
      <c r="L57" s="4"/>
      <c r="M57" s="4"/>
    </row>
    <row r="58" spans="1:13" x14ac:dyDescent="0.2">
      <c r="A58" s="7"/>
      <c r="B58" s="25">
        <f>B57+40</f>
        <v>80</v>
      </c>
      <c r="C58" s="7"/>
      <c r="D58" s="26">
        <v>98720</v>
      </c>
      <c r="E58" s="14">
        <f t="shared" ref="E58:E61" si="4">B58/1000*9.8</f>
        <v>0.78400000000000003</v>
      </c>
      <c r="F58" s="7"/>
      <c r="G58" s="3"/>
      <c r="H58" s="3"/>
      <c r="I58" s="3"/>
      <c r="J58" s="3"/>
      <c r="K58" s="4"/>
      <c r="L58" s="4"/>
      <c r="M58" s="4"/>
    </row>
    <row r="59" spans="1:13" x14ac:dyDescent="0.2">
      <c r="A59" s="7"/>
      <c r="B59" s="25">
        <f t="shared" ref="B59:B61" si="5">B58+40</f>
        <v>120</v>
      </c>
      <c r="C59" s="7"/>
      <c r="D59" s="26">
        <v>98740</v>
      </c>
      <c r="E59" s="14">
        <f t="shared" si="4"/>
        <v>1.1759999999999999</v>
      </c>
      <c r="F59" s="7"/>
      <c r="G59" s="3"/>
      <c r="H59" s="3"/>
      <c r="I59" s="3"/>
      <c r="J59" s="3"/>
      <c r="K59" s="4"/>
      <c r="L59" s="4"/>
      <c r="M59" s="4"/>
    </row>
    <row r="60" spans="1:13" x14ac:dyDescent="0.2">
      <c r="A60" s="7"/>
      <c r="B60" s="25">
        <f t="shared" si="5"/>
        <v>160</v>
      </c>
      <c r="C60" s="7"/>
      <c r="D60" s="26">
        <v>98762</v>
      </c>
      <c r="E60" s="14">
        <f t="shared" si="4"/>
        <v>1.5680000000000001</v>
      </c>
      <c r="F60" s="7"/>
      <c r="G60" s="3"/>
      <c r="H60" s="3"/>
      <c r="I60" s="3"/>
      <c r="J60" s="3"/>
      <c r="K60" s="4"/>
      <c r="L60" s="4"/>
      <c r="M60" s="4"/>
    </row>
    <row r="61" spans="1:13" x14ac:dyDescent="0.2">
      <c r="A61" s="7"/>
      <c r="B61" s="25">
        <f t="shared" si="5"/>
        <v>200</v>
      </c>
      <c r="C61" s="7"/>
      <c r="D61" s="26">
        <v>98783</v>
      </c>
      <c r="E61" s="14">
        <f t="shared" si="4"/>
        <v>1.9600000000000002</v>
      </c>
      <c r="F61" s="7"/>
      <c r="G61" s="3"/>
      <c r="H61" s="3"/>
      <c r="I61" s="3"/>
      <c r="J61" s="3"/>
      <c r="K61" s="4"/>
      <c r="L61" s="4"/>
      <c r="M61" s="4"/>
    </row>
    <row r="62" spans="1:13" x14ac:dyDescent="0.2">
      <c r="A62" s="7"/>
      <c r="B62" s="7"/>
      <c r="C62" s="7"/>
      <c r="D62" s="7"/>
      <c r="E62" s="7"/>
      <c r="F62" s="7"/>
      <c r="G62" s="3"/>
      <c r="H62" s="3"/>
      <c r="I62" s="3"/>
      <c r="J62" s="5" t="s">
        <v>11</v>
      </c>
      <c r="K62" s="4"/>
      <c r="L62" s="4"/>
      <c r="M62" s="4"/>
    </row>
    <row r="63" spans="1:13" x14ac:dyDescent="0.2">
      <c r="A63" s="7"/>
      <c r="B63" s="15" t="s">
        <v>13</v>
      </c>
      <c r="C63" s="15" t="s">
        <v>16</v>
      </c>
      <c r="D63" s="7"/>
      <c r="E63" s="7"/>
      <c r="F63" s="7"/>
      <c r="G63" s="3"/>
      <c r="H63" s="3"/>
      <c r="I63" s="3"/>
      <c r="J63" s="3"/>
      <c r="K63" s="4"/>
      <c r="L63" s="4"/>
      <c r="M63" s="4"/>
    </row>
    <row r="64" spans="1:13" x14ac:dyDescent="0.2">
      <c r="A64" s="7"/>
      <c r="B64" s="16">
        <v>1.8700000000000001E-2</v>
      </c>
      <c r="C64" s="16">
        <f>(B67-B70)/2</f>
        <v>9.4999999999999946E-4</v>
      </c>
      <c r="D64" s="7"/>
      <c r="E64" s="7"/>
      <c r="F64" s="7"/>
      <c r="G64" s="3"/>
      <c r="H64" s="3"/>
      <c r="I64" s="3"/>
      <c r="J64" s="3"/>
      <c r="K64" s="4"/>
      <c r="L64" s="4"/>
      <c r="M64" s="4"/>
    </row>
    <row r="65" spans="1:13" x14ac:dyDescent="0.2">
      <c r="A65" s="7"/>
      <c r="B65" s="7"/>
      <c r="C65" s="7"/>
      <c r="D65" s="7"/>
      <c r="E65" s="7"/>
      <c r="F65" s="7"/>
      <c r="G65" s="3"/>
      <c r="H65" s="3"/>
      <c r="I65" s="3"/>
      <c r="J65" s="3"/>
      <c r="K65" s="4"/>
      <c r="L65" s="4"/>
      <c r="M65" s="4"/>
    </row>
    <row r="66" spans="1:13" x14ac:dyDescent="0.2">
      <c r="A66" s="7"/>
      <c r="B66" s="17" t="s">
        <v>14</v>
      </c>
      <c r="C66" s="7"/>
      <c r="D66" s="7"/>
      <c r="E66" s="7"/>
      <c r="F66" s="7"/>
      <c r="G66" s="3"/>
      <c r="H66" s="3"/>
      <c r="I66" s="3"/>
      <c r="J66" s="3"/>
      <c r="K66" s="4"/>
      <c r="L66" s="4"/>
      <c r="M66" s="4"/>
    </row>
    <row r="67" spans="1:13" x14ac:dyDescent="0.2">
      <c r="A67" s="7"/>
      <c r="B67" s="18">
        <v>2.01E-2</v>
      </c>
      <c r="C67" s="7"/>
      <c r="D67" s="7"/>
      <c r="E67" s="7"/>
      <c r="F67" s="7"/>
      <c r="G67" s="3"/>
      <c r="H67" s="3"/>
      <c r="I67" s="3"/>
      <c r="J67" s="3"/>
      <c r="K67" s="4"/>
      <c r="L67" s="4"/>
      <c r="M67" s="4"/>
    </row>
    <row r="68" spans="1:13" x14ac:dyDescent="0.2">
      <c r="A68" s="7"/>
      <c r="B68" s="7"/>
      <c r="C68" s="7"/>
      <c r="D68" s="7"/>
      <c r="E68" s="7"/>
      <c r="F68" s="7"/>
      <c r="G68" s="3"/>
      <c r="H68" s="3"/>
      <c r="I68" s="3"/>
      <c r="J68" s="3"/>
      <c r="K68" s="4"/>
      <c r="L68" s="4"/>
      <c r="M68" s="4"/>
    </row>
    <row r="69" spans="1:13" x14ac:dyDescent="0.2">
      <c r="A69" s="7"/>
      <c r="B69" s="19" t="s">
        <v>15</v>
      </c>
      <c r="C69" s="7"/>
      <c r="D69" s="7"/>
      <c r="E69" s="7"/>
      <c r="F69" s="7"/>
      <c r="G69" s="3"/>
      <c r="H69" s="3"/>
      <c r="I69" s="3"/>
      <c r="J69" s="3"/>
      <c r="K69" s="4"/>
      <c r="L69" s="4"/>
      <c r="M69" s="4"/>
    </row>
    <row r="70" spans="1:13" x14ac:dyDescent="0.2">
      <c r="A70" s="7"/>
      <c r="B70" s="18">
        <v>1.8200000000000001E-2</v>
      </c>
      <c r="C70" s="7"/>
      <c r="D70" s="7"/>
      <c r="E70" s="7"/>
      <c r="F70" s="7"/>
      <c r="G70" s="3"/>
      <c r="H70" s="3"/>
      <c r="I70" s="3"/>
      <c r="J70" s="3"/>
      <c r="K70" s="4"/>
      <c r="L70" s="4"/>
      <c r="M70" s="4"/>
    </row>
    <row r="71" spans="1:13" x14ac:dyDescent="0.2">
      <c r="A71" s="7"/>
      <c r="B71" s="7"/>
      <c r="C71" s="7"/>
      <c r="D71" s="7"/>
      <c r="E71" s="7"/>
      <c r="F71" s="7"/>
      <c r="G71" s="3"/>
      <c r="H71" s="3"/>
      <c r="I71" s="3"/>
      <c r="J71" s="3"/>
      <c r="K71" s="4"/>
      <c r="L71" s="4"/>
      <c r="M71" s="4"/>
    </row>
    <row r="72" spans="1:13" x14ac:dyDescent="0.2">
      <c r="A72" s="7"/>
      <c r="B72" s="7"/>
      <c r="C72" s="7"/>
      <c r="D72" s="7"/>
      <c r="E72" s="7"/>
      <c r="F72" s="7"/>
      <c r="G72" s="1"/>
      <c r="H72" s="1"/>
      <c r="I72" s="1"/>
      <c r="J72" s="1"/>
    </row>
    <row r="73" spans="1:13" x14ac:dyDescent="0.2">
      <c r="A73" s="7"/>
      <c r="B73" s="7"/>
      <c r="C73" s="7"/>
      <c r="D73" s="7"/>
      <c r="E73" s="7"/>
      <c r="F73" s="7"/>
      <c r="G73" s="1"/>
      <c r="H73" s="1"/>
      <c r="I73" s="1"/>
      <c r="J73" s="1"/>
    </row>
    <row r="74" spans="1:13" x14ac:dyDescent="0.2">
      <c r="A74" s="7"/>
      <c r="B74" s="7"/>
      <c r="C74" s="7"/>
      <c r="D74" s="7"/>
      <c r="E74" s="7"/>
      <c r="F74" s="7"/>
      <c r="G74" s="1"/>
      <c r="H74" s="1"/>
      <c r="I74" s="1"/>
      <c r="J74" s="1"/>
    </row>
    <row r="75" spans="1:13" x14ac:dyDescent="0.2">
      <c r="A75" s="7"/>
      <c r="B75" s="7"/>
      <c r="C75" s="7"/>
      <c r="D75" s="7"/>
      <c r="E75" s="7"/>
      <c r="F75" s="7"/>
      <c r="G75" s="3"/>
      <c r="H75" s="3"/>
      <c r="I75" s="3"/>
      <c r="J75" s="3"/>
      <c r="K75" s="4"/>
      <c r="L75" s="4"/>
      <c r="M75" s="4"/>
    </row>
    <row r="76" spans="1:13" x14ac:dyDescent="0.2">
      <c r="A76" s="7"/>
      <c r="B76" s="7" t="s">
        <v>18</v>
      </c>
      <c r="C76" s="7"/>
      <c r="D76" s="7"/>
      <c r="E76" s="7"/>
      <c r="F76" s="7"/>
      <c r="G76" s="3"/>
      <c r="H76" s="3"/>
      <c r="I76" s="3"/>
      <c r="J76" s="3"/>
      <c r="K76" s="4"/>
      <c r="L76" s="4"/>
      <c r="M76" s="4"/>
    </row>
    <row r="77" spans="1:13" x14ac:dyDescent="0.2">
      <c r="A77" s="7"/>
      <c r="B77" s="7"/>
      <c r="C77" s="7"/>
      <c r="D77" s="7"/>
      <c r="E77" s="7"/>
      <c r="F77" s="7"/>
      <c r="G77" s="3"/>
      <c r="H77" s="3"/>
      <c r="I77" s="3"/>
      <c r="J77" s="3"/>
      <c r="K77" s="4"/>
      <c r="L77" s="4"/>
      <c r="M77" s="4"/>
    </row>
    <row r="78" spans="1:13" x14ac:dyDescent="0.2">
      <c r="A78" s="7"/>
      <c r="B78" s="11" t="s">
        <v>8</v>
      </c>
      <c r="C78" s="7"/>
      <c r="D78" s="12" t="s">
        <v>9</v>
      </c>
      <c r="E78" s="13" t="s">
        <v>10</v>
      </c>
      <c r="F78" s="7"/>
      <c r="G78" s="3"/>
      <c r="H78" s="3"/>
      <c r="I78" s="3"/>
      <c r="J78" s="3"/>
      <c r="K78" s="4"/>
      <c r="L78" s="4"/>
      <c r="M78" s="4"/>
    </row>
    <row r="79" spans="1:13" x14ac:dyDescent="0.2">
      <c r="A79" s="7"/>
      <c r="B79" s="25">
        <v>40</v>
      </c>
      <c r="C79" s="7"/>
      <c r="D79" s="26">
        <v>98708</v>
      </c>
      <c r="E79" s="14">
        <f>B79/1000*9.8</f>
        <v>0.39200000000000002</v>
      </c>
      <c r="F79" s="7"/>
      <c r="G79" s="3"/>
      <c r="H79" s="3"/>
      <c r="I79" s="3"/>
      <c r="J79" s="3"/>
      <c r="K79" s="4"/>
      <c r="L79" s="4"/>
      <c r="M79" s="4"/>
    </row>
    <row r="80" spans="1:13" x14ac:dyDescent="0.2">
      <c r="A80" s="7"/>
      <c r="B80" s="25">
        <f>B79+40</f>
        <v>80</v>
      </c>
      <c r="C80" s="7"/>
      <c r="D80" s="26">
        <v>98725</v>
      </c>
      <c r="E80" s="14">
        <f t="shared" ref="E80:E83" si="6">B80/1000*9.8</f>
        <v>0.78400000000000003</v>
      </c>
      <c r="F80" s="7"/>
      <c r="G80" s="3"/>
      <c r="H80" s="3"/>
      <c r="I80" s="3"/>
      <c r="J80" s="3"/>
      <c r="K80" s="4"/>
      <c r="L80" s="4"/>
      <c r="M80" s="4"/>
    </row>
    <row r="81" spans="1:13" x14ac:dyDescent="0.2">
      <c r="A81" s="7"/>
      <c r="B81" s="25">
        <f t="shared" ref="B81:B83" si="7">B80+40</f>
        <v>120</v>
      </c>
      <c r="C81" s="7"/>
      <c r="D81" s="26">
        <v>98748</v>
      </c>
      <c r="E81" s="14">
        <f t="shared" si="6"/>
        <v>1.1759999999999999</v>
      </c>
      <c r="F81" s="7"/>
      <c r="G81" s="3"/>
      <c r="H81" s="3"/>
      <c r="I81" s="3"/>
      <c r="J81" s="3"/>
      <c r="K81" s="4"/>
      <c r="L81" s="4"/>
      <c r="M81" s="4"/>
    </row>
    <row r="82" spans="1:13" x14ac:dyDescent="0.2">
      <c r="A82" s="7"/>
      <c r="B82" s="25">
        <f t="shared" si="7"/>
        <v>160</v>
      </c>
      <c r="C82" s="7"/>
      <c r="D82" s="26">
        <v>98767</v>
      </c>
      <c r="E82" s="14">
        <f t="shared" si="6"/>
        <v>1.5680000000000001</v>
      </c>
      <c r="F82" s="7"/>
      <c r="G82" s="3"/>
      <c r="H82" s="3"/>
      <c r="I82" s="3"/>
      <c r="J82" s="3"/>
      <c r="K82" s="4"/>
      <c r="L82" s="4"/>
      <c r="M82" s="4"/>
    </row>
    <row r="83" spans="1:13" x14ac:dyDescent="0.2">
      <c r="A83" s="7"/>
      <c r="B83" s="25">
        <f t="shared" si="7"/>
        <v>200</v>
      </c>
      <c r="C83" s="7"/>
      <c r="D83" s="26">
        <v>98789</v>
      </c>
      <c r="E83" s="14">
        <f t="shared" si="6"/>
        <v>1.9600000000000002</v>
      </c>
      <c r="F83" s="7"/>
      <c r="G83" s="3"/>
      <c r="H83" s="3"/>
      <c r="I83" s="3"/>
      <c r="J83" s="3"/>
      <c r="K83" s="4"/>
      <c r="L83" s="4"/>
      <c r="M83" s="4"/>
    </row>
    <row r="84" spans="1:13" x14ac:dyDescent="0.2">
      <c r="A84" s="7"/>
      <c r="B84" s="7"/>
      <c r="C84" s="7"/>
      <c r="D84" s="7"/>
      <c r="E84" s="7"/>
      <c r="F84" s="7"/>
      <c r="G84" s="3"/>
      <c r="H84" s="3"/>
      <c r="I84" s="3"/>
      <c r="J84" s="5" t="s">
        <v>11</v>
      </c>
      <c r="K84" s="4"/>
      <c r="L84" s="4"/>
      <c r="M84" s="4"/>
    </row>
    <row r="85" spans="1:13" x14ac:dyDescent="0.2">
      <c r="A85" s="7"/>
      <c r="B85" s="15" t="s">
        <v>13</v>
      </c>
      <c r="C85" s="15" t="s">
        <v>16</v>
      </c>
      <c r="D85" s="7"/>
      <c r="E85" s="7"/>
      <c r="F85" s="7"/>
      <c r="G85" s="3"/>
      <c r="H85" s="3"/>
      <c r="I85" s="3"/>
      <c r="J85" s="3"/>
      <c r="K85" s="4"/>
      <c r="L85" s="4"/>
      <c r="M85" s="4"/>
    </row>
    <row r="86" spans="1:13" x14ac:dyDescent="0.2">
      <c r="A86" s="7"/>
      <c r="B86" s="16">
        <v>1.9199999999999998E-2</v>
      </c>
      <c r="C86" s="16">
        <f>(B89-B92)/2</f>
        <v>1.0499999999999989E-3</v>
      </c>
      <c r="D86" s="7"/>
      <c r="E86" s="7"/>
      <c r="F86" s="7"/>
      <c r="G86" s="3"/>
      <c r="H86" s="3"/>
      <c r="I86" s="3"/>
      <c r="J86" s="3"/>
      <c r="K86" s="4"/>
      <c r="L86" s="4"/>
      <c r="M86" s="4"/>
    </row>
    <row r="87" spans="1:13" x14ac:dyDescent="0.2">
      <c r="A87" s="7"/>
      <c r="B87" s="7"/>
      <c r="C87" s="7"/>
      <c r="D87" s="7"/>
      <c r="E87" s="7"/>
      <c r="F87" s="7"/>
      <c r="G87" s="3"/>
      <c r="H87" s="3"/>
      <c r="I87" s="3"/>
      <c r="J87" s="3"/>
      <c r="K87" s="4"/>
      <c r="L87" s="4"/>
      <c r="M87" s="4"/>
    </row>
    <row r="88" spans="1:13" x14ac:dyDescent="0.2">
      <c r="A88" s="7"/>
      <c r="B88" s="17" t="s">
        <v>14</v>
      </c>
      <c r="C88" s="7"/>
      <c r="D88" s="7"/>
      <c r="E88" s="7"/>
      <c r="F88" s="7"/>
      <c r="G88" s="3"/>
      <c r="H88" s="3"/>
      <c r="I88" s="3"/>
      <c r="J88" s="3"/>
      <c r="K88" s="4"/>
      <c r="L88" s="4"/>
      <c r="M88" s="4"/>
    </row>
    <row r="89" spans="1:13" x14ac:dyDescent="0.2">
      <c r="A89" s="7"/>
      <c r="B89" s="18">
        <v>2.0199999999999999E-2</v>
      </c>
      <c r="C89" s="7"/>
      <c r="D89" s="7"/>
      <c r="E89" s="7"/>
      <c r="F89" s="7"/>
      <c r="G89" s="3"/>
      <c r="H89" s="3"/>
      <c r="I89" s="3"/>
      <c r="J89" s="3"/>
      <c r="K89" s="4"/>
      <c r="L89" s="4"/>
      <c r="M89" s="4"/>
    </row>
    <row r="90" spans="1:13" x14ac:dyDescent="0.2">
      <c r="A90" s="7"/>
      <c r="B90" s="7"/>
      <c r="C90" s="7"/>
      <c r="D90" s="7"/>
      <c r="E90" s="7"/>
      <c r="F90" s="7"/>
      <c r="G90" s="3"/>
      <c r="H90" s="3"/>
      <c r="I90" s="3"/>
      <c r="J90" s="3"/>
      <c r="K90" s="4"/>
      <c r="L90" s="4"/>
      <c r="M90" s="4"/>
    </row>
    <row r="91" spans="1:13" x14ac:dyDescent="0.2">
      <c r="A91" s="7"/>
      <c r="B91" s="19" t="s">
        <v>15</v>
      </c>
      <c r="C91" s="7"/>
      <c r="D91" s="7"/>
      <c r="E91" s="7"/>
      <c r="F91" s="7"/>
      <c r="G91" s="3"/>
      <c r="H91" s="3"/>
      <c r="I91" s="3"/>
      <c r="J91" s="3"/>
      <c r="K91" s="4"/>
      <c r="L91" s="4"/>
      <c r="M91" s="4"/>
    </row>
    <row r="92" spans="1:13" x14ac:dyDescent="0.2">
      <c r="A92" s="7"/>
      <c r="B92" s="18">
        <v>1.8100000000000002E-2</v>
      </c>
      <c r="C92" s="7"/>
      <c r="D92" s="7"/>
      <c r="E92" s="7"/>
      <c r="F92" s="7"/>
      <c r="G92" s="3"/>
      <c r="H92" s="3"/>
      <c r="I92" s="3"/>
      <c r="J92" s="3"/>
      <c r="K92" s="4"/>
      <c r="L92" s="4"/>
      <c r="M92" s="4"/>
    </row>
    <row r="93" spans="1:13" x14ac:dyDescent="0.2">
      <c r="A93" s="7"/>
      <c r="B93" s="7"/>
      <c r="C93" s="7"/>
      <c r="D93" s="7"/>
      <c r="E93" s="7"/>
      <c r="F93" s="7"/>
      <c r="G93" s="3"/>
      <c r="H93" s="3"/>
      <c r="I93" s="3"/>
      <c r="J93" s="3"/>
      <c r="K93" s="4"/>
      <c r="L93" s="4"/>
      <c r="M93" s="4"/>
    </row>
    <row r="94" spans="1:13" x14ac:dyDescent="0.2">
      <c r="A94" s="7"/>
      <c r="B94" s="7"/>
      <c r="C94" s="7"/>
      <c r="D94" s="7"/>
      <c r="E94" s="7"/>
      <c r="F94" s="7"/>
      <c r="G94" s="1"/>
      <c r="H94" s="1"/>
      <c r="I94" s="1"/>
      <c r="J94" s="1"/>
    </row>
    <row r="95" spans="1:13" x14ac:dyDescent="0.2">
      <c r="A95" s="7"/>
      <c r="B95" s="7"/>
      <c r="C95" s="7"/>
      <c r="D95" s="7"/>
      <c r="E95" s="7"/>
      <c r="F95" s="7"/>
      <c r="G95" s="1"/>
      <c r="H95" s="1"/>
      <c r="I95" s="1"/>
      <c r="J95" s="1"/>
    </row>
    <row r="96" spans="1:13" x14ac:dyDescent="0.2">
      <c r="A96" s="7"/>
      <c r="B96" s="7"/>
      <c r="C96" s="7"/>
      <c r="D96" s="7"/>
      <c r="E96" s="7"/>
      <c r="F96" s="7"/>
      <c r="G96" s="1"/>
      <c r="H96" s="1"/>
      <c r="I96" s="1"/>
      <c r="J96" s="1"/>
    </row>
    <row r="97" spans="1:13" x14ac:dyDescent="0.2">
      <c r="A97" s="7"/>
      <c r="B97" s="7"/>
      <c r="C97" s="7"/>
      <c r="D97" s="7"/>
      <c r="E97" s="7"/>
      <c r="F97" s="7"/>
      <c r="G97" s="3"/>
      <c r="H97" s="3"/>
      <c r="I97" s="3"/>
      <c r="J97" s="3"/>
      <c r="K97" s="4"/>
      <c r="L97" s="4"/>
      <c r="M97" s="4"/>
    </row>
    <row r="98" spans="1:13" x14ac:dyDescent="0.2">
      <c r="A98" s="7"/>
      <c r="B98" s="7" t="s">
        <v>19</v>
      </c>
      <c r="C98" s="7"/>
      <c r="D98" s="7"/>
      <c r="E98" s="7"/>
      <c r="F98" s="7"/>
      <c r="G98" s="3"/>
      <c r="H98" s="3"/>
      <c r="I98" s="3"/>
      <c r="J98" s="3"/>
      <c r="K98" s="4"/>
      <c r="L98" s="4"/>
      <c r="M98" s="4"/>
    </row>
    <row r="99" spans="1:13" x14ac:dyDescent="0.2">
      <c r="A99" s="7"/>
      <c r="B99" s="7"/>
      <c r="C99" s="7"/>
      <c r="D99" s="7"/>
      <c r="E99" s="7"/>
      <c r="F99" s="7"/>
      <c r="G99" s="3"/>
      <c r="H99" s="3"/>
      <c r="I99" s="3"/>
      <c r="J99" s="3"/>
      <c r="K99" s="4"/>
      <c r="L99" s="4"/>
      <c r="M99" s="4"/>
    </row>
    <row r="100" spans="1:13" x14ac:dyDescent="0.2">
      <c r="A100" s="7"/>
      <c r="B100" s="11" t="s">
        <v>8</v>
      </c>
      <c r="C100" s="7"/>
      <c r="D100" s="12" t="s">
        <v>9</v>
      </c>
      <c r="E100" s="13" t="s">
        <v>10</v>
      </c>
      <c r="F100" s="7"/>
      <c r="G100" s="3"/>
      <c r="H100" s="3"/>
      <c r="I100" s="3"/>
      <c r="J100" s="3"/>
      <c r="K100" s="4"/>
      <c r="L100" s="4"/>
      <c r="M100" s="4"/>
    </row>
    <row r="101" spans="1:13" x14ac:dyDescent="0.2">
      <c r="A101" s="7"/>
      <c r="B101" s="25">
        <v>40</v>
      </c>
      <c r="C101" s="7"/>
      <c r="D101" s="26">
        <v>98704</v>
      </c>
      <c r="E101" s="14">
        <f>B101/1000*9.8</f>
        <v>0.39200000000000002</v>
      </c>
      <c r="F101" s="7"/>
      <c r="G101" s="3"/>
      <c r="H101" s="3"/>
      <c r="I101" s="3"/>
      <c r="J101" s="3"/>
      <c r="K101" s="4"/>
      <c r="L101" s="4"/>
      <c r="M101" s="4"/>
    </row>
    <row r="102" spans="1:13" x14ac:dyDescent="0.2">
      <c r="A102" s="7"/>
      <c r="B102" s="25">
        <f>B101+40</f>
        <v>80</v>
      </c>
      <c r="C102" s="7"/>
      <c r="D102" s="26">
        <v>98725</v>
      </c>
      <c r="E102" s="14">
        <f t="shared" ref="E102:E105" si="8">B102/1000*9.8</f>
        <v>0.78400000000000003</v>
      </c>
      <c r="F102" s="7"/>
      <c r="G102" s="3"/>
      <c r="H102" s="3"/>
      <c r="I102" s="3"/>
      <c r="J102" s="3"/>
      <c r="K102" s="4"/>
      <c r="L102" s="4"/>
      <c r="M102" s="4"/>
    </row>
    <row r="103" spans="1:13" x14ac:dyDescent="0.2">
      <c r="A103" s="7"/>
      <c r="B103" s="25">
        <f t="shared" ref="B103:B105" si="9">B102+40</f>
        <v>120</v>
      </c>
      <c r="C103" s="7"/>
      <c r="D103" s="26">
        <v>98746</v>
      </c>
      <c r="E103" s="14">
        <f t="shared" si="8"/>
        <v>1.1759999999999999</v>
      </c>
      <c r="F103" s="7"/>
      <c r="G103" s="3"/>
      <c r="H103" s="3"/>
      <c r="I103" s="3"/>
      <c r="J103" s="3"/>
      <c r="K103" s="4"/>
      <c r="L103" s="4"/>
      <c r="M103" s="4"/>
    </row>
    <row r="104" spans="1:13" x14ac:dyDescent="0.2">
      <c r="A104" s="7"/>
      <c r="B104" s="25">
        <f t="shared" si="9"/>
        <v>160</v>
      </c>
      <c r="C104" s="7"/>
      <c r="D104" s="26">
        <v>98768</v>
      </c>
      <c r="E104" s="14">
        <f t="shared" si="8"/>
        <v>1.5680000000000001</v>
      </c>
      <c r="F104" s="7"/>
      <c r="G104" s="3"/>
      <c r="H104" s="3"/>
      <c r="I104" s="3"/>
      <c r="J104" s="3"/>
      <c r="K104" s="4"/>
      <c r="L104" s="4"/>
      <c r="M104" s="4"/>
    </row>
    <row r="105" spans="1:13" x14ac:dyDescent="0.2">
      <c r="A105" s="7"/>
      <c r="B105" s="25">
        <f t="shared" si="9"/>
        <v>200</v>
      </c>
      <c r="C105" s="7"/>
      <c r="D105" s="26">
        <v>98787</v>
      </c>
      <c r="E105" s="14">
        <f t="shared" si="8"/>
        <v>1.9600000000000002</v>
      </c>
      <c r="F105" s="7"/>
      <c r="G105" s="3"/>
      <c r="H105" s="3"/>
      <c r="I105" s="3"/>
      <c r="J105" s="3"/>
      <c r="K105" s="4"/>
      <c r="L105" s="4"/>
      <c r="M105" s="4"/>
    </row>
    <row r="106" spans="1:13" x14ac:dyDescent="0.2">
      <c r="A106" s="7"/>
      <c r="B106" s="7"/>
      <c r="C106" s="7"/>
      <c r="D106" s="7"/>
      <c r="E106" s="7"/>
      <c r="F106" s="7"/>
      <c r="G106" s="3"/>
      <c r="H106" s="3"/>
      <c r="I106" s="3"/>
      <c r="J106" s="5" t="s">
        <v>11</v>
      </c>
      <c r="K106" s="4"/>
      <c r="L106" s="4"/>
      <c r="M106" s="4"/>
    </row>
    <row r="107" spans="1:13" x14ac:dyDescent="0.2">
      <c r="A107" s="7"/>
      <c r="B107" s="15" t="s">
        <v>13</v>
      </c>
      <c r="C107" s="15" t="s">
        <v>16</v>
      </c>
      <c r="D107" s="7"/>
      <c r="E107" s="7"/>
      <c r="F107" s="7"/>
      <c r="G107" s="3"/>
      <c r="H107" s="3"/>
      <c r="I107" s="3"/>
      <c r="J107" s="3"/>
      <c r="K107" s="4"/>
      <c r="L107" s="4"/>
      <c r="M107" s="4"/>
    </row>
    <row r="108" spans="1:13" x14ac:dyDescent="0.2">
      <c r="A108" s="7"/>
      <c r="B108" s="16">
        <v>1.8700000000000001E-2</v>
      </c>
      <c r="C108" s="16">
        <f>(B111-B114)/2</f>
        <v>9.9999999999999915E-4</v>
      </c>
      <c r="D108" s="7"/>
      <c r="E108" s="7"/>
      <c r="F108" s="7"/>
      <c r="G108" s="3"/>
      <c r="H108" s="3"/>
      <c r="I108" s="3"/>
      <c r="J108" s="3"/>
      <c r="K108" s="4"/>
      <c r="L108" s="4"/>
      <c r="M108" s="4"/>
    </row>
    <row r="109" spans="1:13" x14ac:dyDescent="0.2">
      <c r="A109" s="7"/>
      <c r="B109" s="7"/>
      <c r="C109" s="7"/>
      <c r="D109" s="7"/>
      <c r="E109" s="7"/>
      <c r="F109" s="7"/>
      <c r="G109" s="3"/>
      <c r="H109" s="3"/>
      <c r="I109" s="3"/>
      <c r="J109" s="3"/>
      <c r="K109" s="4"/>
      <c r="L109" s="4"/>
      <c r="M109" s="4"/>
    </row>
    <row r="110" spans="1:13" x14ac:dyDescent="0.2">
      <c r="A110" s="7"/>
      <c r="B110" s="17" t="s">
        <v>14</v>
      </c>
      <c r="C110" s="7"/>
      <c r="D110" s="7"/>
      <c r="E110" s="7"/>
      <c r="F110" s="7"/>
      <c r="G110" s="3"/>
      <c r="H110" s="3"/>
      <c r="I110" s="3"/>
      <c r="J110" s="3"/>
      <c r="K110" s="4"/>
      <c r="L110" s="4"/>
      <c r="M110" s="4"/>
    </row>
    <row r="111" spans="1:13" x14ac:dyDescent="0.2">
      <c r="A111" s="7"/>
      <c r="B111" s="18">
        <v>1.9699999999999999E-2</v>
      </c>
      <c r="C111" s="7"/>
      <c r="D111" s="7"/>
      <c r="E111" s="7"/>
      <c r="F111" s="7"/>
      <c r="G111" s="3"/>
      <c r="H111" s="3"/>
      <c r="I111" s="3"/>
      <c r="J111" s="3"/>
      <c r="K111" s="4"/>
      <c r="L111" s="4"/>
      <c r="M111" s="4"/>
    </row>
    <row r="112" spans="1:13" x14ac:dyDescent="0.2">
      <c r="A112" s="7"/>
      <c r="B112" s="7"/>
      <c r="C112" s="7"/>
      <c r="D112" s="7"/>
      <c r="E112" s="7"/>
      <c r="F112" s="7"/>
      <c r="G112" s="3"/>
      <c r="H112" s="3"/>
      <c r="I112" s="3"/>
      <c r="J112" s="3"/>
      <c r="K112" s="4"/>
      <c r="L112" s="4"/>
      <c r="M112" s="4"/>
    </row>
    <row r="113" spans="1:13" x14ac:dyDescent="0.2">
      <c r="A113" s="7"/>
      <c r="B113" s="19" t="s">
        <v>15</v>
      </c>
      <c r="C113" s="7"/>
      <c r="D113" s="7"/>
      <c r="E113" s="7"/>
      <c r="F113" s="7"/>
      <c r="G113" s="3"/>
      <c r="H113" s="3"/>
      <c r="I113" s="3"/>
      <c r="J113" s="3"/>
      <c r="K113" s="4"/>
      <c r="L113" s="4"/>
      <c r="M113" s="4"/>
    </row>
    <row r="114" spans="1:13" x14ac:dyDescent="0.2">
      <c r="A114" s="7"/>
      <c r="B114" s="18">
        <v>1.77E-2</v>
      </c>
      <c r="C114" s="7"/>
      <c r="D114" s="7"/>
      <c r="E114" s="7"/>
      <c r="F114" s="7"/>
      <c r="G114" s="3"/>
      <c r="H114" s="3"/>
      <c r="I114" s="3"/>
      <c r="J114" s="3"/>
      <c r="K114" s="4"/>
      <c r="L114" s="4"/>
      <c r="M114" s="4"/>
    </row>
    <row r="115" spans="1:13" x14ac:dyDescent="0.2">
      <c r="A115" s="7"/>
      <c r="B115" s="7"/>
      <c r="C115" s="7"/>
      <c r="D115" s="7"/>
      <c r="E115" s="7"/>
      <c r="F115" s="7"/>
      <c r="G115" s="3"/>
      <c r="H115" s="3"/>
      <c r="I115" s="3"/>
      <c r="J115" s="3"/>
      <c r="K115" s="4"/>
      <c r="L115" s="4"/>
      <c r="M115" s="4"/>
    </row>
    <row r="118" spans="1:13" x14ac:dyDescent="0.2">
      <c r="B118" s="21" t="s">
        <v>22</v>
      </c>
      <c r="C118" s="21" t="s">
        <v>23</v>
      </c>
    </row>
    <row r="119" spans="1:13" x14ac:dyDescent="0.2">
      <c r="B119" s="22" t="s">
        <v>13</v>
      </c>
      <c r="C119" s="22" t="s">
        <v>24</v>
      </c>
    </row>
    <row r="120" spans="1:13" x14ac:dyDescent="0.2">
      <c r="B120" s="23">
        <f>AVERAGE(B20,B42,B64,B86,B108)</f>
        <v>1.8780000000000002E-2</v>
      </c>
      <c r="C120" s="23">
        <f>SQRT(B20^2+B42^2+B64^2+B86^2+B108^2)/5</f>
        <v>8.4001666650132603E-3</v>
      </c>
    </row>
    <row r="121" spans="1:13" x14ac:dyDescent="0.2">
      <c r="B121" s="6"/>
      <c r="C121" s="6"/>
    </row>
    <row r="122" spans="1:13" x14ac:dyDescent="0.2">
      <c r="B122" s="29" t="s">
        <v>25</v>
      </c>
      <c r="C122" s="29"/>
    </row>
    <row r="123" spans="1:13" x14ac:dyDescent="0.2">
      <c r="B123" s="2" t="s">
        <v>26</v>
      </c>
      <c r="C123" s="2" t="s">
        <v>27</v>
      </c>
    </row>
    <row r="124" spans="1:13" x14ac:dyDescent="0.2">
      <c r="B124" s="24">
        <f>B120-C120</f>
        <v>1.0379833334986741E-2</v>
      </c>
      <c r="C124" s="24">
        <f>C120+B120</f>
        <v>2.7180166665013262E-2</v>
      </c>
    </row>
  </sheetData>
  <mergeCells count="3">
    <mergeCell ref="A1:E1"/>
    <mergeCell ref="B3:D3"/>
    <mergeCell ref="B122:C12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sleep</dc:creator>
  <cp:lastModifiedBy>Yeoh, Alex</cp:lastModifiedBy>
  <dcterms:created xsi:type="dcterms:W3CDTF">2020-06-08T19:56:02Z</dcterms:created>
  <dcterms:modified xsi:type="dcterms:W3CDTF">2020-06-17T04:37:51Z</dcterms:modified>
</cp:coreProperties>
</file>