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onsin/Google Drive/City U/Year 4/Sem A/EE 4211 Computer Vision/"/>
    </mc:Choice>
  </mc:AlternateContent>
  <xr:revisionPtr revIDLastSave="0" documentId="13_ncr:1_{013DCCCC-B918-D443-A5C6-50B36BA7A31B}" xr6:coauthVersionLast="46" xr6:coauthVersionMax="46" xr10:uidLastSave="{00000000-0000-0000-0000-000000000000}"/>
  <bookViews>
    <workbookView xWindow="9720" yWindow="500" windowWidth="23880" windowHeight="14620" xr2:uid="{B423DA5E-8E37-8546-8466-4E6168F04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02" i="1" l="1"/>
  <c r="S102" i="1"/>
  <c r="O103" i="1"/>
  <c r="H125" i="1" l="1"/>
  <c r="H126" i="1"/>
  <c r="H127" i="1"/>
  <c r="H128" i="1"/>
  <c r="H129" i="1"/>
  <c r="H130" i="1"/>
  <c r="H131" i="1"/>
  <c r="H124" i="1"/>
  <c r="I128" i="1" s="1"/>
  <c r="J114" i="1"/>
  <c r="K119" i="1" s="1"/>
  <c r="J115" i="1"/>
  <c r="K115" i="1" s="1"/>
  <c r="J116" i="1"/>
  <c r="J117" i="1"/>
  <c r="J118" i="1"/>
  <c r="J119" i="1"/>
  <c r="J120" i="1"/>
  <c r="J113" i="1"/>
  <c r="K117" i="1" s="1"/>
  <c r="W56" i="1"/>
  <c r="I29" i="1" a="1"/>
  <c r="I29" i="1" s="1"/>
  <c r="I12" i="1"/>
  <c r="W4" i="1"/>
  <c r="X4" i="1"/>
  <c r="Y4" i="1"/>
  <c r="Z4" i="1"/>
  <c r="AA4" i="1"/>
  <c r="W5" i="1"/>
  <c r="X5" i="1"/>
  <c r="Y5" i="1"/>
  <c r="Z5" i="1"/>
  <c r="AA5" i="1"/>
  <c r="W6" i="1"/>
  <c r="X6" i="1"/>
  <c r="Y6" i="1"/>
  <c r="Z6" i="1"/>
  <c r="AA6" i="1"/>
  <c r="W7" i="1"/>
  <c r="X7" i="1"/>
  <c r="Y7" i="1"/>
  <c r="Z7" i="1"/>
  <c r="AA7" i="1"/>
  <c r="AA3" i="1"/>
  <c r="Z3" i="1"/>
  <c r="Y3" i="1"/>
  <c r="X3" i="1"/>
  <c r="W3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I4" i="1"/>
  <c r="I5" i="1"/>
  <c r="I6" i="1"/>
  <c r="I7" i="1"/>
  <c r="I3" i="1"/>
  <c r="J103" i="1"/>
  <c r="J104" i="1"/>
  <c r="J105" i="1"/>
  <c r="J106" i="1"/>
  <c r="J107" i="1"/>
  <c r="J102" i="1"/>
  <c r="K102" i="1"/>
  <c r="R107" i="1"/>
  <c r="R106" i="1"/>
  <c r="R105" i="1"/>
  <c r="R104" i="1"/>
  <c r="R103" i="1"/>
  <c r="R102" i="1"/>
  <c r="I103" i="1"/>
  <c r="I104" i="1"/>
  <c r="I105" i="1"/>
  <c r="I106" i="1"/>
  <c r="I107" i="1"/>
  <c r="I102" i="1"/>
  <c r="K103" i="1"/>
  <c r="K104" i="1"/>
  <c r="K105" i="1"/>
  <c r="K106" i="1"/>
  <c r="K107" i="1"/>
  <c r="I21" i="1" a="1"/>
  <c r="I21" i="1" s="1"/>
  <c r="X77" i="1"/>
  <c r="Y77" i="1"/>
  <c r="Z77" i="1"/>
  <c r="AA77" i="1"/>
  <c r="X78" i="1"/>
  <c r="Y78" i="1"/>
  <c r="Z78" i="1"/>
  <c r="AA78" i="1"/>
  <c r="X79" i="1"/>
  <c r="Y79" i="1"/>
  <c r="Z79" i="1"/>
  <c r="AA79" i="1"/>
  <c r="X80" i="1"/>
  <c r="Y80" i="1"/>
  <c r="Z80" i="1"/>
  <c r="AA80" i="1"/>
  <c r="X81" i="1"/>
  <c r="Y81" i="1"/>
  <c r="Z81" i="1"/>
  <c r="AA81" i="1"/>
  <c r="W78" i="1"/>
  <c r="W79" i="1"/>
  <c r="W80" i="1"/>
  <c r="W81" i="1"/>
  <c r="W77" i="1"/>
  <c r="W66" i="1"/>
  <c r="AA94" i="1"/>
  <c r="AB94" i="1"/>
  <c r="AC94" i="1"/>
  <c r="AD94" i="1"/>
  <c r="AE94" i="1"/>
  <c r="AB95" i="1"/>
  <c r="AC95" i="1"/>
  <c r="AD95" i="1"/>
  <c r="AE95" i="1"/>
  <c r="AB96" i="1"/>
  <c r="AC96" i="1"/>
  <c r="AD96" i="1"/>
  <c r="AE96" i="1"/>
  <c r="AB97" i="1"/>
  <c r="AC97" i="1"/>
  <c r="AD97" i="1"/>
  <c r="AE97" i="1"/>
  <c r="AB98" i="1"/>
  <c r="AC98" i="1"/>
  <c r="AD98" i="1"/>
  <c r="AE98" i="1"/>
  <c r="AA95" i="1"/>
  <c r="AA96" i="1"/>
  <c r="AA97" i="1"/>
  <c r="AA98" i="1"/>
  <c r="AB87" i="1"/>
  <c r="AC87" i="1"/>
  <c r="AD87" i="1"/>
  <c r="AE87" i="1"/>
  <c r="AB88" i="1"/>
  <c r="AC88" i="1"/>
  <c r="AD88" i="1"/>
  <c r="AE88" i="1"/>
  <c r="AB89" i="1"/>
  <c r="AC89" i="1"/>
  <c r="AD89" i="1"/>
  <c r="AE89" i="1"/>
  <c r="AB90" i="1"/>
  <c r="AC90" i="1"/>
  <c r="AD90" i="1"/>
  <c r="AE90" i="1"/>
  <c r="AB91" i="1"/>
  <c r="AC91" i="1"/>
  <c r="AD91" i="1"/>
  <c r="AE91" i="1"/>
  <c r="AA88" i="1"/>
  <c r="AA89" i="1"/>
  <c r="AA90" i="1"/>
  <c r="AA91" i="1"/>
  <c r="AA87" i="1"/>
  <c r="M87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M95" i="1"/>
  <c r="M96" i="1"/>
  <c r="M97" i="1"/>
  <c r="M98" i="1"/>
  <c r="M94" i="1"/>
  <c r="Q91" i="1"/>
  <c r="Q90" i="1"/>
  <c r="Q89" i="1"/>
  <c r="Q88" i="1"/>
  <c r="Q87" i="1"/>
  <c r="P91" i="1"/>
  <c r="P90" i="1"/>
  <c r="P89" i="1"/>
  <c r="P88" i="1"/>
  <c r="P87" i="1"/>
  <c r="O91" i="1"/>
  <c r="O90" i="1"/>
  <c r="O89" i="1"/>
  <c r="O88" i="1"/>
  <c r="O87" i="1"/>
  <c r="N91" i="1"/>
  <c r="N90" i="1"/>
  <c r="N89" i="1"/>
  <c r="N88" i="1"/>
  <c r="N87" i="1"/>
  <c r="M88" i="1"/>
  <c r="M89" i="1"/>
  <c r="M90" i="1"/>
  <c r="M91" i="1"/>
  <c r="K58" i="1"/>
  <c r="K59" i="1"/>
  <c r="K60" i="1"/>
  <c r="AA70" i="1"/>
  <c r="Z70" i="1"/>
  <c r="Y70" i="1"/>
  <c r="X70" i="1"/>
  <c r="W70" i="1"/>
  <c r="AA69" i="1"/>
  <c r="Z69" i="1"/>
  <c r="Y69" i="1"/>
  <c r="X69" i="1"/>
  <c r="W69" i="1"/>
  <c r="AA68" i="1"/>
  <c r="Z68" i="1"/>
  <c r="Y68" i="1"/>
  <c r="X68" i="1"/>
  <c r="W68" i="1"/>
  <c r="AA67" i="1"/>
  <c r="Z67" i="1"/>
  <c r="Y67" i="1"/>
  <c r="X67" i="1"/>
  <c r="W67" i="1"/>
  <c r="AA66" i="1"/>
  <c r="Z66" i="1"/>
  <c r="Y66" i="1"/>
  <c r="X66" i="1"/>
  <c r="AA60" i="1"/>
  <c r="AA59" i="1"/>
  <c r="AA58" i="1"/>
  <c r="AA57" i="1"/>
  <c r="AA56" i="1"/>
  <c r="Z60" i="1"/>
  <c r="Z59" i="1"/>
  <c r="Z58" i="1"/>
  <c r="Z57" i="1"/>
  <c r="Z56" i="1"/>
  <c r="Y60" i="1"/>
  <c r="Y59" i="1"/>
  <c r="Y58" i="1"/>
  <c r="Y57" i="1"/>
  <c r="Y56" i="1"/>
  <c r="X60" i="1"/>
  <c r="X59" i="1"/>
  <c r="X58" i="1"/>
  <c r="X57" i="1"/>
  <c r="X56" i="1"/>
  <c r="W57" i="1"/>
  <c r="W58" i="1"/>
  <c r="W59" i="1"/>
  <c r="W60" i="1"/>
  <c r="P115" i="1" l="1"/>
  <c r="S113" i="1"/>
  <c r="R112" i="1"/>
  <c r="R118" i="1"/>
  <c r="Q118" i="1"/>
  <c r="K125" i="1"/>
  <c r="L124" i="1"/>
  <c r="O125" i="1"/>
  <c r="N112" i="1"/>
  <c r="N115" i="1"/>
  <c r="O114" i="1"/>
  <c r="N116" i="1"/>
  <c r="P113" i="1"/>
  <c r="O117" i="1"/>
  <c r="P117" i="1"/>
  <c r="K118" i="1"/>
  <c r="I129" i="1"/>
  <c r="I130" i="1"/>
  <c r="K120" i="1"/>
  <c r="Q116" i="1" s="1"/>
  <c r="I131" i="1"/>
  <c r="K113" i="1"/>
  <c r="I124" i="1"/>
  <c r="K114" i="1"/>
  <c r="I125" i="1"/>
  <c r="L107" i="1"/>
  <c r="I126" i="1"/>
  <c r="L106" i="1"/>
  <c r="K116" i="1"/>
  <c r="I127" i="1"/>
  <c r="N118" i="1"/>
  <c r="Q113" i="1"/>
  <c r="R113" i="1"/>
  <c r="Q112" i="1"/>
  <c r="S114" i="1"/>
  <c r="M118" i="1"/>
  <c r="S116" i="1"/>
  <c r="R115" i="1"/>
  <c r="Q114" i="1"/>
  <c r="O113" i="1"/>
  <c r="S117" i="1"/>
  <c r="R116" i="1"/>
  <c r="Q115" i="1"/>
  <c r="N113" i="1"/>
  <c r="S118" i="1"/>
  <c r="R117" i="1"/>
  <c r="L105" i="1"/>
  <c r="L104" i="1"/>
  <c r="P102" i="1" s="1"/>
  <c r="L103" i="1"/>
  <c r="L102" i="1"/>
  <c r="K79" i="1"/>
  <c r="I78" i="1"/>
  <c r="J78" i="1"/>
  <c r="K78" i="1"/>
  <c r="L78" i="1"/>
  <c r="M78" i="1"/>
  <c r="I79" i="1"/>
  <c r="J79" i="1"/>
  <c r="L79" i="1"/>
  <c r="M79" i="1"/>
  <c r="I80" i="1"/>
  <c r="J80" i="1"/>
  <c r="K80" i="1"/>
  <c r="L80" i="1"/>
  <c r="M80" i="1"/>
  <c r="I81" i="1"/>
  <c r="J81" i="1"/>
  <c r="K81" i="1"/>
  <c r="L81" i="1"/>
  <c r="M81" i="1"/>
  <c r="J77" i="1"/>
  <c r="K77" i="1"/>
  <c r="L77" i="1"/>
  <c r="M77" i="1"/>
  <c r="I77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J66" i="1"/>
  <c r="K66" i="1"/>
  <c r="L66" i="1"/>
  <c r="M66" i="1"/>
  <c r="I66" i="1"/>
  <c r="I57" i="1"/>
  <c r="J57" i="1"/>
  <c r="K57" i="1"/>
  <c r="L57" i="1"/>
  <c r="M57" i="1"/>
  <c r="I58" i="1"/>
  <c r="J58" i="1"/>
  <c r="L58" i="1"/>
  <c r="M58" i="1"/>
  <c r="I59" i="1"/>
  <c r="J59" i="1"/>
  <c r="L59" i="1"/>
  <c r="M59" i="1"/>
  <c r="I60" i="1"/>
  <c r="J60" i="1"/>
  <c r="L60" i="1"/>
  <c r="M60" i="1"/>
  <c r="J56" i="1"/>
  <c r="K56" i="1"/>
  <c r="L56" i="1"/>
  <c r="M56" i="1"/>
  <c r="I56" i="1"/>
  <c r="I49" i="1"/>
  <c r="J49" i="1"/>
  <c r="K49" i="1"/>
  <c r="I50" i="1"/>
  <c r="J50" i="1"/>
  <c r="K50" i="1"/>
  <c r="J48" i="1"/>
  <c r="K48" i="1"/>
  <c r="I48" i="1"/>
  <c r="I41" i="1"/>
  <c r="J41" i="1"/>
  <c r="K41" i="1"/>
  <c r="I42" i="1"/>
  <c r="J42" i="1"/>
  <c r="K42" i="1"/>
  <c r="J40" i="1"/>
  <c r="K40" i="1"/>
  <c r="I40" i="1"/>
  <c r="K31" i="1" a="1"/>
  <c r="K31" i="1" s="1"/>
  <c r="I30" i="1" a="1"/>
  <c r="I30" i="1" s="1"/>
  <c r="J30" i="1" a="1"/>
  <c r="J30" i="1" s="1"/>
  <c r="K30" i="1" a="1"/>
  <c r="K30" i="1" s="1"/>
  <c r="I31" i="1" a="1"/>
  <c r="I31" i="1" s="1"/>
  <c r="J31" i="1" a="1"/>
  <c r="J31" i="1" s="1"/>
  <c r="J29" i="1" a="1"/>
  <c r="J29" i="1" s="1"/>
  <c r="K29" i="1" a="1"/>
  <c r="K29" i="1" s="1"/>
  <c r="K23" i="1" a="1"/>
  <c r="K23" i="1" s="1"/>
  <c r="K21" i="1" a="1"/>
  <c r="K21" i="1" s="1"/>
  <c r="I22" i="1" a="1"/>
  <c r="I22" i="1" s="1"/>
  <c r="J22" i="1" a="1"/>
  <c r="J22" i="1" s="1"/>
  <c r="K22" i="1" a="1"/>
  <c r="K22" i="1" s="1"/>
  <c r="I23" i="1" a="1"/>
  <c r="I23" i="1" s="1"/>
  <c r="J23" i="1" a="1"/>
  <c r="J23" i="1" s="1"/>
  <c r="J21" i="1" a="1"/>
  <c r="J21" i="1" s="1"/>
  <c r="J13" i="1"/>
  <c r="K12" i="1"/>
  <c r="J12" i="1"/>
  <c r="I13" i="1"/>
  <c r="K13" i="1"/>
  <c r="I14" i="1"/>
  <c r="J14" i="1"/>
  <c r="K14" i="1"/>
  <c r="P103" i="1" l="1"/>
  <c r="O102" i="1"/>
  <c r="S106" i="1" s="1"/>
  <c r="O124" i="1"/>
  <c r="O126" i="1"/>
  <c r="N127" i="1"/>
  <c r="N124" i="1"/>
  <c r="P118" i="1"/>
  <c r="S112" i="1"/>
  <c r="V116" i="1" s="1"/>
  <c r="P114" i="1"/>
  <c r="V117" i="1" s="1"/>
  <c r="Q117" i="1"/>
  <c r="M116" i="1"/>
  <c r="M113" i="1"/>
  <c r="O112" i="1"/>
  <c r="M114" i="1"/>
  <c r="M112" i="1"/>
  <c r="V115" i="1" s="1"/>
  <c r="P116" i="1"/>
  <c r="O123" i="1"/>
  <c r="L126" i="1"/>
  <c r="K123" i="1"/>
  <c r="K126" i="1"/>
  <c r="N114" i="1"/>
  <c r="N117" i="1"/>
  <c r="M115" i="1"/>
  <c r="O118" i="1"/>
  <c r="O116" i="1"/>
  <c r="M117" i="1"/>
  <c r="P112" i="1"/>
  <c r="O115" i="1"/>
  <c r="L123" i="1"/>
  <c r="L125" i="1"/>
  <c r="L127" i="1"/>
  <c r="R114" i="1"/>
  <c r="N126" i="1"/>
  <c r="N123" i="1"/>
  <c r="M125" i="1"/>
  <c r="K124" i="1"/>
  <c r="O127" i="1"/>
  <c r="M126" i="1"/>
  <c r="M123" i="1"/>
  <c r="M124" i="1"/>
  <c r="S115" i="1"/>
  <c r="K127" i="1"/>
  <c r="N125" i="1"/>
  <c r="M127" i="1"/>
  <c r="V120" i="1"/>
  <c r="V118" i="1"/>
  <c r="S104" i="1" l="1"/>
  <c r="T107" i="1"/>
  <c r="T103" i="1"/>
  <c r="S105" i="1"/>
  <c r="S103" i="1"/>
  <c r="T102" i="1"/>
  <c r="T106" i="1"/>
  <c r="U106" i="1" s="1"/>
  <c r="T105" i="1"/>
  <c r="S107" i="1"/>
  <c r="T104" i="1"/>
  <c r="V113" i="1"/>
  <c r="V119" i="1"/>
  <c r="V114" i="1"/>
  <c r="U102" i="1" l="1"/>
  <c r="U103" i="1"/>
  <c r="U104" i="1"/>
  <c r="U107" i="1"/>
  <c r="U105" i="1"/>
  <c r="X103" i="1" l="1"/>
  <c r="Y102" i="1"/>
  <c r="Y1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<sst xmlns="http://schemas.openxmlformats.org/spreadsheetml/2006/main" count="116" uniqueCount="64">
  <si>
    <t>Noise Removal with Spatial Filter</t>
  </si>
  <si>
    <t>Result:</t>
  </si>
  <si>
    <t>3x3 Kernal</t>
  </si>
  <si>
    <t>3x3 kernal</t>
  </si>
  <si>
    <t xml:space="preserve">Result: </t>
  </si>
  <si>
    <t>Q value:</t>
  </si>
  <si>
    <t>For Q=0, the filter reduced to an arithmetic mean filter</t>
  </si>
  <si>
    <t>For Q=-1, the filter reduces to a harmonic mean filter</t>
  </si>
  <si>
    <t>Dis: Bad performance on salt and pepper noise</t>
  </si>
  <si>
    <t>d value</t>
  </si>
  <si>
    <r>
      <t>Adv: Work best with mainly</t>
    </r>
    <r>
      <rPr>
        <sz val="12"/>
        <color rgb="FFFF0000"/>
        <rFont val="Calibri"/>
        <family val="2"/>
        <scheme val="minor"/>
      </rPr>
      <t xml:space="preserve"> pepper noise</t>
    </r>
    <r>
      <rPr>
        <sz val="12"/>
        <color theme="1"/>
        <rFont val="Calibri"/>
        <family val="2"/>
        <scheme val="minor"/>
      </rPr>
      <t xml:space="preserve"> (Low value)</t>
    </r>
  </si>
  <si>
    <r>
      <t>Adv: Work best with mainly</t>
    </r>
    <r>
      <rPr>
        <sz val="12"/>
        <color rgb="FFFF0000"/>
        <rFont val="Calibri"/>
        <family val="2"/>
        <scheme val="minor"/>
      </rPr>
      <t xml:space="preserve"> salt noise</t>
    </r>
    <r>
      <rPr>
        <sz val="12"/>
        <color theme="1"/>
        <rFont val="Calibri"/>
        <family val="2"/>
        <scheme val="minor"/>
      </rPr>
      <t xml:space="preserve"> (High value)</t>
    </r>
  </si>
  <si>
    <r>
      <t>Positive Q: suitable for eliminating</t>
    </r>
    <r>
      <rPr>
        <sz val="12"/>
        <color rgb="FFFF0000"/>
        <rFont val="Calibri"/>
        <family val="2"/>
        <scheme val="minor"/>
      </rPr>
      <t xml:space="preserve"> pepper noise</t>
    </r>
  </si>
  <si>
    <r>
      <t xml:space="preserve">Negative Q: suitable for eliminating </t>
    </r>
    <r>
      <rPr>
        <sz val="12"/>
        <color rgb="FFFF0000"/>
        <rFont val="Calibri"/>
        <family val="2"/>
        <scheme val="minor"/>
      </rPr>
      <t>salt noise</t>
    </r>
  </si>
  <si>
    <t>(min+max)/2</t>
  </si>
  <si>
    <r>
      <t xml:space="preserve">Adv: Works best with </t>
    </r>
    <r>
      <rPr>
        <sz val="12"/>
        <color rgb="FFFF0000"/>
        <rFont val="Calibri"/>
        <family val="2"/>
        <scheme val="minor"/>
      </rPr>
      <t>Gaussian noise and uniform noise</t>
    </r>
  </si>
  <si>
    <r>
      <t xml:space="preserve">Midpoint Filter:  5x5 matrix </t>
    </r>
    <r>
      <rPr>
        <b/>
        <sz val="12"/>
        <color rgb="FFFF0000"/>
        <rFont val="Calibri"/>
        <family val="2"/>
        <scheme val="minor"/>
      </rPr>
      <t>with</t>
    </r>
    <r>
      <rPr>
        <b/>
        <sz val="12"/>
        <color theme="1"/>
        <rFont val="Calibri"/>
        <family val="2"/>
        <scheme val="minor"/>
      </rPr>
      <t xml:space="preserve"> zero-padding</t>
    </r>
  </si>
  <si>
    <r>
      <t xml:space="preserve">Alpha-trimmed mean Filter:  5x5 matrix </t>
    </r>
    <r>
      <rPr>
        <b/>
        <sz val="12"/>
        <color rgb="FFFF0000"/>
        <rFont val="Calibri"/>
        <family val="2"/>
        <scheme val="minor"/>
      </rPr>
      <t>with</t>
    </r>
    <r>
      <rPr>
        <b/>
        <sz val="12"/>
        <color theme="1"/>
        <rFont val="Calibri"/>
        <family val="2"/>
        <scheme val="minor"/>
      </rPr>
      <t xml:space="preserve"> zero-padding</t>
    </r>
  </si>
  <si>
    <r>
      <t xml:space="preserve">Median Filter:  5x5 matrix </t>
    </r>
    <r>
      <rPr>
        <b/>
        <sz val="12"/>
        <color rgb="FFFF0000"/>
        <rFont val="Calibri"/>
        <family val="2"/>
        <scheme val="minor"/>
      </rPr>
      <t>with</t>
    </r>
    <r>
      <rPr>
        <b/>
        <sz val="12"/>
        <color theme="1"/>
        <rFont val="Calibri"/>
        <family val="2"/>
        <scheme val="minor"/>
      </rPr>
      <t xml:space="preserve"> zero-padding</t>
    </r>
  </si>
  <si>
    <r>
      <t>Maximum Filter:  5x5 matrix</t>
    </r>
    <r>
      <rPr>
        <b/>
        <sz val="12"/>
        <color rgb="FFFF0000"/>
        <rFont val="Calibri"/>
        <family val="2"/>
        <scheme val="minor"/>
      </rPr>
      <t xml:space="preserve"> without </t>
    </r>
    <r>
      <rPr>
        <b/>
        <sz val="12"/>
        <color theme="1"/>
        <rFont val="Calibri"/>
        <family val="2"/>
        <scheme val="minor"/>
      </rPr>
      <t>padding</t>
    </r>
  </si>
  <si>
    <r>
      <t xml:space="preserve">Minimum Filter:  5x5 matrix </t>
    </r>
    <r>
      <rPr>
        <b/>
        <sz val="12"/>
        <color rgb="FFFF0000"/>
        <rFont val="Calibri"/>
        <family val="2"/>
        <scheme val="minor"/>
      </rPr>
      <t>without</t>
    </r>
    <r>
      <rPr>
        <b/>
        <sz val="12"/>
        <color theme="1"/>
        <rFont val="Calibri"/>
        <family val="2"/>
        <scheme val="minor"/>
      </rPr>
      <t xml:space="preserve"> padding</t>
    </r>
  </si>
  <si>
    <r>
      <t xml:space="preserve">Contraharmonic Mean filter: 5x5 matrix </t>
    </r>
    <r>
      <rPr>
        <b/>
        <sz val="12"/>
        <color rgb="FFFF0000"/>
        <rFont val="Calibri"/>
        <family val="2"/>
        <scheme val="minor"/>
      </rPr>
      <t>without</t>
    </r>
    <r>
      <rPr>
        <b/>
        <sz val="12"/>
        <color theme="1"/>
        <rFont val="Calibri"/>
        <family val="2"/>
        <scheme val="minor"/>
      </rPr>
      <t xml:space="preserve"> padding</t>
    </r>
  </si>
  <si>
    <r>
      <t xml:space="preserve">Harmonic Mean filter: 5x5 matrix </t>
    </r>
    <r>
      <rPr>
        <b/>
        <sz val="12"/>
        <color rgb="FFFF0000"/>
        <rFont val="Calibri"/>
        <family val="2"/>
        <scheme val="minor"/>
      </rPr>
      <t>without</t>
    </r>
    <r>
      <rPr>
        <b/>
        <sz val="12"/>
        <color theme="1"/>
        <rFont val="Calibri"/>
        <family val="2"/>
        <scheme val="minor"/>
      </rPr>
      <t xml:space="preserve"> padding</t>
    </r>
  </si>
  <si>
    <r>
      <t>Geometric Mean filter: 5x5 matrix</t>
    </r>
    <r>
      <rPr>
        <b/>
        <sz val="12"/>
        <color rgb="FFFF0000"/>
        <rFont val="Calibri"/>
        <family val="2"/>
        <scheme val="minor"/>
      </rPr>
      <t xml:space="preserve"> without</t>
    </r>
    <r>
      <rPr>
        <b/>
        <sz val="12"/>
        <color theme="1"/>
        <rFont val="Calibri"/>
        <family val="2"/>
        <scheme val="minor"/>
      </rPr>
      <t xml:space="preserve"> padding</t>
    </r>
  </si>
  <si>
    <r>
      <t>Arithmetic Mean Filter: 5x5 matrix</t>
    </r>
    <r>
      <rPr>
        <b/>
        <sz val="12"/>
        <color rgb="FFFF0000"/>
        <rFont val="Calibri"/>
        <family val="2"/>
        <scheme val="minor"/>
      </rPr>
      <t xml:space="preserve"> with</t>
    </r>
    <r>
      <rPr>
        <b/>
        <sz val="12"/>
        <color theme="1"/>
        <rFont val="Calibri"/>
        <family val="2"/>
        <scheme val="minor"/>
      </rPr>
      <t xml:space="preserve"> zero-padding</t>
    </r>
  </si>
  <si>
    <r>
      <t xml:space="preserve">Median Filter:  5x5 matrix </t>
    </r>
    <r>
      <rPr>
        <b/>
        <sz val="12"/>
        <color rgb="FFFF0000"/>
        <rFont val="Calibri"/>
        <family val="2"/>
        <scheme val="minor"/>
      </rPr>
      <t>with replicate padding</t>
    </r>
  </si>
  <si>
    <r>
      <t xml:space="preserve">Adv: Works best for </t>
    </r>
    <r>
      <rPr>
        <sz val="12"/>
        <color rgb="FFFF0000"/>
        <rFont val="Calibri"/>
        <family val="2"/>
        <scheme val="minor"/>
      </rPr>
      <t>combination noises (Salt and pepper with Gaussian noise)</t>
    </r>
  </si>
  <si>
    <r>
      <t>Adv: Works best with</t>
    </r>
    <r>
      <rPr>
        <sz val="12"/>
        <color rgb="FFFF0000"/>
        <rFont val="Calibri"/>
        <family val="2"/>
        <scheme val="minor"/>
      </rPr>
      <t xml:space="preserve"> salt-and-pepper noise</t>
    </r>
    <r>
      <rPr>
        <sz val="12"/>
        <color theme="1"/>
        <rFont val="Calibri"/>
        <family val="2"/>
        <scheme val="minor"/>
      </rPr>
      <t>, Preserve line structure, Better noise remover than Averaging filter</t>
    </r>
  </si>
  <si>
    <r>
      <t xml:space="preserve">Adv: Well for </t>
    </r>
    <r>
      <rPr>
        <sz val="12"/>
        <color rgb="FFFF0000"/>
        <rFont val="Calibri"/>
        <family val="2"/>
        <scheme val="minor"/>
      </rPr>
      <t>salt nosie</t>
    </r>
    <r>
      <rPr>
        <sz val="12"/>
        <color theme="1"/>
        <rFont val="Calibri"/>
        <family val="2"/>
        <scheme val="minor"/>
      </rPr>
      <t xml:space="preserve"> and </t>
    </r>
    <r>
      <rPr>
        <sz val="12"/>
        <color rgb="FFFF0000"/>
        <rFont val="Calibri"/>
        <family val="2"/>
        <scheme val="minor"/>
      </rPr>
      <t>Gaussian noise</t>
    </r>
    <r>
      <rPr>
        <sz val="12"/>
        <color theme="1"/>
        <rFont val="Calibri"/>
        <family val="2"/>
        <scheme val="minor"/>
      </rPr>
      <t>, Retains detail better  than Arithmetic Mean filter</t>
    </r>
  </si>
  <si>
    <t>Adv: Lose less details than Arithmetic Mean filter</t>
  </si>
  <si>
    <t>Dis: Ineffective in presence of pepper noise</t>
  </si>
  <si>
    <r>
      <t>Arithmetic Mean Filter: 5x5 matrix</t>
    </r>
    <r>
      <rPr>
        <b/>
        <sz val="12"/>
        <color rgb="FFFF0000"/>
        <rFont val="Calibri"/>
        <family val="2"/>
        <scheme val="minor"/>
      </rPr>
      <t xml:space="preserve"> with replicate padding</t>
    </r>
  </si>
  <si>
    <r>
      <t xml:space="preserve">Midpoint Filter:  5x5 matrix </t>
    </r>
    <r>
      <rPr>
        <b/>
        <sz val="12"/>
        <color rgb="FFFF0000"/>
        <rFont val="Calibri"/>
        <family val="2"/>
        <scheme val="minor"/>
      </rPr>
      <t>with replicate padding</t>
    </r>
  </si>
  <si>
    <t>middle value</t>
  </si>
  <si>
    <r>
      <t xml:space="preserve">Laplacian Filter:  5x5 matrix </t>
    </r>
    <r>
      <rPr>
        <b/>
        <sz val="12"/>
        <color rgb="FFFF0000"/>
        <rFont val="Calibri"/>
        <family val="2"/>
        <scheme val="minor"/>
      </rPr>
      <t>with</t>
    </r>
    <r>
      <rPr>
        <b/>
        <sz val="12"/>
        <color theme="1"/>
        <rFont val="Calibri"/>
        <family val="2"/>
        <scheme val="minor"/>
      </rPr>
      <t xml:space="preserve"> zero-padding</t>
    </r>
  </si>
  <si>
    <t>Adv: Sharpening, Highlight fine details and edges, Remove blurring</t>
  </si>
  <si>
    <t>Simple Laplacian</t>
  </si>
  <si>
    <t>Variant of Laplacian</t>
  </si>
  <si>
    <r>
      <t xml:space="preserve">Laplacian Filter:  5x5 matrix </t>
    </r>
    <r>
      <rPr>
        <b/>
        <sz val="12"/>
        <color rgb="FFFF0000"/>
        <rFont val="Calibri"/>
        <family val="2"/>
        <scheme val="minor"/>
      </rPr>
      <t>with replicate padding</t>
    </r>
  </si>
  <si>
    <r>
      <t xml:space="preserve">Alpha-trimmed mean Filter:  5x5 matrix </t>
    </r>
    <r>
      <rPr>
        <b/>
        <sz val="12"/>
        <color rgb="FFFF0000"/>
        <rFont val="Calibri"/>
        <family val="2"/>
        <scheme val="minor"/>
      </rPr>
      <t>with replicate padding</t>
    </r>
  </si>
  <si>
    <t>multiply all values in the filter ^ (1/MN)</t>
  </si>
  <si>
    <t>sum/MN</t>
  </si>
  <si>
    <t>MN / summation of all (1 / x)</t>
  </si>
  <si>
    <t>remove d/2 highest and lowest value, then sum/(MN-d)</t>
  </si>
  <si>
    <t>K-Mean</t>
  </si>
  <si>
    <t>x</t>
  </si>
  <si>
    <t>y</t>
  </si>
  <si>
    <t>i</t>
  </si>
  <si>
    <t>A</t>
  </si>
  <si>
    <t>B</t>
  </si>
  <si>
    <t>C</t>
  </si>
  <si>
    <t>D</t>
  </si>
  <si>
    <t>E</t>
  </si>
  <si>
    <t>F</t>
  </si>
  <si>
    <t>cluster</t>
  </si>
  <si>
    <t>init point</t>
  </si>
  <si>
    <t>new point</t>
  </si>
  <si>
    <t>x1</t>
  </si>
  <si>
    <t>x2</t>
  </si>
  <si>
    <t>Histogram: 7x7</t>
  </si>
  <si>
    <t>gray level</t>
  </si>
  <si>
    <t>hk</t>
  </si>
  <si>
    <t>sk</t>
  </si>
  <si>
    <t>Histogram: 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</si>
</sst>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E6E7-817A-994F-B114-32219823273A}">
  <dimension ref="A1:AE131"/>
  <sheetViews>
    <sheetView tabSelected="1" topLeftCell="F98" zoomScale="90" zoomScaleNormal="70" workbookViewId="0">
      <selection activeCell="Y102" sqref="Y102"/>
    </sheetView>
  </sheetViews>
  <sheetFormatPr baseColWidth="10" defaultColWidth="11" defaultRowHeight="16" x14ac:dyDescent="0.2"/>
  <cols>
    <col min="2" max="2" width="12" customWidth="1"/>
  </cols>
  <sheetData>
    <row r="1" spans="1:27" x14ac:dyDescent="0.2">
      <c r="A1" t="s">
        <v>0</v>
      </c>
    </row>
    <row r="2" spans="1:27" x14ac:dyDescent="0.2">
      <c r="A2" s="10" t="s">
        <v>24</v>
      </c>
      <c r="B2" s="11"/>
      <c r="C2" s="11"/>
      <c r="D2" s="11"/>
      <c r="E2" s="11"/>
      <c r="I2" t="s">
        <v>1</v>
      </c>
      <c r="J2" t="s">
        <v>2</v>
      </c>
      <c r="K2" t="s">
        <v>41</v>
      </c>
      <c r="O2" s="10" t="s">
        <v>31</v>
      </c>
      <c r="P2" s="11"/>
      <c r="Q2" s="11"/>
      <c r="R2" s="11"/>
      <c r="S2" s="11"/>
      <c r="W2" t="s">
        <v>1</v>
      </c>
      <c r="X2" t="s">
        <v>2</v>
      </c>
      <c r="Y2" t="s">
        <v>41</v>
      </c>
    </row>
    <row r="3" spans="1:27" ht="17" thickBo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5">
        <f xml:space="preserve"> ROUND(AVERAGE(A3:C5), 0)</f>
        <v>2</v>
      </c>
      <c r="J3" s="5">
        <f t="shared" ref="J3:M7" si="0" xml:space="preserve"> ROUND(AVERAGE(B3:D5), 0)</f>
        <v>3</v>
      </c>
      <c r="K3" s="5">
        <f t="shared" si="0"/>
        <v>4</v>
      </c>
      <c r="L3" s="5">
        <f t="shared" si="0"/>
        <v>3</v>
      </c>
      <c r="M3" s="5">
        <f t="shared" si="0"/>
        <v>2</v>
      </c>
      <c r="O3">
        <v>2</v>
      </c>
      <c r="P3">
        <v>2</v>
      </c>
      <c r="Q3">
        <v>5</v>
      </c>
      <c r="R3">
        <v>5</v>
      </c>
      <c r="S3">
        <v>9</v>
      </c>
      <c r="T3">
        <v>1</v>
      </c>
      <c r="U3">
        <v>1</v>
      </c>
      <c r="W3" s="5">
        <f xml:space="preserve"> ROUND(AVERAGE(O3:Q5), 0)</f>
        <v>3</v>
      </c>
      <c r="X3" s="5">
        <f xml:space="preserve"> ROUND(AVERAGE(P3:R5), 0)</f>
        <v>4</v>
      </c>
      <c r="Y3" s="5">
        <f xml:space="preserve"> ROUND(AVERAGE(Q3:S5), 0)</f>
        <v>6</v>
      </c>
      <c r="Z3" s="5">
        <f xml:space="preserve"> ROUND(AVERAGE(R3:T5), 0)</f>
        <v>5</v>
      </c>
      <c r="AA3" s="5">
        <f xml:space="preserve"> ROUND(AVERAGE(S3:U5), 0)</f>
        <v>4</v>
      </c>
    </row>
    <row r="4" spans="1:27" x14ac:dyDescent="0.2">
      <c r="A4">
        <v>0</v>
      </c>
      <c r="B4" s="1">
        <v>2</v>
      </c>
      <c r="C4" s="2">
        <v>5</v>
      </c>
      <c r="D4" s="2">
        <v>5</v>
      </c>
      <c r="E4" s="2">
        <v>9</v>
      </c>
      <c r="F4" s="3">
        <v>1</v>
      </c>
      <c r="G4">
        <v>0</v>
      </c>
      <c r="I4" s="5">
        <f t="shared" ref="I4:I7" si="1" xml:space="preserve"> ROUND(AVERAGE(A4:C6), 0)</f>
        <v>3</v>
      </c>
      <c r="J4" s="5">
        <f t="shared" si="0"/>
        <v>5</v>
      </c>
      <c r="K4" s="5">
        <f t="shared" si="0"/>
        <v>6</v>
      </c>
      <c r="L4" s="5">
        <f t="shared" si="0"/>
        <v>5</v>
      </c>
      <c r="M4" s="5">
        <f t="shared" si="0"/>
        <v>3</v>
      </c>
      <c r="O4">
        <v>2</v>
      </c>
      <c r="P4" s="1">
        <v>2</v>
      </c>
      <c r="Q4" s="2">
        <v>5</v>
      </c>
      <c r="R4" s="2">
        <v>5</v>
      </c>
      <c r="S4" s="2">
        <v>9</v>
      </c>
      <c r="T4" s="3">
        <v>1</v>
      </c>
      <c r="U4">
        <v>1</v>
      </c>
      <c r="W4" s="5">
        <f t="shared" ref="W4:AA4" si="2" xml:space="preserve"> ROUND(AVERAGE(O4:Q6), 0)</f>
        <v>4</v>
      </c>
      <c r="X4" s="5">
        <f t="shared" si="2"/>
        <v>5</v>
      </c>
      <c r="Y4" s="5">
        <f t="shared" si="2"/>
        <v>6</v>
      </c>
      <c r="Z4" s="5">
        <f t="shared" si="2"/>
        <v>5</v>
      </c>
      <c r="AA4" s="5">
        <f t="shared" si="2"/>
        <v>3</v>
      </c>
    </row>
    <row r="5" spans="1:27" x14ac:dyDescent="0.2">
      <c r="A5">
        <v>0</v>
      </c>
      <c r="B5" s="4">
        <v>3</v>
      </c>
      <c r="C5" s="5">
        <v>4</v>
      </c>
      <c r="D5" s="5">
        <v>7</v>
      </c>
      <c r="E5" s="5">
        <v>6</v>
      </c>
      <c r="F5" s="6">
        <v>2</v>
      </c>
      <c r="G5">
        <v>0</v>
      </c>
      <c r="I5" s="5">
        <f t="shared" si="1"/>
        <v>4</v>
      </c>
      <c r="J5" s="5">
        <f t="shared" si="0"/>
        <v>6</v>
      </c>
      <c r="K5" s="5">
        <f t="shared" si="0"/>
        <v>5</v>
      </c>
      <c r="L5" s="5">
        <f t="shared" si="0"/>
        <v>4</v>
      </c>
      <c r="M5" s="5">
        <f t="shared" si="0"/>
        <v>2</v>
      </c>
      <c r="O5">
        <v>3</v>
      </c>
      <c r="P5" s="4">
        <v>3</v>
      </c>
      <c r="Q5" s="5">
        <v>4</v>
      </c>
      <c r="R5" s="5">
        <v>7</v>
      </c>
      <c r="S5" s="5">
        <v>6</v>
      </c>
      <c r="T5" s="6">
        <v>2</v>
      </c>
      <c r="U5">
        <v>2</v>
      </c>
      <c r="W5" s="5">
        <f t="shared" ref="W5:AA5" si="3" xml:space="preserve"> ROUND(AVERAGE(O5:Q7), 0)</f>
        <v>5</v>
      </c>
      <c r="X5" s="5">
        <f t="shared" si="3"/>
        <v>6</v>
      </c>
      <c r="Y5" s="5">
        <f t="shared" si="3"/>
        <v>5</v>
      </c>
      <c r="Z5" s="5">
        <f t="shared" si="3"/>
        <v>4</v>
      </c>
      <c r="AA5" s="5">
        <f t="shared" si="3"/>
        <v>3</v>
      </c>
    </row>
    <row r="6" spans="1:27" x14ac:dyDescent="0.2">
      <c r="A6">
        <v>0</v>
      </c>
      <c r="B6" s="4">
        <v>4</v>
      </c>
      <c r="C6" s="5">
        <v>6</v>
      </c>
      <c r="D6" s="5">
        <v>5</v>
      </c>
      <c r="E6" s="5">
        <v>4</v>
      </c>
      <c r="F6" s="6">
        <v>2</v>
      </c>
      <c r="G6">
        <v>0</v>
      </c>
      <c r="I6" s="5">
        <f t="shared" si="1"/>
        <v>4</v>
      </c>
      <c r="J6" s="5">
        <f t="shared" si="0"/>
        <v>6</v>
      </c>
      <c r="K6" s="5">
        <f t="shared" si="0"/>
        <v>5</v>
      </c>
      <c r="L6" s="5">
        <f t="shared" si="0"/>
        <v>3</v>
      </c>
      <c r="M6" s="5">
        <f t="shared" si="0"/>
        <v>2</v>
      </c>
      <c r="O6">
        <v>4</v>
      </c>
      <c r="P6" s="4">
        <v>4</v>
      </c>
      <c r="Q6" s="5">
        <v>6</v>
      </c>
      <c r="R6" s="5">
        <v>5</v>
      </c>
      <c r="S6" s="5">
        <v>4</v>
      </c>
      <c r="T6" s="6">
        <v>2</v>
      </c>
      <c r="U6">
        <v>2</v>
      </c>
      <c r="W6" s="5">
        <f t="shared" ref="W6:AA6" si="4" xml:space="preserve"> ROUND(AVERAGE(O6:Q8), 0)</f>
        <v>7</v>
      </c>
      <c r="X6" s="5">
        <f t="shared" si="4"/>
        <v>6</v>
      </c>
      <c r="Y6" s="5">
        <f t="shared" si="4"/>
        <v>5</v>
      </c>
      <c r="Z6" s="5">
        <f t="shared" si="4"/>
        <v>3</v>
      </c>
      <c r="AA6" s="5">
        <f t="shared" si="4"/>
        <v>2</v>
      </c>
    </row>
    <row r="7" spans="1:27" x14ac:dyDescent="0.2">
      <c r="A7">
        <v>0</v>
      </c>
      <c r="B7" s="4">
        <v>9</v>
      </c>
      <c r="C7" s="5">
        <v>7</v>
      </c>
      <c r="D7" s="5">
        <v>6</v>
      </c>
      <c r="E7" s="5">
        <v>3</v>
      </c>
      <c r="F7" s="6">
        <v>1</v>
      </c>
      <c r="G7">
        <v>0</v>
      </c>
      <c r="I7" s="5">
        <f t="shared" si="1"/>
        <v>3</v>
      </c>
      <c r="J7" s="5">
        <f t="shared" si="0"/>
        <v>4</v>
      </c>
      <c r="K7" s="5">
        <f t="shared" si="0"/>
        <v>3</v>
      </c>
      <c r="L7" s="5">
        <f t="shared" si="0"/>
        <v>2</v>
      </c>
      <c r="M7" s="5">
        <f t="shared" si="0"/>
        <v>1</v>
      </c>
      <c r="O7">
        <v>9</v>
      </c>
      <c r="P7" s="4">
        <v>9</v>
      </c>
      <c r="Q7" s="5">
        <v>7</v>
      </c>
      <c r="R7" s="5">
        <v>6</v>
      </c>
      <c r="S7" s="5">
        <v>3</v>
      </c>
      <c r="T7" s="6">
        <v>1</v>
      </c>
      <c r="U7">
        <v>1</v>
      </c>
      <c r="W7" s="5">
        <f t="shared" ref="W7:AA7" si="5" xml:space="preserve"> ROUND(AVERAGE(O7:Q9), 0)</f>
        <v>8</v>
      </c>
      <c r="X7" s="5">
        <f t="shared" si="5"/>
        <v>6</v>
      </c>
      <c r="Y7" s="5">
        <f t="shared" si="5"/>
        <v>4</v>
      </c>
      <c r="Z7" s="5">
        <f t="shared" si="5"/>
        <v>3</v>
      </c>
      <c r="AA7" s="5">
        <f t="shared" si="5"/>
        <v>2</v>
      </c>
    </row>
    <row r="8" spans="1:27" ht="17" thickBot="1" x14ac:dyDescent="0.25">
      <c r="A8">
        <v>0</v>
      </c>
      <c r="B8" s="7">
        <v>8</v>
      </c>
      <c r="C8" s="8">
        <v>6</v>
      </c>
      <c r="D8" s="8">
        <v>3</v>
      </c>
      <c r="E8" s="8">
        <v>2</v>
      </c>
      <c r="F8" s="9">
        <v>3</v>
      </c>
      <c r="G8">
        <v>0</v>
      </c>
      <c r="O8">
        <v>8</v>
      </c>
      <c r="P8" s="7">
        <v>8</v>
      </c>
      <c r="Q8" s="8">
        <v>6</v>
      </c>
      <c r="R8" s="8">
        <v>3</v>
      </c>
      <c r="S8" s="8">
        <v>2</v>
      </c>
      <c r="T8" s="9">
        <v>3</v>
      </c>
      <c r="U8">
        <v>3</v>
      </c>
      <c r="W8" s="5"/>
      <c r="X8" s="5"/>
      <c r="Y8" s="5"/>
      <c r="Z8" s="5"/>
      <c r="AA8" s="5"/>
    </row>
    <row r="9" spans="1:2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O9">
        <v>8</v>
      </c>
      <c r="P9">
        <v>8</v>
      </c>
      <c r="Q9">
        <v>6</v>
      </c>
      <c r="R9">
        <v>3</v>
      </c>
      <c r="S9">
        <v>2</v>
      </c>
      <c r="T9">
        <v>3</v>
      </c>
      <c r="U9">
        <v>3</v>
      </c>
    </row>
    <row r="11" spans="1:27" ht="17" thickBot="1" x14ac:dyDescent="0.25">
      <c r="A11" s="10" t="s">
        <v>23</v>
      </c>
      <c r="B11" s="10"/>
      <c r="C11" s="10"/>
      <c r="D11" s="10"/>
      <c r="I11" t="s">
        <v>1</v>
      </c>
      <c r="J11" t="s">
        <v>3</v>
      </c>
      <c r="K11" t="s">
        <v>40</v>
      </c>
    </row>
    <row r="12" spans="1:27" x14ac:dyDescent="0.2">
      <c r="A12" s="1">
        <v>1</v>
      </c>
      <c r="B12" s="2">
        <v>2</v>
      </c>
      <c r="C12" s="2">
        <v>1</v>
      </c>
      <c r="D12" s="2">
        <v>4</v>
      </c>
      <c r="E12" s="3">
        <v>3</v>
      </c>
      <c r="I12">
        <f xml:space="preserve"> ROUND((PRODUCT(A12:C14)^(1/9)), 0)</f>
        <v>2</v>
      </c>
      <c r="J12">
        <f xml:space="preserve"> ROUND((PRODUCT(B12:D14)^(1/9)), 0)</f>
        <v>3</v>
      </c>
      <c r="K12">
        <f xml:space="preserve"> ROUND((PRODUCT(C12:E14)^(1/9)), 0)</f>
        <v>4</v>
      </c>
    </row>
    <row r="13" spans="1:27" x14ac:dyDescent="0.2">
      <c r="A13" s="4">
        <v>1</v>
      </c>
      <c r="B13" s="5">
        <v>2</v>
      </c>
      <c r="C13" s="5">
        <v>2</v>
      </c>
      <c r="D13" s="5">
        <v>3</v>
      </c>
      <c r="E13" s="6">
        <v>4</v>
      </c>
      <c r="I13">
        <f t="shared" ref="I13:I14" si="6" xml:space="preserve"> ROUND((PRODUCT(A13:C15)^(1/9)), 0)</f>
        <v>4</v>
      </c>
      <c r="J13">
        <f xml:space="preserve"> ROUND((PRODUCT(B13:D15)^(1/9)), 0)</f>
        <v>5</v>
      </c>
      <c r="K13">
        <f t="shared" ref="K13:K14" si="7" xml:space="preserve"> ROUND((PRODUCT(C13:E15)^(1/9)), 0)</f>
        <v>5</v>
      </c>
    </row>
    <row r="14" spans="1:27" x14ac:dyDescent="0.2">
      <c r="A14" s="4">
        <v>5</v>
      </c>
      <c r="B14" s="5">
        <v>7</v>
      </c>
      <c r="C14" s="5">
        <v>6</v>
      </c>
      <c r="D14" s="5">
        <v>8</v>
      </c>
      <c r="E14" s="6">
        <v>9</v>
      </c>
      <c r="I14">
        <f t="shared" si="6"/>
        <v>6</v>
      </c>
      <c r="J14">
        <f t="shared" ref="J14" si="8" xml:space="preserve"> ROUND((PRODUCT(B14:D16)^(1/9)), 0)</f>
        <v>7</v>
      </c>
      <c r="K14">
        <f t="shared" si="7"/>
        <v>8</v>
      </c>
    </row>
    <row r="15" spans="1:27" x14ac:dyDescent="0.2">
      <c r="A15" s="4">
        <v>5</v>
      </c>
      <c r="B15" s="5">
        <v>7</v>
      </c>
      <c r="C15" s="5">
        <v>6</v>
      </c>
      <c r="D15" s="5">
        <v>8</v>
      </c>
      <c r="E15" s="6">
        <v>8</v>
      </c>
    </row>
    <row r="16" spans="1:27" ht="17" thickBot="1" x14ac:dyDescent="0.25">
      <c r="A16" s="7">
        <v>5</v>
      </c>
      <c r="B16" s="8">
        <v>6</v>
      </c>
      <c r="C16" s="8">
        <v>7</v>
      </c>
      <c r="D16" s="8">
        <v>8</v>
      </c>
      <c r="E16" s="9">
        <v>9</v>
      </c>
    </row>
    <row r="17" spans="1:12" x14ac:dyDescent="0.2">
      <c r="A17" t="s">
        <v>29</v>
      </c>
    </row>
    <row r="18" spans="1:12" x14ac:dyDescent="0.2">
      <c r="A18" t="s">
        <v>30</v>
      </c>
    </row>
    <row r="20" spans="1:12" ht="17" thickBot="1" x14ac:dyDescent="0.25">
      <c r="A20" s="10" t="s">
        <v>22</v>
      </c>
      <c r="B20" s="10"/>
      <c r="C20" s="10"/>
      <c r="D20" s="10"/>
      <c r="I20" t="s">
        <v>1</v>
      </c>
      <c r="J20" t="s">
        <v>3</v>
      </c>
      <c r="K20" t="s">
        <v>42</v>
      </c>
    </row>
    <row r="21" spans="1:12" x14ac:dyDescent="0.2">
      <c r="A21" s="1">
        <v>1</v>
      </c>
      <c r="B21" s="2">
        <v>2</v>
      </c>
      <c r="C21" s="2">
        <v>1</v>
      </c>
      <c r="D21" s="2">
        <v>4</v>
      </c>
      <c r="E21" s="3">
        <v>3</v>
      </c>
      <c r="I21" cm="1">
        <f t="array" ref="I21" xml:space="preserve"> ROUND((3*3)/(SUM((A21:C23)^-1)), 0)</f>
        <v>2</v>
      </c>
      <c r="J21" cm="1">
        <f t="array" ref="J21" xml:space="preserve"> ROUND((3*3)/(SUM((B21:D23)^-1)), 0)</f>
        <v>3</v>
      </c>
      <c r="K21" cm="1">
        <f t="array" ref="K21" xml:space="preserve"> ROUND((3*3)/(SUM((C21:E23)^-1)), 0)</f>
        <v>3</v>
      </c>
    </row>
    <row r="22" spans="1:12" x14ac:dyDescent="0.2">
      <c r="A22" s="4">
        <v>1</v>
      </c>
      <c r="B22" s="5">
        <v>2</v>
      </c>
      <c r="C22" s="5">
        <v>2</v>
      </c>
      <c r="D22" s="5">
        <v>3</v>
      </c>
      <c r="E22" s="6">
        <v>4</v>
      </c>
      <c r="I22" cm="1">
        <f t="array" ref="I22" xml:space="preserve"> ROUND((3*3)/(SUM((A22:C24)^-1)), 0)</f>
        <v>3</v>
      </c>
      <c r="J22" cm="1">
        <f t="array" ref="J22" xml:space="preserve"> ROUND((3*3)/(SUM((B22:D24)^-1)), 0)</f>
        <v>4</v>
      </c>
      <c r="K22" cm="1">
        <f t="array" ref="K22" xml:space="preserve"> ROUND((3*3)/(SUM((C22:E24)^-1)), 0)</f>
        <v>5</v>
      </c>
    </row>
    <row r="23" spans="1:12" x14ac:dyDescent="0.2">
      <c r="A23" s="4">
        <v>5</v>
      </c>
      <c r="B23" s="5">
        <v>7</v>
      </c>
      <c r="C23" s="5">
        <v>6</v>
      </c>
      <c r="D23" s="5">
        <v>8</v>
      </c>
      <c r="E23" s="6">
        <v>9</v>
      </c>
      <c r="I23" cm="1">
        <f t="array" ref="I23" xml:space="preserve"> ROUND((3*3)/(SUM((A23:C25)^-1)), 0)</f>
        <v>6</v>
      </c>
      <c r="J23" cm="1">
        <f t="array" ref="J23" xml:space="preserve"> ROUND((3*3)/(SUM((B23:D25)^-1)), 0)</f>
        <v>7</v>
      </c>
      <c r="K23" cm="1">
        <f t="array" ref="K23" xml:space="preserve"> ROUND((3*3)/(SUM((C23:E25)^-1)), 0)</f>
        <v>8</v>
      </c>
    </row>
    <row r="24" spans="1:12" x14ac:dyDescent="0.2">
      <c r="A24" s="4">
        <v>5</v>
      </c>
      <c r="B24" s="5">
        <v>7</v>
      </c>
      <c r="C24" s="5">
        <v>6</v>
      </c>
      <c r="D24" s="5">
        <v>8</v>
      </c>
      <c r="E24" s="6">
        <v>8</v>
      </c>
    </row>
    <row r="25" spans="1:12" ht="17" thickBot="1" x14ac:dyDescent="0.25">
      <c r="A25" s="7">
        <v>5</v>
      </c>
      <c r="B25" s="8">
        <v>6</v>
      </c>
      <c r="C25" s="8">
        <v>7</v>
      </c>
      <c r="D25" s="8">
        <v>8</v>
      </c>
      <c r="E25" s="9">
        <v>9</v>
      </c>
    </row>
    <row r="26" spans="1:12" x14ac:dyDescent="0.2">
      <c r="A26" t="s">
        <v>28</v>
      </c>
    </row>
    <row r="28" spans="1:12" ht="17" thickBot="1" x14ac:dyDescent="0.25">
      <c r="A28" s="10" t="s">
        <v>21</v>
      </c>
      <c r="B28" s="10"/>
      <c r="C28" s="10"/>
      <c r="D28" s="10"/>
      <c r="E28" s="10"/>
      <c r="I28" t="s">
        <v>4</v>
      </c>
      <c r="J28" t="s">
        <v>3</v>
      </c>
      <c r="K28" s="11" t="s">
        <v>5</v>
      </c>
      <c r="L28">
        <v>0</v>
      </c>
    </row>
    <row r="29" spans="1:12" x14ac:dyDescent="0.2">
      <c r="A29" s="1">
        <v>1</v>
      </c>
      <c r="B29" s="2">
        <v>2</v>
      </c>
      <c r="C29" s="2">
        <v>1</v>
      </c>
      <c r="D29" s="2">
        <v>4</v>
      </c>
      <c r="E29" s="3">
        <v>3</v>
      </c>
      <c r="I29" cm="1">
        <f t="array" ref="I29">ROUND(SUM((A29:C31)^($L$28+1))/SUM((A29:C31)^($L$28)), 0)</f>
        <v>3</v>
      </c>
      <c r="J29" cm="1">
        <f t="array" ref="J29">ROUND(SUM((B29:D31)^($L$28+1))/SUM((B29:D31)^($L$28)), 0)</f>
        <v>4</v>
      </c>
      <c r="K29" cm="1">
        <f t="array" ref="K29">ROUND(SUM((C29:E31)^($L$28+1))/SUM((C29:E31)^($L$28)), 0)</f>
        <v>4</v>
      </c>
    </row>
    <row r="30" spans="1:12" x14ac:dyDescent="0.2">
      <c r="A30" s="4">
        <v>1</v>
      </c>
      <c r="B30" s="5">
        <v>2</v>
      </c>
      <c r="C30" s="5">
        <v>2</v>
      </c>
      <c r="D30" s="5">
        <v>3</v>
      </c>
      <c r="E30" s="6">
        <v>4</v>
      </c>
      <c r="I30" cm="1">
        <f t="array" ref="I30">ROUND(SUM((A30:C32)^($L$28+1))/SUM((A30:C32)^($L$28)), 0)</f>
        <v>5</v>
      </c>
      <c r="J30" cm="1">
        <f t="array" ref="J30">ROUND(SUM((B30:D32)^($L$28+1))/SUM((B30:D32)^($L$28)), 0)</f>
        <v>5</v>
      </c>
      <c r="K30" cm="1">
        <f t="array" ref="K30">ROUND(SUM((C30:E32)^($L$28+1))/SUM((C30:E32)^($L$28)), 0)</f>
        <v>6</v>
      </c>
    </row>
    <row r="31" spans="1:12" x14ac:dyDescent="0.2">
      <c r="A31" s="4">
        <v>5</v>
      </c>
      <c r="B31" s="5">
        <v>7</v>
      </c>
      <c r="C31" s="5">
        <v>6</v>
      </c>
      <c r="D31" s="5">
        <v>8</v>
      </c>
      <c r="E31" s="6">
        <v>9</v>
      </c>
      <c r="I31" cm="1">
        <f t="array" ref="I31">ROUND(SUM((A31:C33)^($L$28+1))/SUM((A31:C33)^($L$28)), 0)</f>
        <v>6</v>
      </c>
      <c r="J31" cm="1">
        <f t="array" ref="J31">ROUND(SUM((B31:D33)^($L$28+1))/SUM((B31:D33)^($L$28)), 0)</f>
        <v>7</v>
      </c>
      <c r="K31" cm="1">
        <f t="array" ref="K31">ROUND(SUM((C31:E33)^($L$28+1))/SUM((C31:E33)^($L$28)), 0)</f>
        <v>8</v>
      </c>
    </row>
    <row r="32" spans="1:12" x14ac:dyDescent="0.2">
      <c r="A32" s="4">
        <v>5</v>
      </c>
      <c r="B32" s="5">
        <v>7</v>
      </c>
      <c r="C32" s="5">
        <v>6</v>
      </c>
      <c r="D32" s="5">
        <v>8</v>
      </c>
      <c r="E32" s="6">
        <v>8</v>
      </c>
    </row>
    <row r="33" spans="1:11" ht="17" thickBot="1" x14ac:dyDescent="0.25">
      <c r="A33" s="7">
        <v>5</v>
      </c>
      <c r="B33" s="8">
        <v>6</v>
      </c>
      <c r="C33" s="8">
        <v>7</v>
      </c>
      <c r="D33" s="8">
        <v>8</v>
      </c>
      <c r="E33" s="9">
        <v>9</v>
      </c>
    </row>
    <row r="34" spans="1:11" x14ac:dyDescent="0.2">
      <c r="A34" t="s">
        <v>6</v>
      </c>
    </row>
    <row r="35" spans="1:11" x14ac:dyDescent="0.2">
      <c r="A35" t="s">
        <v>7</v>
      </c>
    </row>
    <row r="36" spans="1:11" x14ac:dyDescent="0.2">
      <c r="A36" t="s">
        <v>12</v>
      </c>
    </row>
    <row r="37" spans="1:11" x14ac:dyDescent="0.2">
      <c r="A37" t="s">
        <v>13</v>
      </c>
    </row>
    <row r="39" spans="1:11" ht="17" thickBot="1" x14ac:dyDescent="0.25">
      <c r="A39" s="10" t="s">
        <v>20</v>
      </c>
      <c r="B39" s="10"/>
      <c r="C39" s="10"/>
      <c r="D39" s="10"/>
      <c r="I39" t="s">
        <v>1</v>
      </c>
      <c r="J39" t="s">
        <v>3</v>
      </c>
    </row>
    <row r="40" spans="1:11" x14ac:dyDescent="0.2">
      <c r="A40" s="1">
        <v>1</v>
      </c>
      <c r="B40" s="2">
        <v>2</v>
      </c>
      <c r="C40" s="2">
        <v>1</v>
      </c>
      <c r="D40" s="2">
        <v>4</v>
      </c>
      <c r="E40" s="3">
        <v>3</v>
      </c>
      <c r="I40">
        <f xml:space="preserve"> MIN(A40:C42)</f>
        <v>1</v>
      </c>
      <c r="J40">
        <f t="shared" ref="J40:K40" si="9" xml:space="preserve"> MIN(B40:D42)</f>
        <v>1</v>
      </c>
      <c r="K40">
        <f t="shared" si="9"/>
        <v>1</v>
      </c>
    </row>
    <row r="41" spans="1:11" x14ac:dyDescent="0.2">
      <c r="A41" s="4">
        <v>1</v>
      </c>
      <c r="B41" s="5">
        <v>2</v>
      </c>
      <c r="C41" s="5">
        <v>2</v>
      </c>
      <c r="D41" s="5">
        <v>3</v>
      </c>
      <c r="E41" s="6">
        <v>4</v>
      </c>
      <c r="I41">
        <f t="shared" ref="I41:I42" si="10" xml:space="preserve"> MIN(A41:C43)</f>
        <v>1</v>
      </c>
      <c r="J41">
        <f t="shared" ref="J41:J42" si="11" xml:space="preserve"> MIN(B41:D43)</f>
        <v>2</v>
      </c>
      <c r="K41">
        <f t="shared" ref="K41:K42" si="12" xml:space="preserve"> MIN(C41:E43)</f>
        <v>2</v>
      </c>
    </row>
    <row r="42" spans="1:11" x14ac:dyDescent="0.2">
      <c r="A42" s="4">
        <v>5</v>
      </c>
      <c r="B42" s="5">
        <v>7</v>
      </c>
      <c r="C42" s="5">
        <v>6</v>
      </c>
      <c r="D42" s="5">
        <v>8</v>
      </c>
      <c r="E42" s="6">
        <v>9</v>
      </c>
      <c r="I42">
        <f t="shared" si="10"/>
        <v>5</v>
      </c>
      <c r="J42">
        <f t="shared" si="11"/>
        <v>6</v>
      </c>
      <c r="K42">
        <f t="shared" si="12"/>
        <v>6</v>
      </c>
    </row>
    <row r="43" spans="1:11" x14ac:dyDescent="0.2">
      <c r="A43" s="4">
        <v>5</v>
      </c>
      <c r="B43" s="5">
        <v>7</v>
      </c>
      <c r="C43" s="5">
        <v>6</v>
      </c>
      <c r="D43" s="5">
        <v>8</v>
      </c>
      <c r="E43" s="6">
        <v>8</v>
      </c>
    </row>
    <row r="44" spans="1:11" ht="17" thickBot="1" x14ac:dyDescent="0.25">
      <c r="A44" s="7">
        <v>5</v>
      </c>
      <c r="B44" s="8">
        <v>6</v>
      </c>
      <c r="C44" s="8">
        <v>7</v>
      </c>
      <c r="D44" s="8">
        <v>8</v>
      </c>
      <c r="E44" s="9">
        <v>9</v>
      </c>
    </row>
    <row r="45" spans="1:11" x14ac:dyDescent="0.2">
      <c r="A45" t="s">
        <v>11</v>
      </c>
    </row>
    <row r="47" spans="1:11" ht="17" thickBot="1" x14ac:dyDescent="0.25">
      <c r="A47" s="10" t="s">
        <v>19</v>
      </c>
      <c r="B47" s="10"/>
      <c r="C47" s="10"/>
      <c r="D47" s="10"/>
      <c r="I47" t="s">
        <v>1</v>
      </c>
      <c r="J47" t="s">
        <v>3</v>
      </c>
    </row>
    <row r="48" spans="1:11" x14ac:dyDescent="0.2">
      <c r="A48" s="1">
        <v>1</v>
      </c>
      <c r="B48" s="2">
        <v>2</v>
      </c>
      <c r="C48" s="2">
        <v>1</v>
      </c>
      <c r="D48" s="2">
        <v>4</v>
      </c>
      <c r="E48" s="3">
        <v>3</v>
      </c>
      <c r="I48">
        <f xml:space="preserve"> MAX(A48:C50)</f>
        <v>7</v>
      </c>
      <c r="J48">
        <f t="shared" ref="J48:K48" si="13" xml:space="preserve"> MAX(B48:D50)</f>
        <v>8</v>
      </c>
      <c r="K48">
        <f t="shared" si="13"/>
        <v>9</v>
      </c>
    </row>
    <row r="49" spans="1:27" x14ac:dyDescent="0.2">
      <c r="A49" s="4">
        <v>1</v>
      </c>
      <c r="B49" s="5">
        <v>2</v>
      </c>
      <c r="C49" s="5">
        <v>2</v>
      </c>
      <c r="D49" s="5">
        <v>3</v>
      </c>
      <c r="E49" s="6">
        <v>4</v>
      </c>
      <c r="I49">
        <f t="shared" ref="I49:I50" si="14" xml:space="preserve"> MAX(A49:C51)</f>
        <v>7</v>
      </c>
      <c r="J49">
        <f t="shared" ref="J49:J50" si="15" xml:space="preserve"> MAX(B49:D51)</f>
        <v>8</v>
      </c>
      <c r="K49">
        <f t="shared" ref="K49:K50" si="16" xml:space="preserve"> MAX(C49:E51)</f>
        <v>9</v>
      </c>
    </row>
    <row r="50" spans="1:27" x14ac:dyDescent="0.2">
      <c r="A50" s="4">
        <v>5</v>
      </c>
      <c r="B50" s="5">
        <v>7</v>
      </c>
      <c r="C50" s="5">
        <v>6</v>
      </c>
      <c r="D50" s="5">
        <v>8</v>
      </c>
      <c r="E50" s="6">
        <v>9</v>
      </c>
      <c r="I50">
        <f t="shared" si="14"/>
        <v>7</v>
      </c>
      <c r="J50">
        <f t="shared" si="15"/>
        <v>8</v>
      </c>
      <c r="K50">
        <f t="shared" si="16"/>
        <v>9</v>
      </c>
    </row>
    <row r="51" spans="1:27" x14ac:dyDescent="0.2">
      <c r="A51" s="4">
        <v>5</v>
      </c>
      <c r="B51" s="5">
        <v>7</v>
      </c>
      <c r="C51" s="5">
        <v>6</v>
      </c>
      <c r="D51" s="5">
        <v>8</v>
      </c>
      <c r="E51" s="6">
        <v>8</v>
      </c>
    </row>
    <row r="52" spans="1:27" ht="17" thickBot="1" x14ac:dyDescent="0.25">
      <c r="A52" s="7">
        <v>5</v>
      </c>
      <c r="B52" s="8">
        <v>6</v>
      </c>
      <c r="C52" s="8">
        <v>7</v>
      </c>
      <c r="D52" s="8">
        <v>8</v>
      </c>
      <c r="E52" s="9">
        <v>9</v>
      </c>
    </row>
    <row r="53" spans="1:27" x14ac:dyDescent="0.2">
      <c r="A53" t="s">
        <v>10</v>
      </c>
    </row>
    <row r="55" spans="1:27" x14ac:dyDescent="0.2">
      <c r="A55" s="10" t="s">
        <v>18</v>
      </c>
      <c r="B55" s="10"/>
      <c r="C55" s="10"/>
      <c r="D55" s="10"/>
      <c r="I55" t="s">
        <v>1</v>
      </c>
      <c r="J55" t="s">
        <v>3</v>
      </c>
      <c r="K55" t="s">
        <v>33</v>
      </c>
      <c r="O55" s="10" t="s">
        <v>25</v>
      </c>
      <c r="P55" s="11"/>
      <c r="Q55" s="11"/>
      <c r="R55" s="11"/>
      <c r="W55" t="s">
        <v>1</v>
      </c>
      <c r="X55" t="s">
        <v>3</v>
      </c>
      <c r="Y55" t="s">
        <v>33</v>
      </c>
    </row>
    <row r="56" spans="1:27" ht="17" thickBo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I56">
        <f t="shared" ref="I56:M58" si="17" xml:space="preserve"> MEDIAN(A56:C58)</f>
        <v>0</v>
      </c>
      <c r="J56">
        <f t="shared" si="17"/>
        <v>3</v>
      </c>
      <c r="K56">
        <f t="shared" si="17"/>
        <v>5</v>
      </c>
      <c r="L56">
        <f t="shared" si="17"/>
        <v>2</v>
      </c>
      <c r="M56">
        <f t="shared" si="17"/>
        <v>0</v>
      </c>
      <c r="O56">
        <v>2</v>
      </c>
      <c r="P56">
        <v>2</v>
      </c>
      <c r="Q56">
        <v>5</v>
      </c>
      <c r="R56">
        <v>5</v>
      </c>
      <c r="S56">
        <v>9</v>
      </c>
      <c r="T56">
        <v>1</v>
      </c>
      <c r="U56">
        <v>1</v>
      </c>
      <c r="W56">
        <f>MEDIAN(O56:Q58)</f>
        <v>3</v>
      </c>
      <c r="X56">
        <f>MEDIAN(P56:R58)</f>
        <v>5</v>
      </c>
      <c r="Y56">
        <f>MEDIAN(Q56:S58)</f>
        <v>5</v>
      </c>
      <c r="Z56">
        <f>MEDIAN(R56:T58)</f>
        <v>5</v>
      </c>
      <c r="AA56">
        <f>MEDIAN(S56:U58)</f>
        <v>2</v>
      </c>
    </row>
    <row r="57" spans="1:27" x14ac:dyDescent="0.2">
      <c r="A57">
        <v>0</v>
      </c>
      <c r="B57" s="1">
        <v>2</v>
      </c>
      <c r="C57" s="2">
        <v>5</v>
      </c>
      <c r="D57" s="2">
        <v>5</v>
      </c>
      <c r="E57" s="2">
        <v>9</v>
      </c>
      <c r="F57" s="3">
        <v>1</v>
      </c>
      <c r="G57">
        <v>0</v>
      </c>
      <c r="I57">
        <f t="shared" si="17"/>
        <v>3</v>
      </c>
      <c r="J57">
        <f t="shared" si="17"/>
        <v>5</v>
      </c>
      <c r="K57">
        <f t="shared" si="17"/>
        <v>5</v>
      </c>
      <c r="L57">
        <f t="shared" si="17"/>
        <v>5</v>
      </c>
      <c r="M57">
        <f t="shared" si="17"/>
        <v>2</v>
      </c>
      <c r="O57">
        <v>2</v>
      </c>
      <c r="P57" s="1">
        <v>2</v>
      </c>
      <c r="Q57" s="2">
        <v>5</v>
      </c>
      <c r="R57" s="2">
        <v>5</v>
      </c>
      <c r="S57" s="2">
        <v>9</v>
      </c>
      <c r="T57" s="3">
        <v>1</v>
      </c>
      <c r="U57">
        <v>1</v>
      </c>
      <c r="W57">
        <f t="shared" ref="W57:AA60" si="18">MEDIAN(O57:Q59)</f>
        <v>4</v>
      </c>
      <c r="X57">
        <f t="shared" si="18"/>
        <v>5</v>
      </c>
      <c r="Y57">
        <f t="shared" si="18"/>
        <v>5</v>
      </c>
      <c r="Z57">
        <f t="shared" si="18"/>
        <v>5</v>
      </c>
      <c r="AA57">
        <f t="shared" si="18"/>
        <v>2</v>
      </c>
    </row>
    <row r="58" spans="1:27" x14ac:dyDescent="0.2">
      <c r="A58">
        <v>0</v>
      </c>
      <c r="B58" s="4">
        <v>3</v>
      </c>
      <c r="C58" s="5">
        <v>4</v>
      </c>
      <c r="D58" s="5">
        <v>7</v>
      </c>
      <c r="E58" s="5">
        <v>6</v>
      </c>
      <c r="F58" s="6">
        <v>2</v>
      </c>
      <c r="G58">
        <v>0</v>
      </c>
      <c r="I58">
        <f t="shared" si="17"/>
        <v>4</v>
      </c>
      <c r="J58">
        <f t="shared" si="17"/>
        <v>6</v>
      </c>
      <c r="K58">
        <f t="shared" si="17"/>
        <v>6</v>
      </c>
      <c r="L58">
        <f t="shared" si="17"/>
        <v>4</v>
      </c>
      <c r="M58">
        <f t="shared" si="17"/>
        <v>2</v>
      </c>
      <c r="O58">
        <v>3</v>
      </c>
      <c r="P58" s="4">
        <v>3</v>
      </c>
      <c r="Q58" s="5">
        <v>4</v>
      </c>
      <c r="R58" s="5">
        <v>7</v>
      </c>
      <c r="S58" s="5">
        <v>6</v>
      </c>
      <c r="T58" s="6">
        <v>2</v>
      </c>
      <c r="U58">
        <v>2</v>
      </c>
      <c r="W58">
        <f t="shared" si="18"/>
        <v>4</v>
      </c>
      <c r="X58">
        <f t="shared" si="18"/>
        <v>6</v>
      </c>
      <c r="Y58">
        <f t="shared" si="18"/>
        <v>6</v>
      </c>
      <c r="Z58">
        <f t="shared" si="18"/>
        <v>4</v>
      </c>
      <c r="AA58">
        <f t="shared" si="18"/>
        <v>2</v>
      </c>
    </row>
    <row r="59" spans="1:27" x14ac:dyDescent="0.2">
      <c r="A59">
        <v>0</v>
      </c>
      <c r="B59" s="4">
        <v>4</v>
      </c>
      <c r="C59" s="5">
        <v>6</v>
      </c>
      <c r="D59" s="5">
        <v>5</v>
      </c>
      <c r="E59" s="5">
        <v>4</v>
      </c>
      <c r="F59" s="6">
        <v>2</v>
      </c>
      <c r="G59">
        <v>0</v>
      </c>
      <c r="I59">
        <f xml:space="preserve"> MEDIAN(A59:C61)</f>
        <v>6</v>
      </c>
      <c r="J59">
        <f xml:space="preserve"> MEDIAN(B59:D61)</f>
        <v>6</v>
      </c>
      <c r="K59">
        <f t="shared" ref="K59:K60" si="19" xml:space="preserve"> MEDIAN(C59:E61)</f>
        <v>5</v>
      </c>
      <c r="L59">
        <f xml:space="preserve"> MEDIAN(D59:F61)</f>
        <v>3</v>
      </c>
      <c r="M59">
        <f xml:space="preserve"> MEDIAN(E59:G61)</f>
        <v>2</v>
      </c>
      <c r="O59">
        <v>4</v>
      </c>
      <c r="P59" s="4">
        <v>4</v>
      </c>
      <c r="Q59" s="5">
        <v>6</v>
      </c>
      <c r="R59" s="5">
        <v>5</v>
      </c>
      <c r="S59" s="5">
        <v>4</v>
      </c>
      <c r="T59" s="6">
        <v>2</v>
      </c>
      <c r="U59">
        <v>2</v>
      </c>
      <c r="W59">
        <f t="shared" si="18"/>
        <v>7</v>
      </c>
      <c r="X59">
        <f t="shared" si="18"/>
        <v>6</v>
      </c>
      <c r="Y59">
        <f t="shared" si="18"/>
        <v>5</v>
      </c>
      <c r="Z59">
        <f t="shared" si="18"/>
        <v>3</v>
      </c>
      <c r="AA59">
        <f t="shared" si="18"/>
        <v>2</v>
      </c>
    </row>
    <row r="60" spans="1:27" x14ac:dyDescent="0.2">
      <c r="A60">
        <v>0</v>
      </c>
      <c r="B60" s="4">
        <v>9</v>
      </c>
      <c r="C60" s="5">
        <v>7</v>
      </c>
      <c r="D60" s="5">
        <v>6</v>
      </c>
      <c r="E60" s="5">
        <v>3</v>
      </c>
      <c r="F60" s="6">
        <v>1</v>
      </c>
      <c r="G60">
        <v>0</v>
      </c>
      <c r="I60">
        <f xml:space="preserve"> MEDIAN(A60:C62)</f>
        <v>0</v>
      </c>
      <c r="J60">
        <f xml:space="preserve"> MEDIAN(B60:D62)</f>
        <v>6</v>
      </c>
      <c r="K60">
        <f t="shared" si="19"/>
        <v>3</v>
      </c>
      <c r="L60">
        <f xml:space="preserve"> MEDIAN(D60:F62)</f>
        <v>2</v>
      </c>
      <c r="M60">
        <f xml:space="preserve"> MEDIAN(E60:G62)</f>
        <v>0</v>
      </c>
      <c r="O60">
        <v>9</v>
      </c>
      <c r="P60" s="4">
        <v>9</v>
      </c>
      <c r="Q60" s="5">
        <v>7</v>
      </c>
      <c r="R60" s="5">
        <v>6</v>
      </c>
      <c r="S60" s="5">
        <v>3</v>
      </c>
      <c r="T60" s="6">
        <v>1</v>
      </c>
      <c r="U60">
        <v>1</v>
      </c>
      <c r="W60">
        <f t="shared" si="18"/>
        <v>8</v>
      </c>
      <c r="X60">
        <f t="shared" si="18"/>
        <v>6</v>
      </c>
      <c r="Y60">
        <f t="shared" si="18"/>
        <v>3</v>
      </c>
      <c r="Z60">
        <f t="shared" si="18"/>
        <v>3</v>
      </c>
      <c r="AA60">
        <f t="shared" si="18"/>
        <v>3</v>
      </c>
    </row>
    <row r="61" spans="1:27" ht="17" thickBot="1" x14ac:dyDescent="0.25">
      <c r="A61">
        <v>0</v>
      </c>
      <c r="B61" s="7">
        <v>8</v>
      </c>
      <c r="C61" s="8">
        <v>6</v>
      </c>
      <c r="D61" s="8">
        <v>3</v>
      </c>
      <c r="E61" s="8">
        <v>2</v>
      </c>
      <c r="F61" s="9">
        <v>3</v>
      </c>
      <c r="G61">
        <v>0</v>
      </c>
      <c r="O61">
        <v>8</v>
      </c>
      <c r="P61" s="7">
        <v>8</v>
      </c>
      <c r="Q61" s="8">
        <v>6</v>
      </c>
      <c r="R61" s="8">
        <v>3</v>
      </c>
      <c r="S61" s="8">
        <v>2</v>
      </c>
      <c r="T61" s="9">
        <v>3</v>
      </c>
      <c r="U61">
        <v>3</v>
      </c>
    </row>
    <row r="62" spans="1:2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O62">
        <v>8</v>
      </c>
      <c r="P62">
        <v>8</v>
      </c>
      <c r="Q62">
        <v>6</v>
      </c>
      <c r="R62">
        <v>3</v>
      </c>
      <c r="S62">
        <v>2</v>
      </c>
      <c r="T62">
        <v>3</v>
      </c>
      <c r="U62">
        <v>3</v>
      </c>
    </row>
    <row r="63" spans="1:27" x14ac:dyDescent="0.2">
      <c r="A63" t="s">
        <v>27</v>
      </c>
    </row>
    <row r="65" spans="1:27" x14ac:dyDescent="0.2">
      <c r="A65" s="10" t="s">
        <v>16</v>
      </c>
      <c r="B65" s="10"/>
      <c r="C65" s="10"/>
      <c r="D65" s="10"/>
      <c r="I65" t="s">
        <v>1</v>
      </c>
      <c r="J65" t="s">
        <v>3</v>
      </c>
      <c r="K65" t="s">
        <v>14</v>
      </c>
      <c r="O65" s="10" t="s">
        <v>32</v>
      </c>
      <c r="P65" s="11"/>
      <c r="Q65" s="11"/>
      <c r="R65" s="11"/>
      <c r="W65" t="s">
        <v>1</v>
      </c>
      <c r="X65" t="s">
        <v>3</v>
      </c>
      <c r="Y65" t="s">
        <v>14</v>
      </c>
    </row>
    <row r="66" spans="1:27" ht="17" thickBot="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I66">
        <f>0.5*(MAX(A66:C68)+MIN(A66:C68))</f>
        <v>2.5</v>
      </c>
      <c r="J66">
        <f t="shared" ref="J66:M66" si="20">0.5*(MAX(B66:D68)+MIN(B66:D68))</f>
        <v>3.5</v>
      </c>
      <c r="K66">
        <f t="shared" si="20"/>
        <v>4.5</v>
      </c>
      <c r="L66">
        <f t="shared" si="20"/>
        <v>4.5</v>
      </c>
      <c r="M66">
        <f t="shared" si="20"/>
        <v>4.5</v>
      </c>
      <c r="O66">
        <v>2</v>
      </c>
      <c r="P66">
        <v>2</v>
      </c>
      <c r="Q66">
        <v>5</v>
      </c>
      <c r="R66">
        <v>5</v>
      </c>
      <c r="S66">
        <v>9</v>
      </c>
      <c r="T66">
        <v>1</v>
      </c>
      <c r="U66">
        <v>1</v>
      </c>
      <c r="W66">
        <f>0.5*(MAX(O66:Q68)+MIN(O66:Q68))</f>
        <v>3.5</v>
      </c>
      <c r="X66">
        <f t="shared" ref="X66:X70" si="21">0.5*(MAX(P66:R68)+MIN(P66:R68))</f>
        <v>4.5</v>
      </c>
      <c r="Y66">
        <f t="shared" ref="Y66:Y70" si="22">0.5*(MAX(Q66:S68)+MIN(Q66:S68))</f>
        <v>6.5</v>
      </c>
      <c r="Z66">
        <f t="shared" ref="Z66:Z70" si="23">0.5*(MAX(R66:T68)+MIN(R66:T68))</f>
        <v>5</v>
      </c>
      <c r="AA66">
        <f t="shared" ref="AA66:AA70" si="24">0.5*(MAX(S66:U68)+MIN(S66:U68))</f>
        <v>5</v>
      </c>
    </row>
    <row r="67" spans="1:27" x14ac:dyDescent="0.2">
      <c r="A67">
        <v>0</v>
      </c>
      <c r="B67" s="1">
        <v>2</v>
      </c>
      <c r="C67" s="2">
        <v>5</v>
      </c>
      <c r="D67" s="2">
        <v>5</v>
      </c>
      <c r="E67" s="2">
        <v>9</v>
      </c>
      <c r="F67" s="3">
        <v>1</v>
      </c>
      <c r="G67">
        <v>0</v>
      </c>
      <c r="I67">
        <f t="shared" ref="I67:I70" si="25">0.5*(MAX(A67:C69)+MIN(A67:C69))</f>
        <v>3</v>
      </c>
      <c r="J67">
        <f t="shared" ref="J67:J70" si="26">0.5*(MAX(B67:D69)+MIN(B67:D69))</f>
        <v>4.5</v>
      </c>
      <c r="K67">
        <f t="shared" ref="K67:K70" si="27">0.5*(MAX(C67:E69)+MIN(C67:E69))</f>
        <v>6.5</v>
      </c>
      <c r="L67">
        <f t="shared" ref="L67:L70" si="28">0.5*(MAX(D67:F69)+MIN(D67:F69))</f>
        <v>5</v>
      </c>
      <c r="M67">
        <f t="shared" ref="M67:M70" si="29">0.5*(MAX(E67:G69)+MIN(E67:G69))</f>
        <v>4.5</v>
      </c>
      <c r="O67">
        <v>2</v>
      </c>
      <c r="P67" s="1">
        <v>2</v>
      </c>
      <c r="Q67" s="2">
        <v>5</v>
      </c>
      <c r="R67" s="2">
        <v>5</v>
      </c>
      <c r="S67" s="2">
        <v>9</v>
      </c>
      <c r="T67" s="3">
        <v>1</v>
      </c>
      <c r="U67">
        <v>1</v>
      </c>
      <c r="W67">
        <f t="shared" ref="W67:W70" si="30">0.5*(MAX(O67:Q69)+MIN(O67:Q69))</f>
        <v>4</v>
      </c>
      <c r="X67">
        <f t="shared" si="21"/>
        <v>4.5</v>
      </c>
      <c r="Y67">
        <f t="shared" si="22"/>
        <v>6.5</v>
      </c>
      <c r="Z67">
        <f t="shared" si="23"/>
        <v>5</v>
      </c>
      <c r="AA67">
        <f t="shared" si="24"/>
        <v>5</v>
      </c>
    </row>
    <row r="68" spans="1:27" x14ac:dyDescent="0.2">
      <c r="A68">
        <v>0</v>
      </c>
      <c r="B68" s="4">
        <v>3</v>
      </c>
      <c r="C68" s="5">
        <v>4</v>
      </c>
      <c r="D68" s="5">
        <v>7</v>
      </c>
      <c r="E68" s="5">
        <v>6</v>
      </c>
      <c r="F68" s="6">
        <v>2</v>
      </c>
      <c r="G68">
        <v>0</v>
      </c>
      <c r="I68">
        <f t="shared" si="25"/>
        <v>4.5</v>
      </c>
      <c r="J68">
        <f t="shared" si="26"/>
        <v>6</v>
      </c>
      <c r="K68">
        <f t="shared" si="27"/>
        <v>5</v>
      </c>
      <c r="L68">
        <f t="shared" si="28"/>
        <v>4</v>
      </c>
      <c r="M68">
        <f t="shared" si="29"/>
        <v>3</v>
      </c>
      <c r="O68">
        <v>3</v>
      </c>
      <c r="P68" s="4">
        <v>3</v>
      </c>
      <c r="Q68" s="5">
        <v>4</v>
      </c>
      <c r="R68" s="5">
        <v>7</v>
      </c>
      <c r="S68" s="5">
        <v>6</v>
      </c>
      <c r="T68" s="6">
        <v>2</v>
      </c>
      <c r="U68">
        <v>2</v>
      </c>
      <c r="W68">
        <f t="shared" si="30"/>
        <v>6</v>
      </c>
      <c r="X68">
        <f t="shared" si="21"/>
        <v>6</v>
      </c>
      <c r="Y68">
        <f t="shared" si="22"/>
        <v>5</v>
      </c>
      <c r="Z68">
        <f t="shared" si="23"/>
        <v>4</v>
      </c>
      <c r="AA68">
        <f t="shared" si="24"/>
        <v>3.5</v>
      </c>
    </row>
    <row r="69" spans="1:27" x14ac:dyDescent="0.2">
      <c r="A69">
        <v>0</v>
      </c>
      <c r="B69" s="4">
        <v>4</v>
      </c>
      <c r="C69" s="5">
        <v>6</v>
      </c>
      <c r="D69" s="5">
        <v>5</v>
      </c>
      <c r="E69" s="5">
        <v>4</v>
      </c>
      <c r="F69" s="6">
        <v>2</v>
      </c>
      <c r="G69">
        <v>0</v>
      </c>
      <c r="I69">
        <f t="shared" si="25"/>
        <v>4.5</v>
      </c>
      <c r="J69">
        <f t="shared" si="26"/>
        <v>6</v>
      </c>
      <c r="K69">
        <f t="shared" si="27"/>
        <v>4.5</v>
      </c>
      <c r="L69">
        <f t="shared" si="28"/>
        <v>3.5</v>
      </c>
      <c r="M69">
        <f t="shared" si="29"/>
        <v>2</v>
      </c>
      <c r="O69">
        <v>4</v>
      </c>
      <c r="P69" s="4">
        <v>4</v>
      </c>
      <c r="Q69" s="5">
        <v>6</v>
      </c>
      <c r="R69" s="5">
        <v>5</v>
      </c>
      <c r="S69" s="5">
        <v>4</v>
      </c>
      <c r="T69" s="6">
        <v>2</v>
      </c>
      <c r="U69">
        <v>2</v>
      </c>
      <c r="W69">
        <f t="shared" si="30"/>
        <v>6.5</v>
      </c>
      <c r="X69">
        <f t="shared" si="21"/>
        <v>6</v>
      </c>
      <c r="Y69">
        <f t="shared" si="22"/>
        <v>4.5</v>
      </c>
      <c r="Z69">
        <f t="shared" si="23"/>
        <v>3.5</v>
      </c>
      <c r="AA69">
        <f t="shared" si="24"/>
        <v>2.5</v>
      </c>
    </row>
    <row r="70" spans="1:27" x14ac:dyDescent="0.2">
      <c r="A70">
        <v>0</v>
      </c>
      <c r="B70" s="4">
        <v>9</v>
      </c>
      <c r="C70" s="5">
        <v>7</v>
      </c>
      <c r="D70" s="5">
        <v>6</v>
      </c>
      <c r="E70" s="5">
        <v>3</v>
      </c>
      <c r="F70" s="6">
        <v>1</v>
      </c>
      <c r="G70">
        <v>0</v>
      </c>
      <c r="I70">
        <f t="shared" si="25"/>
        <v>4.5</v>
      </c>
      <c r="J70">
        <f t="shared" si="26"/>
        <v>4.5</v>
      </c>
      <c r="K70">
        <f t="shared" si="27"/>
        <v>3.5</v>
      </c>
      <c r="L70">
        <f t="shared" si="28"/>
        <v>3</v>
      </c>
      <c r="M70">
        <f t="shared" si="29"/>
        <v>1.5</v>
      </c>
      <c r="O70">
        <v>9</v>
      </c>
      <c r="P70" s="4">
        <v>9</v>
      </c>
      <c r="Q70" s="5">
        <v>7</v>
      </c>
      <c r="R70" s="5">
        <v>6</v>
      </c>
      <c r="S70" s="5">
        <v>3</v>
      </c>
      <c r="T70" s="6">
        <v>1</v>
      </c>
      <c r="U70">
        <v>1</v>
      </c>
      <c r="W70">
        <f t="shared" si="30"/>
        <v>7.5</v>
      </c>
      <c r="X70">
        <f t="shared" si="21"/>
        <v>6</v>
      </c>
      <c r="Y70">
        <f t="shared" si="22"/>
        <v>4.5</v>
      </c>
      <c r="Z70">
        <f t="shared" si="23"/>
        <v>3.5</v>
      </c>
      <c r="AA70">
        <f t="shared" si="24"/>
        <v>2</v>
      </c>
    </row>
    <row r="71" spans="1:27" ht="17" thickBot="1" x14ac:dyDescent="0.25">
      <c r="A71">
        <v>0</v>
      </c>
      <c r="B71" s="7">
        <v>8</v>
      </c>
      <c r="C71" s="8">
        <v>6</v>
      </c>
      <c r="D71" s="8">
        <v>3</v>
      </c>
      <c r="E71" s="8">
        <v>2</v>
      </c>
      <c r="F71" s="9">
        <v>3</v>
      </c>
      <c r="G71">
        <v>0</v>
      </c>
      <c r="O71">
        <v>8</v>
      </c>
      <c r="P71" s="7">
        <v>8</v>
      </c>
      <c r="Q71" s="8">
        <v>6</v>
      </c>
      <c r="R71" s="8">
        <v>3</v>
      </c>
      <c r="S71" s="8">
        <v>2</v>
      </c>
      <c r="T71" s="9">
        <v>3</v>
      </c>
      <c r="U71">
        <v>3</v>
      </c>
    </row>
    <row r="72" spans="1:2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O72">
        <v>8</v>
      </c>
      <c r="P72">
        <v>8</v>
      </c>
      <c r="Q72">
        <v>6</v>
      </c>
      <c r="R72">
        <v>3</v>
      </c>
      <c r="S72">
        <v>2</v>
      </c>
      <c r="T72">
        <v>3</v>
      </c>
      <c r="U72">
        <v>3</v>
      </c>
    </row>
    <row r="73" spans="1:27" x14ac:dyDescent="0.2">
      <c r="A73" t="s">
        <v>15</v>
      </c>
    </row>
    <row r="74" spans="1:27" x14ac:dyDescent="0.2">
      <c r="A74" t="s">
        <v>8</v>
      </c>
    </row>
    <row r="75" spans="1:27" x14ac:dyDescent="0.2">
      <c r="J75" t="s">
        <v>43</v>
      </c>
      <c r="X75" t="s">
        <v>43</v>
      </c>
    </row>
    <row r="76" spans="1:27" x14ac:dyDescent="0.2">
      <c r="A76" s="10" t="s">
        <v>17</v>
      </c>
      <c r="B76" s="10"/>
      <c r="C76" s="10"/>
      <c r="D76" s="10"/>
      <c r="E76" s="10"/>
      <c r="I76" t="s">
        <v>1</v>
      </c>
      <c r="J76" t="s">
        <v>3</v>
      </c>
      <c r="K76" s="11" t="s">
        <v>9</v>
      </c>
      <c r="L76" s="11">
        <v>4</v>
      </c>
      <c r="O76" s="10" t="s">
        <v>39</v>
      </c>
      <c r="P76" s="11"/>
      <c r="Q76" s="11"/>
      <c r="R76" s="11"/>
      <c r="S76" s="11"/>
      <c r="W76" t="s">
        <v>1</v>
      </c>
      <c r="X76" t="s">
        <v>3</v>
      </c>
      <c r="Y76" s="11" t="s">
        <v>9</v>
      </c>
      <c r="Z76" s="11">
        <v>4</v>
      </c>
    </row>
    <row r="77" spans="1:27" ht="17" thickBot="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I77">
        <f>TRIMMEAN(A77:C79,$L$76/COUNT(A77:C79))</f>
        <v>1</v>
      </c>
      <c r="J77">
        <f t="shared" ref="J77:M77" si="31">TRIMMEAN(B77:D79,$L$76/COUNT(B77:D79))</f>
        <v>2.8</v>
      </c>
      <c r="K77">
        <f t="shared" si="31"/>
        <v>4</v>
      </c>
      <c r="L77">
        <f t="shared" si="31"/>
        <v>2.8</v>
      </c>
      <c r="M77">
        <f t="shared" si="31"/>
        <v>0.6</v>
      </c>
      <c r="O77">
        <v>2</v>
      </c>
      <c r="P77">
        <v>2</v>
      </c>
      <c r="Q77">
        <v>5</v>
      </c>
      <c r="R77">
        <v>5</v>
      </c>
      <c r="S77">
        <v>9</v>
      </c>
      <c r="T77">
        <v>1</v>
      </c>
      <c r="U77">
        <v>1</v>
      </c>
      <c r="W77">
        <f>TRIMMEAN(O77:Q79,$Z$76/COUNT(O77:Q79))</f>
        <v>2.8</v>
      </c>
      <c r="X77">
        <f t="shared" ref="X77:AA80" si="32">TRIMMEAN(P77:R79,$Z$76/COUNT(P77:R79))</f>
        <v>4.4000000000000004</v>
      </c>
      <c r="Y77">
        <f t="shared" si="32"/>
        <v>5.6</v>
      </c>
      <c r="Z77">
        <f t="shared" si="32"/>
        <v>5</v>
      </c>
      <c r="AA77">
        <f t="shared" si="32"/>
        <v>2.4</v>
      </c>
    </row>
    <row r="78" spans="1:27" x14ac:dyDescent="0.2">
      <c r="A78">
        <v>0</v>
      </c>
      <c r="B78" s="1">
        <v>2</v>
      </c>
      <c r="C78" s="2">
        <v>5</v>
      </c>
      <c r="D78" s="2">
        <v>5</v>
      </c>
      <c r="E78" s="2">
        <v>9</v>
      </c>
      <c r="F78" s="3">
        <v>1</v>
      </c>
      <c r="G78">
        <v>0</v>
      </c>
      <c r="I78">
        <f t="shared" ref="I78:I80" si="33">TRIMMEAN(A78:C80,$L$76/COUNT(A78:C80))</f>
        <v>2.6</v>
      </c>
      <c r="J78">
        <f t="shared" ref="J78:J80" si="34">TRIMMEAN(B78:D80,$L$76/COUNT(B78:D80))</f>
        <v>4.5999999999999996</v>
      </c>
      <c r="K78">
        <f t="shared" ref="K78:K80" si="35">TRIMMEAN(C78:E80,$L$76/COUNT(C78:E80))</f>
        <v>5.4</v>
      </c>
      <c r="L78">
        <f t="shared" ref="L78:L80" si="36">TRIMMEAN(D78:F80,$L$76/COUNT(D78:F80))</f>
        <v>4.4000000000000004</v>
      </c>
      <c r="M78">
        <f t="shared" ref="M78:M80" si="37">TRIMMEAN(E78:G80,$L$76/COUNT(E78:G80))</f>
        <v>1.8</v>
      </c>
      <c r="O78">
        <v>2</v>
      </c>
      <c r="P78" s="1">
        <v>2</v>
      </c>
      <c r="Q78" s="2">
        <v>5</v>
      </c>
      <c r="R78" s="2">
        <v>5</v>
      </c>
      <c r="S78" s="2">
        <v>9</v>
      </c>
      <c r="T78" s="3">
        <v>1</v>
      </c>
      <c r="U78">
        <v>1</v>
      </c>
      <c r="W78">
        <f t="shared" ref="W78:W80" si="38">TRIMMEAN(O78:Q80,$Z$76/COUNT(O78:Q80))</f>
        <v>3.6</v>
      </c>
      <c r="X78">
        <f t="shared" si="32"/>
        <v>4.5999999999999996</v>
      </c>
      <c r="Y78">
        <f t="shared" si="32"/>
        <v>5.4</v>
      </c>
      <c r="Z78">
        <f t="shared" si="32"/>
        <v>4.4000000000000004</v>
      </c>
      <c r="AA78">
        <f t="shared" si="32"/>
        <v>2.4</v>
      </c>
    </row>
    <row r="79" spans="1:27" x14ac:dyDescent="0.2">
      <c r="A79">
        <v>0</v>
      </c>
      <c r="B79" s="4">
        <v>3</v>
      </c>
      <c r="C79" s="5">
        <v>4</v>
      </c>
      <c r="D79" s="5">
        <v>7</v>
      </c>
      <c r="E79" s="5">
        <v>6</v>
      </c>
      <c r="F79" s="6">
        <v>2</v>
      </c>
      <c r="G79">
        <v>0</v>
      </c>
      <c r="I79">
        <f t="shared" si="33"/>
        <v>3.4</v>
      </c>
      <c r="J79">
        <f t="shared" si="34"/>
        <v>5.6</v>
      </c>
      <c r="K79">
        <f>TRIMMEAN(C79:E81,$L$76/COUNT(C79:E81))</f>
        <v>5.4</v>
      </c>
      <c r="L79">
        <f t="shared" si="36"/>
        <v>4</v>
      </c>
      <c r="M79">
        <f t="shared" si="37"/>
        <v>1.6</v>
      </c>
      <c r="O79">
        <v>3</v>
      </c>
      <c r="P79" s="4">
        <v>3</v>
      </c>
      <c r="Q79" s="5">
        <v>4</v>
      </c>
      <c r="R79" s="5">
        <v>7</v>
      </c>
      <c r="S79" s="5">
        <v>6</v>
      </c>
      <c r="T79" s="6">
        <v>2</v>
      </c>
      <c r="U79">
        <v>2</v>
      </c>
      <c r="W79">
        <f t="shared" si="38"/>
        <v>5</v>
      </c>
      <c r="X79">
        <f t="shared" si="32"/>
        <v>5.6</v>
      </c>
      <c r="Y79">
        <f t="shared" si="32"/>
        <v>5.4</v>
      </c>
      <c r="Z79">
        <f t="shared" si="32"/>
        <v>4</v>
      </c>
      <c r="AA79">
        <f t="shared" si="32"/>
        <v>2.2000000000000002</v>
      </c>
    </row>
    <row r="80" spans="1:27" x14ac:dyDescent="0.2">
      <c r="A80">
        <v>0</v>
      </c>
      <c r="B80" s="4">
        <v>4</v>
      </c>
      <c r="C80" s="5">
        <v>6</v>
      </c>
      <c r="D80" s="5">
        <v>5</v>
      </c>
      <c r="E80" s="5">
        <v>4</v>
      </c>
      <c r="F80" s="6">
        <v>2</v>
      </c>
      <c r="G80">
        <v>0</v>
      </c>
      <c r="I80">
        <f t="shared" si="33"/>
        <v>4.5999999999999996</v>
      </c>
      <c r="J80">
        <f t="shared" si="34"/>
        <v>6</v>
      </c>
      <c r="K80">
        <f t="shared" si="35"/>
        <v>4.8</v>
      </c>
      <c r="L80">
        <f t="shared" si="36"/>
        <v>3</v>
      </c>
      <c r="M80">
        <f t="shared" si="37"/>
        <v>1.6</v>
      </c>
      <c r="O80">
        <v>4</v>
      </c>
      <c r="P80" s="4">
        <v>4</v>
      </c>
      <c r="Q80" s="5">
        <v>6</v>
      </c>
      <c r="R80" s="5">
        <v>5</v>
      </c>
      <c r="S80" s="5">
        <v>4</v>
      </c>
      <c r="T80" s="6">
        <v>2</v>
      </c>
      <c r="U80">
        <v>2</v>
      </c>
      <c r="W80">
        <f t="shared" si="38"/>
        <v>7</v>
      </c>
      <c r="X80">
        <f t="shared" si="32"/>
        <v>6</v>
      </c>
      <c r="Y80">
        <f t="shared" si="32"/>
        <v>4.8</v>
      </c>
      <c r="Z80">
        <f t="shared" si="32"/>
        <v>3</v>
      </c>
      <c r="AA80">
        <f t="shared" si="32"/>
        <v>2.4</v>
      </c>
    </row>
    <row r="81" spans="1:31" x14ac:dyDescent="0.2">
      <c r="A81">
        <v>0</v>
      </c>
      <c r="B81" s="4">
        <v>9</v>
      </c>
      <c r="C81" s="5">
        <v>7</v>
      </c>
      <c r="D81" s="5">
        <v>6</v>
      </c>
      <c r="E81" s="5">
        <v>3</v>
      </c>
      <c r="F81" s="6">
        <v>1</v>
      </c>
      <c r="G81">
        <v>0</v>
      </c>
      <c r="I81">
        <f>TRIMMEAN(A81:C83,$L$76/COUNT(A81:C83))</f>
        <v>2.6</v>
      </c>
      <c r="J81">
        <f>TRIMMEAN(B81:D83,$L$76/COUNT(B81:D83))</f>
        <v>4.4000000000000004</v>
      </c>
      <c r="K81">
        <f>TRIMMEAN(C81:E83,$L$76/COUNT(C81:E83))</f>
        <v>2.8</v>
      </c>
      <c r="L81">
        <f>TRIMMEAN(D81:F83,$L$76/COUNT(D81:F83))</f>
        <v>1.8</v>
      </c>
      <c r="M81">
        <f>TRIMMEAN(E81:G83,$L$76/COUNT(E81:G83))</f>
        <v>0.6</v>
      </c>
      <c r="O81">
        <v>9</v>
      </c>
      <c r="P81" s="4">
        <v>9</v>
      </c>
      <c r="Q81" s="5">
        <v>7</v>
      </c>
      <c r="R81" s="5">
        <v>6</v>
      </c>
      <c r="S81" s="5">
        <v>3</v>
      </c>
      <c r="T81" s="6">
        <v>1</v>
      </c>
      <c r="U81">
        <v>1</v>
      </c>
      <c r="W81">
        <f>TRIMMEAN(O81:Q83,$Z$76/COUNT(O81:Q83))</f>
        <v>7.8</v>
      </c>
      <c r="X81">
        <f>TRIMMEAN(P81:R83,$Z$76/COUNT(P81:R83))</f>
        <v>6.6</v>
      </c>
      <c r="Y81">
        <f>TRIMMEAN(Q81:S83,$Z$76/COUNT(Q81:S83))</f>
        <v>4.2</v>
      </c>
      <c r="Z81">
        <f>TRIMMEAN(R81:T83,$Z$76/COUNT(R81:T83))</f>
        <v>2.8</v>
      </c>
      <c r="AA81">
        <f>TRIMMEAN(S81:U83,$Z$76/COUNT(S81:U83))</f>
        <v>2.6</v>
      </c>
    </row>
    <row r="82" spans="1:31" ht="17" thickBot="1" x14ac:dyDescent="0.25">
      <c r="A82">
        <v>0</v>
      </c>
      <c r="B82" s="7">
        <v>8</v>
      </c>
      <c r="C82" s="8">
        <v>6</v>
      </c>
      <c r="D82" s="8">
        <v>3</v>
      </c>
      <c r="E82" s="8">
        <v>2</v>
      </c>
      <c r="F82" s="9">
        <v>3</v>
      </c>
      <c r="G82">
        <v>0</v>
      </c>
      <c r="O82">
        <v>8</v>
      </c>
      <c r="P82" s="7">
        <v>8</v>
      </c>
      <c r="Q82" s="8">
        <v>6</v>
      </c>
      <c r="R82" s="8">
        <v>3</v>
      </c>
      <c r="S82" s="8">
        <v>2</v>
      </c>
      <c r="T82" s="9">
        <v>3</v>
      </c>
      <c r="U82">
        <v>3</v>
      </c>
    </row>
    <row r="83" spans="1:31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O83">
        <v>8</v>
      </c>
      <c r="P83">
        <v>8</v>
      </c>
      <c r="Q83">
        <v>6</v>
      </c>
      <c r="R83">
        <v>3</v>
      </c>
      <c r="S83">
        <v>2</v>
      </c>
      <c r="T83">
        <v>3</v>
      </c>
      <c r="U83">
        <v>3</v>
      </c>
    </row>
    <row r="84" spans="1:31" x14ac:dyDescent="0.2">
      <c r="A84" t="s">
        <v>26</v>
      </c>
    </row>
    <row r="86" spans="1:31" ht="17" thickBot="1" x14ac:dyDescent="0.25">
      <c r="A86" s="10" t="s">
        <v>34</v>
      </c>
      <c r="B86" s="10"/>
      <c r="C86" s="10"/>
      <c r="D86" s="10"/>
      <c r="E86" s="10"/>
      <c r="I86" s="11" t="s">
        <v>36</v>
      </c>
      <c r="J86" s="11"/>
      <c r="M86" t="s">
        <v>1</v>
      </c>
      <c r="N86" t="s">
        <v>3</v>
      </c>
      <c r="O86" s="11" t="s">
        <v>36</v>
      </c>
      <c r="P86" s="11"/>
      <c r="S86" s="10" t="s">
        <v>38</v>
      </c>
      <c r="T86" s="11"/>
      <c r="U86" s="11"/>
      <c r="V86" s="11"/>
      <c r="AA86" t="s">
        <v>1</v>
      </c>
      <c r="AB86" t="s">
        <v>3</v>
      </c>
      <c r="AC86" s="11" t="s">
        <v>36</v>
      </c>
      <c r="AD86" s="11"/>
    </row>
    <row r="87" spans="1:31" ht="17" thickBot="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I87" s="1">
        <v>0</v>
      </c>
      <c r="J87" s="2">
        <v>1</v>
      </c>
      <c r="K87" s="3">
        <v>0</v>
      </c>
      <c r="M87">
        <f>$I$87*A87+$J$87*B87+$K$87*C87+$I$88*A88+$J$88*B88+$K$88*C88+$I$89*A89+$J$89*B89+$K$89*C89</f>
        <v>0</v>
      </c>
      <c r="N87">
        <f>$I$87*B87+$J$87*C87+$K$87*D87+$I$88*B88+$J$88*C88+$K$88*D88+$I$89*B89+$J$89*C89+$K$89*D89</f>
        <v>-9</v>
      </c>
      <c r="O87">
        <f>$I$87*C87+$J$87*D87+$K$87*E87+$I$88*C88+$J$88*D88+$K$88*E88+$I$89*C89+$J$89*D89+$K$89*E89</f>
        <v>1</v>
      </c>
      <c r="P87">
        <f>$I$87*D87+$J$87*E87+$K$87*F87+$I$88*D88+$J$88*E88+$K$88*F88+$I$89*D89+$J$89*E89+$K$89*F89</f>
        <v>-24</v>
      </c>
      <c r="Q87">
        <f>$I$87*E87+$J$87*F87+$K$87*G87+$I$88*E88+$J$88*F88+$K$88*G88+$I$89*E89+$J$89*F89+$K$89*G89</f>
        <v>7</v>
      </c>
      <c r="S87">
        <v>2</v>
      </c>
      <c r="T87">
        <v>2</v>
      </c>
      <c r="U87">
        <v>5</v>
      </c>
      <c r="V87">
        <v>5</v>
      </c>
      <c r="W87">
        <v>9</v>
      </c>
      <c r="X87">
        <v>1</v>
      </c>
      <c r="Y87">
        <v>1</v>
      </c>
      <c r="AA87">
        <f>$I$87*S87+$J$87*T87+$K$87*U87+$I$88*S88+$J$88*T88+$K$88*U88+$I$89*S89+$J$89*T89+$K$89*U89</f>
        <v>4</v>
      </c>
      <c r="AB87">
        <f t="shared" ref="AB87:AE91" si="39">$I$87*T87+$J$87*U87+$K$87*V87+$I$88*T88+$J$88*U88+$K$88*V88+$I$89*T89+$J$89*U89+$K$89*V89</f>
        <v>-4</v>
      </c>
      <c r="AC87">
        <f t="shared" si="39"/>
        <v>6</v>
      </c>
      <c r="AD87">
        <f t="shared" si="39"/>
        <v>-15</v>
      </c>
      <c r="AE87">
        <f t="shared" si="39"/>
        <v>9</v>
      </c>
    </row>
    <row r="88" spans="1:31" x14ac:dyDescent="0.2">
      <c r="A88">
        <v>0</v>
      </c>
      <c r="B88" s="1">
        <v>2</v>
      </c>
      <c r="C88" s="2">
        <v>5</v>
      </c>
      <c r="D88" s="2">
        <v>5</v>
      </c>
      <c r="E88" s="2">
        <v>9</v>
      </c>
      <c r="F88" s="3">
        <v>1</v>
      </c>
      <c r="G88">
        <v>0</v>
      </c>
      <c r="I88" s="4">
        <v>1</v>
      </c>
      <c r="J88" s="5">
        <v>-4</v>
      </c>
      <c r="K88" s="6">
        <v>1</v>
      </c>
      <c r="M88">
        <f t="shared" ref="M88:Q91" si="40">$I$87*A88+$J$87*B88+$K$87*C88+$I$88*A89+$J$88*B89+$K$88*C89+$I$89*A90+$J$89*B90+$K$89*C90</f>
        <v>-2</v>
      </c>
      <c r="N88">
        <f t="shared" si="40"/>
        <v>5</v>
      </c>
      <c r="O88">
        <f t="shared" si="40"/>
        <v>-8</v>
      </c>
      <c r="P88">
        <f t="shared" si="40"/>
        <v>-2</v>
      </c>
      <c r="Q88">
        <f t="shared" si="40"/>
        <v>1</v>
      </c>
      <c r="S88">
        <v>2</v>
      </c>
      <c r="T88" s="1">
        <v>2</v>
      </c>
      <c r="U88" s="2">
        <v>5</v>
      </c>
      <c r="V88" s="2">
        <v>5</v>
      </c>
      <c r="W88" s="2">
        <v>9</v>
      </c>
      <c r="X88" s="3">
        <v>1</v>
      </c>
      <c r="Y88">
        <v>1</v>
      </c>
      <c r="AA88">
        <f t="shared" ref="AA88:AA91" si="41">$I$87*S88+$J$87*T88+$K$87*U88+$I$88*S89+$J$88*T89+$K$88*U89+$I$89*S90+$J$89*T90+$K$89*U90</f>
        <v>1</v>
      </c>
      <c r="AB88">
        <f t="shared" si="39"/>
        <v>5</v>
      </c>
      <c r="AC88">
        <f t="shared" si="39"/>
        <v>-8</v>
      </c>
      <c r="AD88">
        <f t="shared" si="39"/>
        <v>-2</v>
      </c>
      <c r="AE88">
        <f t="shared" si="39"/>
        <v>3</v>
      </c>
    </row>
    <row r="89" spans="1:31" ht="17" thickBot="1" x14ac:dyDescent="0.25">
      <c r="A89">
        <v>0</v>
      </c>
      <c r="B89" s="4">
        <v>3</v>
      </c>
      <c r="C89" s="5">
        <v>4</v>
      </c>
      <c r="D89" s="5">
        <v>7</v>
      </c>
      <c r="E89" s="5">
        <v>6</v>
      </c>
      <c r="F89" s="6">
        <v>2</v>
      </c>
      <c r="G89">
        <v>0</v>
      </c>
      <c r="I89" s="7">
        <v>0</v>
      </c>
      <c r="J89" s="8">
        <v>1</v>
      </c>
      <c r="K89" s="9">
        <v>0</v>
      </c>
      <c r="M89">
        <f t="shared" si="40"/>
        <v>2</v>
      </c>
      <c r="N89">
        <f t="shared" si="40"/>
        <v>-4</v>
      </c>
      <c r="O89">
        <f t="shared" si="40"/>
        <v>3</v>
      </c>
      <c r="P89">
        <f t="shared" si="40"/>
        <v>0</v>
      </c>
      <c r="Q89">
        <f t="shared" si="40"/>
        <v>-1</v>
      </c>
      <c r="S89">
        <v>3</v>
      </c>
      <c r="T89" s="4">
        <v>3</v>
      </c>
      <c r="U89" s="5">
        <v>4</v>
      </c>
      <c r="V89" s="5">
        <v>7</v>
      </c>
      <c r="W89" s="5">
        <v>6</v>
      </c>
      <c r="X89" s="6">
        <v>2</v>
      </c>
      <c r="Y89">
        <v>2</v>
      </c>
      <c r="AA89">
        <f t="shared" si="41"/>
        <v>6</v>
      </c>
      <c r="AB89">
        <f t="shared" si="39"/>
        <v>-4</v>
      </c>
      <c r="AC89">
        <f t="shared" si="39"/>
        <v>3</v>
      </c>
      <c r="AD89">
        <f t="shared" si="39"/>
        <v>0</v>
      </c>
      <c r="AE89">
        <f t="shared" si="39"/>
        <v>1</v>
      </c>
    </row>
    <row r="90" spans="1:31" x14ac:dyDescent="0.2">
      <c r="A90">
        <v>0</v>
      </c>
      <c r="B90" s="4">
        <v>4</v>
      </c>
      <c r="C90" s="5">
        <v>6</v>
      </c>
      <c r="D90" s="5">
        <v>5</v>
      </c>
      <c r="E90" s="5">
        <v>4</v>
      </c>
      <c r="F90" s="6">
        <v>2</v>
      </c>
      <c r="G90">
        <v>0</v>
      </c>
      <c r="M90">
        <f t="shared" si="40"/>
        <v>-17</v>
      </c>
      <c r="N90">
        <f t="shared" si="40"/>
        <v>-1</v>
      </c>
      <c r="O90">
        <f t="shared" si="40"/>
        <v>-6</v>
      </c>
      <c r="P90">
        <f t="shared" si="40"/>
        <v>1</v>
      </c>
      <c r="Q90">
        <f t="shared" si="40"/>
        <v>4</v>
      </c>
      <c r="S90">
        <v>4</v>
      </c>
      <c r="T90" s="4">
        <v>4</v>
      </c>
      <c r="U90" s="5">
        <v>6</v>
      </c>
      <c r="V90" s="5">
        <v>5</v>
      </c>
      <c r="W90" s="5">
        <v>4</v>
      </c>
      <c r="X90" s="6">
        <v>2</v>
      </c>
      <c r="Y90">
        <v>2</v>
      </c>
      <c r="AA90">
        <f t="shared" si="41"/>
        <v>-8</v>
      </c>
      <c r="AB90">
        <f t="shared" si="39"/>
        <v>-1</v>
      </c>
      <c r="AC90">
        <f t="shared" si="39"/>
        <v>-6</v>
      </c>
      <c r="AD90">
        <f t="shared" si="39"/>
        <v>1</v>
      </c>
      <c r="AE90">
        <f t="shared" si="39"/>
        <v>5</v>
      </c>
    </row>
    <row r="91" spans="1:31" x14ac:dyDescent="0.2">
      <c r="A91">
        <v>0</v>
      </c>
      <c r="B91" s="4">
        <v>9</v>
      </c>
      <c r="C91" s="5">
        <v>7</v>
      </c>
      <c r="D91" s="5">
        <v>6</v>
      </c>
      <c r="E91" s="5">
        <v>3</v>
      </c>
      <c r="F91" s="6">
        <v>1</v>
      </c>
      <c r="G91">
        <v>0</v>
      </c>
      <c r="M91">
        <f t="shared" si="40"/>
        <v>-17</v>
      </c>
      <c r="N91">
        <f t="shared" si="40"/>
        <v>-6</v>
      </c>
      <c r="O91">
        <f t="shared" si="40"/>
        <v>2</v>
      </c>
      <c r="P91">
        <f t="shared" si="40"/>
        <v>1</v>
      </c>
      <c r="Q91">
        <f t="shared" si="40"/>
        <v>-9</v>
      </c>
      <c r="S91">
        <v>9</v>
      </c>
      <c r="T91" s="4">
        <v>9</v>
      </c>
      <c r="U91" s="5">
        <v>7</v>
      </c>
      <c r="V91" s="5">
        <v>6</v>
      </c>
      <c r="W91" s="5">
        <v>3</v>
      </c>
      <c r="X91" s="6">
        <v>1</v>
      </c>
      <c r="Y91">
        <v>1</v>
      </c>
      <c r="AA91">
        <f t="shared" si="41"/>
        <v>-1</v>
      </c>
      <c r="AB91">
        <f t="shared" si="39"/>
        <v>0</v>
      </c>
      <c r="AC91">
        <f t="shared" si="39"/>
        <v>5</v>
      </c>
      <c r="AD91">
        <f t="shared" si="39"/>
        <v>3</v>
      </c>
      <c r="AE91">
        <f t="shared" si="39"/>
        <v>-3</v>
      </c>
    </row>
    <row r="92" spans="1:31" ht="17" thickBot="1" x14ac:dyDescent="0.25">
      <c r="A92">
        <v>0</v>
      </c>
      <c r="B92" s="7">
        <v>8</v>
      </c>
      <c r="C92" s="8">
        <v>6</v>
      </c>
      <c r="D92" s="8">
        <v>3</v>
      </c>
      <c r="E92" s="8">
        <v>2</v>
      </c>
      <c r="F92" s="9">
        <v>3</v>
      </c>
      <c r="G92">
        <v>0</v>
      </c>
      <c r="S92">
        <v>8</v>
      </c>
      <c r="T92" s="7">
        <v>8</v>
      </c>
      <c r="U92" s="8">
        <v>6</v>
      </c>
      <c r="V92" s="8">
        <v>3</v>
      </c>
      <c r="W92" s="8">
        <v>2</v>
      </c>
      <c r="X92" s="9">
        <v>3</v>
      </c>
      <c r="Y92">
        <v>3</v>
      </c>
    </row>
    <row r="93" spans="1:31" ht="17" thickBot="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I93" s="11" t="s">
        <v>37</v>
      </c>
      <c r="J93" s="11"/>
      <c r="M93" t="s">
        <v>1</v>
      </c>
      <c r="N93" t="s">
        <v>3</v>
      </c>
      <c r="O93" s="11" t="s">
        <v>37</v>
      </c>
      <c r="P93" s="11"/>
      <c r="S93">
        <v>8</v>
      </c>
      <c r="T93">
        <v>8</v>
      </c>
      <c r="U93">
        <v>6</v>
      </c>
      <c r="V93">
        <v>3</v>
      </c>
      <c r="W93">
        <v>2</v>
      </c>
      <c r="X93">
        <v>3</v>
      </c>
      <c r="Y93">
        <v>3</v>
      </c>
      <c r="AA93" t="s">
        <v>1</v>
      </c>
      <c r="AB93" t="s">
        <v>3</v>
      </c>
      <c r="AC93" s="11" t="s">
        <v>37</v>
      </c>
      <c r="AD93" s="11"/>
    </row>
    <row r="94" spans="1:31" x14ac:dyDescent="0.2">
      <c r="A94" t="s">
        <v>35</v>
      </c>
      <c r="I94" s="1">
        <v>1</v>
      </c>
      <c r="J94" s="2">
        <v>1</v>
      </c>
      <c r="K94" s="3">
        <v>1</v>
      </c>
      <c r="M94">
        <f>$I$94*A87+$J$94*B87+$K$94*C87+$I$95*A88+$J$95*B88+$K$95*C88+$I$96*A89+$J$96*B89+$K$96*C89</f>
        <v>-4</v>
      </c>
      <c r="N94">
        <f t="shared" ref="N94:Q98" si="42">$I$94*B87+$J$94*C87+$K$94*D87+$I$95*B88+$J$95*C88+$K$95*D88+$I$96*B89+$J$96*C89+$K$96*D89</f>
        <v>-19</v>
      </c>
      <c r="O94">
        <f t="shared" si="42"/>
        <v>-9</v>
      </c>
      <c r="P94">
        <f t="shared" si="42"/>
        <v>-51</v>
      </c>
      <c r="Q94">
        <f t="shared" si="42"/>
        <v>9</v>
      </c>
      <c r="AA94">
        <f>$I$94*S87+$J$94*T87+$K$94*U87+$I$95*S88+$J$95*T88+$K$95*U88+$I$96*S89+$J$96*T89+$K$96*U89</f>
        <v>10</v>
      </c>
      <c r="AB94">
        <f t="shared" ref="AB94:AE98" si="43">$I$94*T87+$J$94*U87+$K$94*V87+$I$95*T88+$J$95*U88+$K$95*V88+$I$96*T89+$J$96*U89+$K$96*V89</f>
        <v>-7</v>
      </c>
      <c r="AC94">
        <f t="shared" si="43"/>
        <v>10</v>
      </c>
      <c r="AD94">
        <f t="shared" si="43"/>
        <v>-36</v>
      </c>
      <c r="AE94">
        <f t="shared" si="43"/>
        <v>23</v>
      </c>
    </row>
    <row r="95" spans="1:31" x14ac:dyDescent="0.2">
      <c r="I95" s="4">
        <v>1</v>
      </c>
      <c r="J95" s="5">
        <v>-8</v>
      </c>
      <c r="K95" s="6">
        <v>1</v>
      </c>
      <c r="M95">
        <f t="shared" ref="M95:M98" si="44">$I$94*A88+$J$94*B88+$K$94*C88+$I$95*A89+$J$95*B89+$K$95*C89+$I$96*A90+$J$96*B90+$K$96*C90</f>
        <v>-3</v>
      </c>
      <c r="N95">
        <f t="shared" si="42"/>
        <v>5</v>
      </c>
      <c r="O95">
        <f t="shared" si="42"/>
        <v>-12</v>
      </c>
      <c r="P95">
        <f t="shared" si="42"/>
        <v>-13</v>
      </c>
      <c r="Q95">
        <f t="shared" si="42"/>
        <v>6</v>
      </c>
      <c r="AA95">
        <f t="shared" ref="AA95:AA98" si="45">$I$94*S88+$J$94*T88+$K$94*U88+$I$95*S89+$J$95*T89+$K$95*U89+$I$96*S90+$J$96*T90+$K$96*U90</f>
        <v>6</v>
      </c>
      <c r="AB95">
        <f t="shared" si="43"/>
        <v>5</v>
      </c>
      <c r="AC95">
        <f t="shared" si="43"/>
        <v>-12</v>
      </c>
      <c r="AD95">
        <f t="shared" si="43"/>
        <v>-13</v>
      </c>
      <c r="AE95">
        <f t="shared" si="43"/>
        <v>11</v>
      </c>
    </row>
    <row r="96" spans="1:31" ht="17" thickBot="1" x14ac:dyDescent="0.25">
      <c r="I96" s="7">
        <v>1</v>
      </c>
      <c r="J96" s="8">
        <v>1</v>
      </c>
      <c r="K96" s="9">
        <v>1</v>
      </c>
      <c r="M96">
        <f t="shared" si="44"/>
        <v>-3</v>
      </c>
      <c r="N96">
        <f t="shared" si="42"/>
        <v>-3</v>
      </c>
      <c r="O96">
        <f t="shared" si="42"/>
        <v>3</v>
      </c>
      <c r="P96">
        <f t="shared" si="42"/>
        <v>0</v>
      </c>
      <c r="Q96">
        <f t="shared" si="42"/>
        <v>0</v>
      </c>
      <c r="AA96">
        <f t="shared" si="45"/>
        <v>13</v>
      </c>
      <c r="AB96">
        <f t="shared" si="43"/>
        <v>-3</v>
      </c>
      <c r="AC96">
        <f t="shared" si="43"/>
        <v>3</v>
      </c>
      <c r="AD96">
        <f t="shared" si="43"/>
        <v>0</v>
      </c>
      <c r="AE96">
        <f t="shared" si="43"/>
        <v>5</v>
      </c>
    </row>
    <row r="97" spans="1:31" x14ac:dyDescent="0.2">
      <c r="M97">
        <f t="shared" si="44"/>
        <v>-41</v>
      </c>
      <c r="N97">
        <f t="shared" si="42"/>
        <v>-9</v>
      </c>
      <c r="O97">
        <f t="shared" si="42"/>
        <v>-12</v>
      </c>
      <c r="P97">
        <f t="shared" si="42"/>
        <v>2</v>
      </c>
      <c r="Q97">
        <f t="shared" si="42"/>
        <v>6</v>
      </c>
      <c r="AA97">
        <f t="shared" si="45"/>
        <v>-20</v>
      </c>
      <c r="AB97">
        <f t="shared" si="43"/>
        <v>-9</v>
      </c>
      <c r="AC97">
        <f t="shared" si="43"/>
        <v>-12</v>
      </c>
      <c r="AD97">
        <f t="shared" si="43"/>
        <v>2</v>
      </c>
      <c r="AE97">
        <f t="shared" si="43"/>
        <v>12</v>
      </c>
    </row>
    <row r="98" spans="1:31" x14ac:dyDescent="0.2">
      <c r="M98">
        <f t="shared" si="44"/>
        <v>-42</v>
      </c>
      <c r="N98">
        <f t="shared" si="42"/>
        <v>-15</v>
      </c>
      <c r="O98">
        <f t="shared" si="42"/>
        <v>0</v>
      </c>
      <c r="P98">
        <f t="shared" si="42"/>
        <v>0</v>
      </c>
      <c r="Q98">
        <f t="shared" si="42"/>
        <v>-18</v>
      </c>
      <c r="AA98">
        <f t="shared" si="45"/>
        <v>-3</v>
      </c>
      <c r="AB98">
        <f t="shared" si="43"/>
        <v>2</v>
      </c>
      <c r="AC98">
        <f t="shared" si="43"/>
        <v>11</v>
      </c>
      <c r="AD98">
        <f t="shared" si="43"/>
        <v>8</v>
      </c>
      <c r="AE98">
        <f t="shared" si="43"/>
        <v>-6</v>
      </c>
    </row>
    <row r="100" spans="1:31" x14ac:dyDescent="0.2">
      <c r="A100" s="10" t="s">
        <v>44</v>
      </c>
    </row>
    <row r="101" spans="1:31" x14ac:dyDescent="0.2">
      <c r="A101" t="s">
        <v>47</v>
      </c>
      <c r="B101" t="s">
        <v>45</v>
      </c>
      <c r="C101" t="s">
        <v>46</v>
      </c>
      <c r="E101" t="s">
        <v>55</v>
      </c>
      <c r="F101" t="s">
        <v>57</v>
      </c>
      <c r="G101" t="s">
        <v>58</v>
      </c>
      <c r="I101" t="s">
        <v>47</v>
      </c>
      <c r="J101">
        <v>1</v>
      </c>
      <c r="K101">
        <v>2</v>
      </c>
      <c r="L101" t="s">
        <v>54</v>
      </c>
      <c r="N101" t="s">
        <v>56</v>
      </c>
      <c r="O101" t="s">
        <v>57</v>
      </c>
      <c r="P101" t="s">
        <v>58</v>
      </c>
      <c r="R101" t="s">
        <v>47</v>
      </c>
      <c r="S101">
        <v>1</v>
      </c>
      <c r="T101">
        <v>2</v>
      </c>
      <c r="U101" t="s">
        <v>54</v>
      </c>
      <c r="W101" t="s">
        <v>56</v>
      </c>
      <c r="X101" t="s">
        <v>57</v>
      </c>
      <c r="Y101" t="s">
        <v>58</v>
      </c>
    </row>
    <row r="102" spans="1:31" x14ac:dyDescent="0.2">
      <c r="A102" t="s">
        <v>48</v>
      </c>
      <c r="B102">
        <v>1</v>
      </c>
      <c r="C102">
        <v>1</v>
      </c>
      <c r="F102">
        <v>1</v>
      </c>
      <c r="G102">
        <v>1</v>
      </c>
      <c r="I102" t="str">
        <f>$A102</f>
        <v>A</v>
      </c>
      <c r="J102">
        <f>ROUND(SQRT(POWER($B102-$F$102, 2)+POWER(C102-$G$102,2)), 1)</f>
        <v>0</v>
      </c>
      <c r="K102">
        <f>ROUND(SQRT(POWER(B102-$F$103, 2)+POWER(C102-$G$103,2)), 1)</f>
        <v>1.4</v>
      </c>
      <c r="L102">
        <f>IF(J102&lt;K102, 1, 2)</f>
        <v>1</v>
      </c>
      <c r="O102">
        <f>ROUND(AVERAGEIF($L$102:$L$107, "1", $B$102:$B$107),1)</f>
        <v>1</v>
      </c>
      <c r="P102">
        <f>ROUND(AVERAGEIF($L$102:$L$109, "1", $C$102:$C$109), 1)</f>
        <v>0.5</v>
      </c>
      <c r="R102" t="str">
        <f>$A102</f>
        <v>A</v>
      </c>
      <c r="S102">
        <f>ROUND(SQRT(POWER($B102-$O$102, 2)+POWER($C102-$P$102,2)), 1)</f>
        <v>0.5</v>
      </c>
      <c r="T102">
        <f>ROUND(SQRT(POWER($B102-$O$103, 2)+POWER($C102-$P$103,2)), 1)</f>
        <v>2.9</v>
      </c>
      <c r="U102">
        <f>IF(S102&lt;T102, 1, 2)</f>
        <v>1</v>
      </c>
      <c r="X102">
        <f>ROUND(AVERAGEIF($U$102:$U$106, "1", $B$102:$B$106),1)</f>
        <v>0.7</v>
      </c>
      <c r="Y102">
        <f>ROUND(AVERAGEIF($U$102:$U$107, "1", $C$102:$C$107), 1)</f>
        <v>1</v>
      </c>
    </row>
    <row r="103" spans="1:31" x14ac:dyDescent="0.2">
      <c r="A103" t="s">
        <v>49</v>
      </c>
      <c r="B103">
        <v>1</v>
      </c>
      <c r="C103">
        <v>0</v>
      </c>
      <c r="F103">
        <v>0</v>
      </c>
      <c r="G103">
        <v>2</v>
      </c>
      <c r="I103" t="str">
        <f t="shared" ref="I103:I107" si="46">$A103</f>
        <v>B</v>
      </c>
      <c r="J103">
        <f t="shared" ref="J103:J107" si="47">ROUND(SQRT(POWER($B103-$F$102, 2)+POWER(C103-$G$102,2)), 1)</f>
        <v>1</v>
      </c>
      <c r="K103">
        <f t="shared" ref="K103:K107" si="48">ROUND(SQRT(POWER(B103-$F$103, 2)+POWER(C103-$G$103,2)), 1)</f>
        <v>2.2000000000000002</v>
      </c>
      <c r="L103">
        <f>IF(J103&lt;K103, 1, 2)</f>
        <v>1</v>
      </c>
      <c r="O103">
        <f>ROUND(AVERAGEIF($L$102:$L$106, "2", $B$102:$B$107),1)</f>
        <v>1.7</v>
      </c>
      <c r="P103">
        <f>ROUND(AVERAGEIF($L$102:$L$109, "2", $C$102:$C$109), 1)</f>
        <v>3.8</v>
      </c>
      <c r="R103" t="str">
        <f t="shared" ref="R103:R107" si="49">$A103</f>
        <v>B</v>
      </c>
      <c r="S103">
        <f t="shared" ref="S103:S107" si="50">ROUND(SQRT(POWER($B103-$O$102, 2)+POWER($C103-$P$102,2)), 1)</f>
        <v>0.5</v>
      </c>
      <c r="T103">
        <f t="shared" ref="T103:T106" si="51">ROUND(SQRT(POWER($B103-$O$103, 2)+POWER($C103-$P$103,2)), 1)</f>
        <v>3.9</v>
      </c>
      <c r="U103">
        <f>IF(S103&lt;T103, 1, 2)</f>
        <v>1</v>
      </c>
      <c r="X103">
        <f>ROUND(AVERAGEIF($U$102:$U$107, "2", $B$102:$B$107),1)</f>
        <v>2.7</v>
      </c>
      <c r="Y103">
        <f>ROUND(AVERAGEIF($U$102:$U$107, "2", $C$102:$C$107), 1)</f>
        <v>4.3</v>
      </c>
    </row>
    <row r="104" spans="1:31" x14ac:dyDescent="0.2">
      <c r="A104" t="s">
        <v>50</v>
      </c>
      <c r="B104">
        <v>0</v>
      </c>
      <c r="C104">
        <v>2</v>
      </c>
      <c r="I104" t="str">
        <f t="shared" si="46"/>
        <v>C</v>
      </c>
      <c r="J104">
        <f t="shared" si="47"/>
        <v>1.4</v>
      </c>
      <c r="K104">
        <f t="shared" si="48"/>
        <v>0</v>
      </c>
      <c r="L104">
        <f t="shared" ref="L104:L107" si="52">IF(J104&lt;K104, 1, 2)</f>
        <v>2</v>
      </c>
      <c r="R104" t="str">
        <f t="shared" si="49"/>
        <v>C</v>
      </c>
      <c r="S104">
        <f t="shared" si="50"/>
        <v>1.8</v>
      </c>
      <c r="T104">
        <f t="shared" si="51"/>
        <v>2.5</v>
      </c>
      <c r="U104">
        <f t="shared" ref="U104:U107" si="53">IF(S104&lt;T104, 1, 2)</f>
        <v>1</v>
      </c>
    </row>
    <row r="105" spans="1:31" x14ac:dyDescent="0.2">
      <c r="A105" t="s">
        <v>51</v>
      </c>
      <c r="B105">
        <v>2</v>
      </c>
      <c r="C105">
        <v>4</v>
      </c>
      <c r="I105" t="str">
        <f t="shared" si="46"/>
        <v>D</v>
      </c>
      <c r="J105">
        <f t="shared" si="47"/>
        <v>3.2</v>
      </c>
      <c r="K105">
        <f t="shared" si="48"/>
        <v>2.8</v>
      </c>
      <c r="L105">
        <f t="shared" si="52"/>
        <v>2</v>
      </c>
      <c r="R105" t="str">
        <f t="shared" si="49"/>
        <v>D</v>
      </c>
      <c r="S105">
        <f t="shared" si="50"/>
        <v>3.6</v>
      </c>
      <c r="T105">
        <f t="shared" si="51"/>
        <v>0.4</v>
      </c>
      <c r="U105">
        <f t="shared" si="53"/>
        <v>2</v>
      </c>
    </row>
    <row r="106" spans="1:31" x14ac:dyDescent="0.2">
      <c r="A106" t="s">
        <v>52</v>
      </c>
      <c r="B106">
        <v>3</v>
      </c>
      <c r="C106">
        <v>5</v>
      </c>
      <c r="I106" t="str">
        <f t="shared" si="46"/>
        <v>E</v>
      </c>
      <c r="J106">
        <f t="shared" si="47"/>
        <v>4.5</v>
      </c>
      <c r="K106">
        <f t="shared" si="48"/>
        <v>4.2</v>
      </c>
      <c r="L106">
        <f t="shared" si="52"/>
        <v>2</v>
      </c>
      <c r="R106" t="str">
        <f t="shared" si="49"/>
        <v>E</v>
      </c>
      <c r="S106">
        <f t="shared" si="50"/>
        <v>4.9000000000000004</v>
      </c>
      <c r="T106">
        <f t="shared" si="51"/>
        <v>1.8</v>
      </c>
      <c r="U106">
        <f t="shared" si="53"/>
        <v>2</v>
      </c>
    </row>
    <row r="107" spans="1:31" x14ac:dyDescent="0.2">
      <c r="A107" t="s">
        <v>53</v>
      </c>
      <c r="B107">
        <v>3</v>
      </c>
      <c r="C107">
        <v>4</v>
      </c>
      <c r="I107" t="str">
        <f t="shared" si="46"/>
        <v>F</v>
      </c>
      <c r="J107">
        <f t="shared" si="47"/>
        <v>3.6</v>
      </c>
      <c r="K107">
        <f t="shared" si="48"/>
        <v>3.6</v>
      </c>
      <c r="L107">
        <f t="shared" si="52"/>
        <v>2</v>
      </c>
      <c r="R107" t="str">
        <f t="shared" si="49"/>
        <v>F</v>
      </c>
      <c r="S107">
        <f t="shared" si="50"/>
        <v>4</v>
      </c>
      <c r="T107">
        <f>ROUND(SQRT(POWER($B107-$O$103, 2)+POWER($C107-$P$103,2)), 1)</f>
        <v>1.3</v>
      </c>
      <c r="U107">
        <f t="shared" si="53"/>
        <v>2</v>
      </c>
    </row>
    <row r="111" spans="1:31" x14ac:dyDescent="0.2">
      <c r="A111" s="12" t="s">
        <v>59</v>
      </c>
      <c r="B111" s="12"/>
    </row>
    <row r="112" spans="1:31" x14ac:dyDescent="0.2">
      <c r="A112">
        <v>1</v>
      </c>
      <c r="B112">
        <v>2</v>
      </c>
      <c r="C112">
        <v>1</v>
      </c>
      <c r="D112">
        <v>3</v>
      </c>
      <c r="E112">
        <v>6</v>
      </c>
      <c r="F112">
        <v>6</v>
      </c>
      <c r="G112">
        <v>5</v>
      </c>
      <c r="I112" t="s">
        <v>60</v>
      </c>
      <c r="J112" t="s">
        <v>61</v>
      </c>
      <c r="K112" t="s">
        <v>62</v>
      </c>
      <c r="M112">
        <f>IF(A112=$I$113,$K$113,IF(A112=$I$114,$K$114,IF(A112=$I$115,$K$115,IF(A112=$I$116,$K$116,IF(A112=$I$117,$K$117,IF(A112=$I$118,$K$118,IF(A112=$I$119,$K$119,IF(A112=$I$120,$K$120, ""))))))))</f>
        <v>1</v>
      </c>
      <c r="N112">
        <f t="shared" ref="N112:S112" si="54">IF(B112=$I$113,$K$113,IF(B112=$I$114,$K$114,IF(B112=$I$115,$K$115,IF(B112=$I$116,$K$116,IF(B112=$I$117,$K$117,IF(B112=$I$118,$K$118,IF(B112=$I$119,$K$119,IF(B112=$I$120,$K$120, ""))))))))</f>
        <v>2</v>
      </c>
      <c r="O112">
        <f t="shared" si="54"/>
        <v>1</v>
      </c>
      <c r="P112">
        <f t="shared" si="54"/>
        <v>3</v>
      </c>
      <c r="Q112">
        <f t="shared" si="54"/>
        <v>6</v>
      </c>
      <c r="R112">
        <f t="shared" si="54"/>
        <v>6</v>
      </c>
      <c r="S112">
        <f t="shared" si="54"/>
        <v>4</v>
      </c>
      <c r="U112" t="s">
        <v>60</v>
      </c>
      <c r="V112" t="s">
        <v>61</v>
      </c>
    </row>
    <row r="113" spans="1:22" x14ac:dyDescent="0.2">
      <c r="A113">
        <v>1</v>
      </c>
      <c r="B113">
        <v>2</v>
      </c>
      <c r="C113">
        <v>2</v>
      </c>
      <c r="D113">
        <v>4</v>
      </c>
      <c r="E113">
        <v>5</v>
      </c>
      <c r="F113">
        <v>7</v>
      </c>
      <c r="G113">
        <v>6</v>
      </c>
      <c r="I113">
        <v>0</v>
      </c>
      <c r="J113">
        <f>COUNTIF($A$112:$G$118,I113 )</f>
        <v>4</v>
      </c>
      <c r="K113">
        <f>ROUND(7*SUM(J113)/SUM($J$113:$J$120), 0)</f>
        <v>1</v>
      </c>
      <c r="M113">
        <f t="shared" ref="M113:M118" si="55">IF(A113=$I$113,$K$113,IF(A113=$I$114,$K$114,IF(A113=$I$115,$K$115,IF(A113=$I$116,$K$116,IF(A113=$I$117,$K$117,IF(A113=$I$118,$K$118,IF(A113=$I$119,$K$119,IF(A113=$I$120,$K$120, ""))))))))</f>
        <v>1</v>
      </c>
      <c r="N113">
        <f t="shared" ref="N113:N118" si="56">IF(B113=$I$113,$K$113,IF(B113=$I$114,$K$114,IF(B113=$I$115,$K$115,IF(B113=$I$116,$K$116,IF(B113=$I$117,$K$117,IF(B113=$I$118,$K$118,IF(B113=$I$119,$K$119,IF(B113=$I$120,$K$120, ""))))))))</f>
        <v>2</v>
      </c>
      <c r="O113">
        <f t="shared" ref="O113:O118" si="57">IF(C113=$I$113,$K$113,IF(C113=$I$114,$K$114,IF(C113=$I$115,$K$115,IF(C113=$I$116,$K$116,IF(C113=$I$117,$K$117,IF(C113=$I$118,$K$118,IF(C113=$I$119,$K$119,IF(C113=$I$120,$K$120, ""))))))))</f>
        <v>2</v>
      </c>
      <c r="P113">
        <f t="shared" ref="P113:P118" si="58">IF(D113=$I$113,$K$113,IF(D113=$I$114,$K$114,IF(D113=$I$115,$K$115,IF(D113=$I$116,$K$116,IF(D113=$I$117,$K$117,IF(D113=$I$118,$K$118,IF(D113=$I$119,$K$119,IF(D113=$I$120,$K$120, ""))))))))</f>
        <v>3</v>
      </c>
      <c r="Q113">
        <f t="shared" ref="Q113:Q118" si="59">IF(E113=$I$113,$K$113,IF(E113=$I$114,$K$114,IF(E113=$I$115,$K$115,IF(E113=$I$116,$K$116,IF(E113=$I$117,$K$117,IF(E113=$I$118,$K$118,IF(E113=$I$119,$K$119,IF(E113=$I$120,$K$120, ""))))))))</f>
        <v>4</v>
      </c>
      <c r="R113">
        <f t="shared" ref="R113:R118" si="60">IF(F113=$I$113,$K$113,IF(F113=$I$114,$K$114,IF(F113=$I$115,$K$115,IF(F113=$I$116,$K$116,IF(F113=$I$117,$K$117,IF(F113=$I$118,$K$118,IF(F113=$I$119,$K$119,IF(F113=$I$120,$K$120, ""))))))))</f>
        <v>7</v>
      </c>
      <c r="S113">
        <f t="shared" ref="S113:S118" si="61">IF(G113=$I$113,$K$113,IF(G113=$I$114,$K$114,IF(G113=$I$115,$K$115,IF(G113=$I$116,$K$116,IF(G113=$I$117,$K$117,IF(G113=$I$118,$K$118,IF(G113=$I$119,$K$119,IF(G113=$I$120,$K$120, ""))))))))</f>
        <v>6</v>
      </c>
      <c r="U113">
        <v>0</v>
      </c>
      <c r="V113">
        <f>COUNTIF($M$112:$S$118,U113 )</f>
        <v>0</v>
      </c>
    </row>
    <row r="114" spans="1:22" x14ac:dyDescent="0.2">
      <c r="A114">
        <v>1</v>
      </c>
      <c r="B114">
        <v>0</v>
      </c>
      <c r="C114">
        <v>2</v>
      </c>
      <c r="D114">
        <v>5</v>
      </c>
      <c r="E114">
        <v>6</v>
      </c>
      <c r="F114">
        <v>7</v>
      </c>
      <c r="G114">
        <v>7</v>
      </c>
      <c r="I114">
        <v>1</v>
      </c>
      <c r="J114">
        <f t="shared" ref="J114:J120" si="62">COUNTIF($A$112:$G$118,I114 )</f>
        <v>5</v>
      </c>
      <c r="K114">
        <f>ROUND(7*SUM(J113:J114)/SUM($J$113:$J$120), 0)</f>
        <v>1</v>
      </c>
      <c r="M114">
        <f t="shared" si="55"/>
        <v>1</v>
      </c>
      <c r="N114">
        <f t="shared" si="56"/>
        <v>1</v>
      </c>
      <c r="O114">
        <f t="shared" si="57"/>
        <v>2</v>
      </c>
      <c r="P114">
        <f t="shared" si="58"/>
        <v>4</v>
      </c>
      <c r="Q114">
        <f t="shared" si="59"/>
        <v>6</v>
      </c>
      <c r="R114">
        <f t="shared" si="60"/>
        <v>7</v>
      </c>
      <c r="S114">
        <f t="shared" si="61"/>
        <v>7</v>
      </c>
      <c r="U114">
        <v>1</v>
      </c>
      <c r="V114">
        <f t="shared" ref="V114:V120" si="63">COUNTIF($M$112:$S$118,U114 )</f>
        <v>9</v>
      </c>
    </row>
    <row r="115" spans="1:22" x14ac:dyDescent="0.2">
      <c r="A115">
        <v>0</v>
      </c>
      <c r="B115">
        <v>2</v>
      </c>
      <c r="C115">
        <v>3</v>
      </c>
      <c r="D115">
        <v>6</v>
      </c>
      <c r="E115">
        <v>6</v>
      </c>
      <c r="F115">
        <v>7</v>
      </c>
      <c r="G115">
        <v>7</v>
      </c>
      <c r="I115">
        <v>2</v>
      </c>
      <c r="J115">
        <f t="shared" si="62"/>
        <v>6</v>
      </c>
      <c r="K115">
        <f>ROUND(7*SUM(J113:J115)/SUM($J$113:$J$120), 0)</f>
        <v>2</v>
      </c>
      <c r="M115">
        <f t="shared" si="55"/>
        <v>1</v>
      </c>
      <c r="N115">
        <f t="shared" si="56"/>
        <v>2</v>
      </c>
      <c r="O115">
        <f t="shared" si="57"/>
        <v>3</v>
      </c>
      <c r="P115">
        <f t="shared" si="58"/>
        <v>6</v>
      </c>
      <c r="Q115">
        <f t="shared" si="59"/>
        <v>6</v>
      </c>
      <c r="R115">
        <f t="shared" si="60"/>
        <v>7</v>
      </c>
      <c r="S115">
        <f t="shared" si="61"/>
        <v>7</v>
      </c>
      <c r="U115">
        <v>2</v>
      </c>
      <c r="V115">
        <f t="shared" si="63"/>
        <v>6</v>
      </c>
    </row>
    <row r="116" spans="1:22" x14ac:dyDescent="0.2">
      <c r="A116">
        <v>1</v>
      </c>
      <c r="B116">
        <v>4</v>
      </c>
      <c r="C116">
        <v>3</v>
      </c>
      <c r="D116">
        <v>5</v>
      </c>
      <c r="E116">
        <v>7</v>
      </c>
      <c r="F116">
        <v>7</v>
      </c>
      <c r="G116">
        <v>6</v>
      </c>
      <c r="I116">
        <v>3</v>
      </c>
      <c r="J116">
        <f t="shared" si="62"/>
        <v>5</v>
      </c>
      <c r="K116">
        <f>ROUND(7*SUM(J113:J116)/SUM($J$113:$J$120), 0)</f>
        <v>3</v>
      </c>
      <c r="M116">
        <f t="shared" si="55"/>
        <v>1</v>
      </c>
      <c r="N116">
        <f t="shared" si="56"/>
        <v>3</v>
      </c>
      <c r="O116">
        <f t="shared" si="57"/>
        <v>3</v>
      </c>
      <c r="P116">
        <f t="shared" si="58"/>
        <v>4</v>
      </c>
      <c r="Q116">
        <f t="shared" si="59"/>
        <v>7</v>
      </c>
      <c r="R116">
        <f t="shared" si="60"/>
        <v>7</v>
      </c>
      <c r="S116">
        <f t="shared" si="61"/>
        <v>6</v>
      </c>
      <c r="U116">
        <v>3</v>
      </c>
      <c r="V116">
        <f t="shared" si="63"/>
        <v>9</v>
      </c>
    </row>
    <row r="117" spans="1:22" x14ac:dyDescent="0.2">
      <c r="A117">
        <v>3</v>
      </c>
      <c r="B117">
        <v>0</v>
      </c>
      <c r="C117">
        <v>4</v>
      </c>
      <c r="D117">
        <v>4</v>
      </c>
      <c r="E117">
        <v>5</v>
      </c>
      <c r="F117">
        <v>7</v>
      </c>
      <c r="G117">
        <v>7</v>
      </c>
      <c r="I117">
        <v>4</v>
      </c>
      <c r="J117">
        <f t="shared" si="62"/>
        <v>4</v>
      </c>
      <c r="K117">
        <f>ROUND(7*SUM(J113:J117)/SUM($J$113:$J$120), 0)</f>
        <v>3</v>
      </c>
      <c r="M117">
        <f t="shared" si="55"/>
        <v>3</v>
      </c>
      <c r="N117">
        <f t="shared" si="56"/>
        <v>1</v>
      </c>
      <c r="O117">
        <f t="shared" si="57"/>
        <v>3</v>
      </c>
      <c r="P117">
        <f t="shared" si="58"/>
        <v>3</v>
      </c>
      <c r="Q117">
        <f t="shared" si="59"/>
        <v>4</v>
      </c>
      <c r="R117">
        <f t="shared" si="60"/>
        <v>7</v>
      </c>
      <c r="S117">
        <f t="shared" si="61"/>
        <v>7</v>
      </c>
      <c r="U117">
        <v>4</v>
      </c>
      <c r="V117">
        <f t="shared" si="63"/>
        <v>6</v>
      </c>
    </row>
    <row r="118" spans="1:22" x14ac:dyDescent="0.2">
      <c r="A118">
        <v>2</v>
      </c>
      <c r="B118">
        <v>0</v>
      </c>
      <c r="C118">
        <v>3</v>
      </c>
      <c r="D118">
        <v>5</v>
      </c>
      <c r="E118">
        <v>6</v>
      </c>
      <c r="F118">
        <v>6</v>
      </c>
      <c r="G118">
        <v>6</v>
      </c>
      <c r="I118">
        <v>5</v>
      </c>
      <c r="J118">
        <f t="shared" si="62"/>
        <v>6</v>
      </c>
      <c r="K118">
        <f>ROUND(7*SUM(J113:J118)/SUM($J$113:$J$120), 0)</f>
        <v>4</v>
      </c>
      <c r="M118">
        <f t="shared" si="55"/>
        <v>2</v>
      </c>
      <c r="N118">
        <f t="shared" si="56"/>
        <v>1</v>
      </c>
      <c r="O118">
        <f t="shared" si="57"/>
        <v>3</v>
      </c>
      <c r="P118">
        <f t="shared" si="58"/>
        <v>4</v>
      </c>
      <c r="Q118">
        <f t="shared" si="59"/>
        <v>6</v>
      </c>
      <c r="R118">
        <f t="shared" si="60"/>
        <v>6</v>
      </c>
      <c r="S118">
        <f t="shared" si="61"/>
        <v>6</v>
      </c>
      <c r="U118">
        <v>5</v>
      </c>
      <c r="V118">
        <f t="shared" si="63"/>
        <v>0</v>
      </c>
    </row>
    <row r="119" spans="1:22" x14ac:dyDescent="0.2">
      <c r="I119">
        <v>6</v>
      </c>
      <c r="J119">
        <f t="shared" si="62"/>
        <v>10</v>
      </c>
      <c r="K119">
        <f>ROUND(7*SUM(J113:J119)/SUM($J$113:$J$120), 0)</f>
        <v>6</v>
      </c>
      <c r="U119">
        <v>6</v>
      </c>
      <c r="V119">
        <f t="shared" si="63"/>
        <v>10</v>
      </c>
    </row>
    <row r="120" spans="1:22" x14ac:dyDescent="0.2">
      <c r="I120">
        <v>7</v>
      </c>
      <c r="J120">
        <f t="shared" si="62"/>
        <v>9</v>
      </c>
      <c r="K120">
        <f>ROUND(7*SUM(J113:J120)/SUM($J$113:$J$120), 0)</f>
        <v>7</v>
      </c>
      <c r="U120">
        <v>7</v>
      </c>
      <c r="V120">
        <f t="shared" si="63"/>
        <v>9</v>
      </c>
    </row>
    <row r="122" spans="1:22" x14ac:dyDescent="0.2">
      <c r="A122" s="12" t="s">
        <v>63</v>
      </c>
      <c r="B122" s="12"/>
    </row>
    <row r="123" spans="1:22" x14ac:dyDescent="0.2">
      <c r="A123">
        <v>3</v>
      </c>
      <c r="B123">
        <v>7</v>
      </c>
      <c r="C123">
        <v>6</v>
      </c>
      <c r="D123">
        <v>2</v>
      </c>
      <c r="E123">
        <v>0</v>
      </c>
      <c r="G123" t="s">
        <v>60</v>
      </c>
      <c r="H123" t="s">
        <v>61</v>
      </c>
      <c r="I123" t="s">
        <v>62</v>
      </c>
      <c r="K123">
        <f>IF(A123=$G$124,$I$124,IF(A123=$G$125,$I$125,IF(A123=$G$126,$I$126,IF(A123=$G$127,$I$127,IF(A123=$G$128,$I$128,IF(A123=$G$129,$I$129,IF(A123=$G$130,$I$130,IF(A123=$G$131,$I$131, ""))))))))</f>
        <v>4</v>
      </c>
      <c r="L123">
        <f t="shared" ref="L123:O123" si="64">IF(B123=$G$124,$I$124,IF(B123=$G$125,$I$125,IF(B123=$G$126,$I$126,IF(B123=$G$127,$I$127,IF(B123=$G$128,$I$128,IF(B123=$G$129,$I$129,IF(B123=$G$130,$I$130,IF(B123=$G$131,$I$131, ""))))))))</f>
        <v>7</v>
      </c>
      <c r="M123">
        <f t="shared" si="64"/>
        <v>6</v>
      </c>
      <c r="N123">
        <f t="shared" si="64"/>
        <v>3</v>
      </c>
      <c r="O123">
        <f t="shared" si="64"/>
        <v>1</v>
      </c>
    </row>
    <row r="124" spans="1:22" x14ac:dyDescent="0.2">
      <c r="A124">
        <v>2</v>
      </c>
      <c r="B124">
        <v>4</v>
      </c>
      <c r="C124">
        <v>6</v>
      </c>
      <c r="D124">
        <v>1</v>
      </c>
      <c r="E124">
        <v>1</v>
      </c>
      <c r="G124">
        <v>0</v>
      </c>
      <c r="H124">
        <f>COUNTIF($A$123:$E$127,G124 )</f>
        <v>2</v>
      </c>
      <c r="I124">
        <f>ROUND(7*SUM(H124)/SUM($H$124:$H$131), 0)</f>
        <v>1</v>
      </c>
      <c r="K124">
        <f t="shared" ref="K124:K127" si="65">IF(A124=$G$124,$I$124,IF(A124=$G$125,$I$125,IF(A124=$G$126,$I$126,IF(A124=$G$127,$I$127,IF(A124=$G$128,$I$128,IF(A124=$G$129,$I$129,IF(A124=$G$130,$I$130,IF(A124=$G$131,$I$131, ""))))))))</f>
        <v>3</v>
      </c>
      <c r="L124">
        <f t="shared" ref="L124:L127" si="66">IF(B124=$G$124,$I$124,IF(B124=$G$125,$I$125,IF(B124=$G$126,$I$126,IF(B124=$G$127,$I$127,IF(B124=$G$128,$I$128,IF(B124=$G$129,$I$129,IF(B124=$G$130,$I$130,IF(B124=$G$131,$I$131, ""))))))))</f>
        <v>4</v>
      </c>
      <c r="M124">
        <f t="shared" ref="M124:M127" si="67">IF(C124=$G$124,$I$124,IF(C124=$G$125,$I$125,IF(C124=$G$126,$I$126,IF(C124=$G$127,$I$127,IF(C124=$G$128,$I$128,IF(C124=$G$129,$I$129,IF(C124=$G$130,$I$130,IF(C124=$G$131,$I$131, ""))))))))</f>
        <v>6</v>
      </c>
      <c r="N124">
        <f t="shared" ref="N124:N127" si="68">IF(D124=$G$124,$I$124,IF(D124=$G$125,$I$125,IF(D124=$G$126,$I$126,IF(D124=$G$127,$I$127,IF(D124=$G$128,$I$128,IF(D124=$G$129,$I$129,IF(D124=$G$130,$I$130,IF(D124=$G$131,$I$131, ""))))))))</f>
        <v>2</v>
      </c>
      <c r="O124">
        <f t="shared" ref="O124:O127" si="69">IF(E124=$G$124,$I$124,IF(E124=$G$125,$I$125,IF(E124=$G$126,$I$126,IF(E124=$G$127,$I$127,IF(E124=$G$128,$I$128,IF(E124=$G$129,$I$129,IF(E124=$G$130,$I$130,IF(E124=$G$131,$I$131, ""))))))))</f>
        <v>2</v>
      </c>
    </row>
    <row r="125" spans="1:22" x14ac:dyDescent="0.2">
      <c r="A125">
        <v>4</v>
      </c>
      <c r="B125">
        <v>7</v>
      </c>
      <c r="C125">
        <v>2</v>
      </c>
      <c r="D125">
        <v>5</v>
      </c>
      <c r="E125">
        <v>4</v>
      </c>
      <c r="G125">
        <v>1</v>
      </c>
      <c r="H125">
        <f t="shared" ref="H125:H131" si="70">COUNTIF($A$123:$E$127,G125 )</f>
        <v>4</v>
      </c>
      <c r="I125">
        <f>ROUND(7*SUM(H124:H125)/SUM($H$124:$H$131), 0)</f>
        <v>2</v>
      </c>
      <c r="K125">
        <f t="shared" si="65"/>
        <v>4</v>
      </c>
      <c r="L125">
        <f t="shared" si="66"/>
        <v>7</v>
      </c>
      <c r="M125">
        <f t="shared" si="67"/>
        <v>3</v>
      </c>
      <c r="N125">
        <f t="shared" si="68"/>
        <v>5</v>
      </c>
      <c r="O125">
        <f t="shared" si="69"/>
        <v>4</v>
      </c>
    </row>
    <row r="126" spans="1:22" x14ac:dyDescent="0.2">
      <c r="A126">
        <v>3</v>
      </c>
      <c r="B126">
        <v>0</v>
      </c>
      <c r="C126">
        <v>6</v>
      </c>
      <c r="D126">
        <v>2</v>
      </c>
      <c r="E126">
        <v>1</v>
      </c>
      <c r="G126">
        <v>2</v>
      </c>
      <c r="H126">
        <f t="shared" si="70"/>
        <v>5</v>
      </c>
      <c r="I126">
        <f>ROUND(7*SUM(H124:H126)/SUM($H$124:$H$131), 0)</f>
        <v>3</v>
      </c>
      <c r="K126">
        <f t="shared" si="65"/>
        <v>4</v>
      </c>
      <c r="L126">
        <f t="shared" si="66"/>
        <v>1</v>
      </c>
      <c r="M126">
        <f t="shared" si="67"/>
        <v>6</v>
      </c>
      <c r="N126">
        <f t="shared" si="68"/>
        <v>3</v>
      </c>
      <c r="O126">
        <f t="shared" si="69"/>
        <v>2</v>
      </c>
    </row>
    <row r="127" spans="1:22" x14ac:dyDescent="0.2">
      <c r="A127">
        <v>5</v>
      </c>
      <c r="B127">
        <v>7</v>
      </c>
      <c r="C127">
        <v>5</v>
      </c>
      <c r="D127">
        <v>1</v>
      </c>
      <c r="E127">
        <v>2</v>
      </c>
      <c r="G127">
        <v>3</v>
      </c>
      <c r="H127">
        <f t="shared" si="70"/>
        <v>2</v>
      </c>
      <c r="I127">
        <f>ROUND(7*SUM(H124:H127)/SUM($H$124:$H$131), 0)</f>
        <v>4</v>
      </c>
      <c r="K127">
        <f t="shared" si="65"/>
        <v>5</v>
      </c>
      <c r="L127">
        <f t="shared" si="66"/>
        <v>7</v>
      </c>
      <c r="M127">
        <f t="shared" si="67"/>
        <v>5</v>
      </c>
      <c r="N127">
        <f t="shared" si="68"/>
        <v>2</v>
      </c>
      <c r="O127">
        <f t="shared" si="69"/>
        <v>3</v>
      </c>
    </row>
    <row r="128" spans="1:22" x14ac:dyDescent="0.2">
      <c r="G128">
        <v>4</v>
      </c>
      <c r="H128">
        <f t="shared" si="70"/>
        <v>3</v>
      </c>
      <c r="I128">
        <f>ROUND(7*SUM(H124:H128)/SUM($H$124:$H$131), 0)</f>
        <v>4</v>
      </c>
    </row>
    <row r="129" spans="7:9" x14ac:dyDescent="0.2">
      <c r="G129">
        <v>5</v>
      </c>
      <c r="H129">
        <f t="shared" si="70"/>
        <v>3</v>
      </c>
      <c r="I129">
        <f>ROUND(7*SUM(H124:H129)/SUM($H$124:$H$131), 0)</f>
        <v>5</v>
      </c>
    </row>
    <row r="130" spans="7:9" x14ac:dyDescent="0.2">
      <c r="G130">
        <v>6</v>
      </c>
      <c r="H130">
        <f t="shared" si="70"/>
        <v>3</v>
      </c>
      <c r="I130">
        <f>ROUND(7*SUM(H124:H130)/SUM($H$124:$H$131), 0)</f>
        <v>6</v>
      </c>
    </row>
    <row r="131" spans="7:9" x14ac:dyDescent="0.2">
      <c r="G131">
        <v>7</v>
      </c>
      <c r="H131">
        <f t="shared" si="70"/>
        <v>3</v>
      </c>
      <c r="I131">
        <f>ROUND(7*SUM(H124:H131)/SUM($H$124:$H$131), 0)</f>
        <v>7</v>
      </c>
    </row>
  </sheetData>
  <mergeCells count="2">
    <mergeCell ref="A111:B111"/>
    <mergeCell ref="A122:B12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2020-12-15T09:42:34Z</dcterms:created>
  <dcterms:modified xsi:type="dcterms:W3CDTF">2021-03-03T10:51:44Z</dcterms:modified>
</cp:coreProperties>
</file>