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dge\City2223_SEM_A\EE3301\letcure\edit\"/>
    </mc:Choice>
  </mc:AlternateContent>
  <xr:revisionPtr revIDLastSave="0" documentId="13_ncr:1_{EB55ABBF-1B3F-4F47-9FCD-DB53974E0AAE}" xr6:coauthVersionLast="47" xr6:coauthVersionMax="47" xr10:uidLastSave="{00000000-0000-0000-0000-000000000000}"/>
  <bookViews>
    <workbookView xWindow="-120" yWindow="-120" windowWidth="29040" windowHeight="15840" activeTab="7" xr2:uid="{DA5D110B-5606-4367-BCF8-9589C927E560}"/>
  </bookViews>
  <sheets>
    <sheet name="LP" sheetId="1" r:id="rId1"/>
    <sheet name="LP UV" sheetId="2" r:id="rId2"/>
    <sheet name="LP Mat" sheetId="4" r:id="rId3"/>
    <sheet name="LP Mat UV" sheetId="5" r:id="rId4"/>
    <sheet name="Dual" sheetId="6" r:id="rId5"/>
    <sheet name="Convex  Opt." sheetId="7" r:id="rId6"/>
    <sheet name="Knapsack LP" sheetId="10" r:id="rId7"/>
    <sheet name="Knapsack ILP" sheetId="8" r:id="rId8"/>
    <sheet name="Knapsack Greedy" sheetId="9" r:id="rId9"/>
  </sheets>
  <definedNames>
    <definedName name="solver_adj" localSheetId="5" hidden="1">'Convex  Opt.'!$A$11:$C$11</definedName>
    <definedName name="solver_adj" localSheetId="4" hidden="1">Dual!$C$39:$L$39</definedName>
    <definedName name="solver_adj" localSheetId="7" hidden="1">'Knapsack ILP'!$C$9:$L$9</definedName>
    <definedName name="solver_adj" localSheetId="6" hidden="1">'Knapsack LP'!$C$19:$L$19</definedName>
    <definedName name="solver_adj" localSheetId="0" hidden="1">LP!$E$11:$G$11</definedName>
    <definedName name="solver_adj" localSheetId="2" hidden="1">'LP Mat'!$C$23:$L$23</definedName>
    <definedName name="solver_adj" localSheetId="3" hidden="1">'LP Mat UV'!$C$23:$L$24</definedName>
    <definedName name="solver_adj" localSheetId="1" hidden="1">'LP UV'!$E$11:$K$11</definedName>
    <definedName name="solver_cvg" localSheetId="5" hidden="1">0.0001</definedName>
    <definedName name="solver_cvg" localSheetId="4" hidden="1">0.0001</definedName>
    <definedName name="solver_cvg" localSheetId="7" hidden="1">0.0001</definedName>
    <definedName name="solver_cvg" localSheetId="6" hidden="1">0.0001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5" hidden="1">1</definedName>
    <definedName name="solver_drv" localSheetId="4" hidden="1">1</definedName>
    <definedName name="solver_drv" localSheetId="7" hidden="1">2</definedName>
    <definedName name="solver_drv" localSheetId="6" hidden="1">1</definedName>
    <definedName name="solver_drv" localSheetId="0" hidden="1">2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ng" localSheetId="5" hidden="1">2</definedName>
    <definedName name="solver_eng" localSheetId="4" hidden="1">2</definedName>
    <definedName name="solver_eng" localSheetId="7" hidden="1">2</definedName>
    <definedName name="solver_eng" localSheetId="6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1" hidden="1">2</definedName>
    <definedName name="solver_est" localSheetId="5" hidden="1">1</definedName>
    <definedName name="solver_est" localSheetId="4" hidden="1">1</definedName>
    <definedName name="solver_est" localSheetId="7" hidden="1">1</definedName>
    <definedName name="solver_est" localSheetId="6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5" hidden="1">2147483647</definedName>
    <definedName name="solver_itr" localSheetId="4" hidden="1">2147483647</definedName>
    <definedName name="solver_itr" localSheetId="7" hidden="1">2147483647</definedName>
    <definedName name="solver_itr" localSheetId="6" hidden="1">2147483647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0" localSheetId="7" hidden="1">'Knapsack ILP'!$O$3:$O$3</definedName>
    <definedName name="solver_lhs1" localSheetId="5" hidden="1">'Convex  Opt.'!$A$11:$C$11</definedName>
    <definedName name="solver_lhs1" localSheetId="4" hidden="1">Dual!$O$24:$O$33</definedName>
    <definedName name="solver_lhs1" localSheetId="7" hidden="1">'Knapsack ILP'!$O$3</definedName>
    <definedName name="solver_lhs1" localSheetId="6" hidden="1">'Knapsack LP'!$C$19:$L$19</definedName>
    <definedName name="solver_lhs1" localSheetId="0" hidden="1">LP!$F$3:$F$7</definedName>
    <definedName name="solver_lhs1" localSheetId="2" hidden="1">'LP Mat'!$C$23:$L$23</definedName>
    <definedName name="solver_lhs1" localSheetId="3" hidden="1">'LP Mat UV'!$O$13:$O$17</definedName>
    <definedName name="solver_lhs1" localSheetId="1" hidden="1">'LP UV'!$F$3:$F$7</definedName>
    <definedName name="solver_lhs2" localSheetId="5" hidden="1">'Convex  Opt.'!$F$3:$F$7</definedName>
    <definedName name="solver_lhs2" localSheetId="7" hidden="1">'Knapsack ILP'!$C$9:$L$9</definedName>
    <definedName name="solver_lhs2" localSheetId="6" hidden="1">'Knapsack LP'!$O$3:$O$13</definedName>
    <definedName name="solver_lhs2" localSheetId="0" hidden="1">LP!$M$3:$M$7</definedName>
    <definedName name="solver_lhs2" localSheetId="2" hidden="1">'LP Mat'!$O$13:$O$17</definedName>
    <definedName name="solver_lhs2" localSheetId="3" hidden="1">'LP Mat UV'!$O$3:$O$7</definedName>
    <definedName name="solver_lhs2" localSheetId="1" hidden="1">'LP UV'!$M$3:$M$7</definedName>
    <definedName name="solver_lhs3" localSheetId="5" hidden="1">'Convex  Opt.'!$M$3:$M$7</definedName>
    <definedName name="solver_lhs3" localSheetId="7" hidden="1">'Knapsack ILP'!$O$3:$O$3</definedName>
    <definedName name="solver_lhs3" localSheetId="0" hidden="1">LP!$M$3:$M$7</definedName>
    <definedName name="solver_lhs3" localSheetId="2" hidden="1">'LP Mat'!$O$3:$O$7</definedName>
    <definedName name="solver_lhs3" localSheetId="3" hidden="1">'LP Mat UV'!$O$8:$O$12</definedName>
    <definedName name="solver_lhs4" localSheetId="7" hidden="1">'Knapsack ILP'!#REF!</definedName>
    <definedName name="solver_lhs4" localSheetId="2" hidden="1">'LP Mat'!$O$8:$O$12</definedName>
    <definedName name="solver_lhs5" localSheetId="2" hidden="1">'LP Mat'!$O$9:$O$13</definedName>
    <definedName name="solver_mip" localSheetId="5" hidden="1">2147483647</definedName>
    <definedName name="solver_mip" localSheetId="4" hidden="1">2147483647</definedName>
    <definedName name="solver_mip" localSheetId="7" hidden="1">2147483647</definedName>
    <definedName name="solver_mip" localSheetId="6" hidden="1">2147483647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5" hidden="1">30</definedName>
    <definedName name="solver_mni" localSheetId="4" hidden="1">30</definedName>
    <definedName name="solver_mni" localSheetId="7" hidden="1">30</definedName>
    <definedName name="solver_mni" localSheetId="6" hidden="1">30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5" hidden="1">0.075</definedName>
    <definedName name="solver_mrt" localSheetId="4" hidden="1">0.075</definedName>
    <definedName name="solver_mrt" localSheetId="7" hidden="1">0.075</definedName>
    <definedName name="solver_mrt" localSheetId="6" hidden="1">0.075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5" hidden="1">2</definedName>
    <definedName name="solver_msl" localSheetId="4" hidden="1">2</definedName>
    <definedName name="solver_msl" localSheetId="7" hidden="1">2</definedName>
    <definedName name="solver_msl" localSheetId="6" hidden="1">2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5" hidden="1">1</definedName>
    <definedName name="solver_neg" localSheetId="4" hidden="1">1</definedName>
    <definedName name="solver_neg" localSheetId="7" hidden="1">1</definedName>
    <definedName name="solver_neg" localSheetId="6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5" hidden="1">2147483647</definedName>
    <definedName name="solver_nod" localSheetId="4" hidden="1">2147483647</definedName>
    <definedName name="solver_nod" localSheetId="7" hidden="1">2147483647</definedName>
    <definedName name="solver_nod" localSheetId="6" hidden="1">2147483647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5" hidden="1">3</definedName>
    <definedName name="solver_num" localSheetId="4" hidden="1">1</definedName>
    <definedName name="solver_num" localSheetId="7" hidden="1">2</definedName>
    <definedName name="solver_num" localSheetId="6" hidden="1">2</definedName>
    <definedName name="solver_num" localSheetId="0" hidden="1">2</definedName>
    <definedName name="solver_num" localSheetId="2" hidden="1">4</definedName>
    <definedName name="solver_num" localSheetId="3" hidden="1">3</definedName>
    <definedName name="solver_num" localSheetId="1" hidden="1">2</definedName>
    <definedName name="solver_nwt" localSheetId="5" hidden="1">1</definedName>
    <definedName name="solver_nwt" localSheetId="4" hidden="1">1</definedName>
    <definedName name="solver_nwt" localSheetId="7" hidden="1">1</definedName>
    <definedName name="solver_nwt" localSheetId="6" hidden="1">1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5" hidden="1">'Convex  Opt.'!$E$11</definedName>
    <definedName name="solver_opt" localSheetId="4" hidden="1">Dual!$N$39</definedName>
    <definedName name="solver_opt" localSheetId="7" hidden="1">'Knapsack ILP'!$N$9</definedName>
    <definedName name="solver_opt" localSheetId="6" hidden="1">'Knapsack LP'!$N$19</definedName>
    <definedName name="solver_opt" localSheetId="0" hidden="1">LP!$H$11</definedName>
    <definedName name="solver_opt" localSheetId="2" hidden="1">'LP Mat'!$N$23</definedName>
    <definedName name="solver_opt" localSheetId="3" hidden="1">'LP Mat UV'!$N$23</definedName>
    <definedName name="solver_opt" localSheetId="1" hidden="1">'LP UV'!$L$11</definedName>
    <definedName name="solver_pre" localSheetId="5" hidden="1">0.000001</definedName>
    <definedName name="solver_pre" localSheetId="4" hidden="1">0.000001</definedName>
    <definedName name="solver_pre" localSheetId="7" hidden="1">0.000001</definedName>
    <definedName name="solver_pre" localSheetId="6" hidden="1">0.000001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5" hidden="1">1</definedName>
    <definedName name="solver_rbv" localSheetId="4" hidden="1">1</definedName>
    <definedName name="solver_rbv" localSheetId="7" hidden="1">2</definedName>
    <definedName name="solver_rbv" localSheetId="6" hidden="1">1</definedName>
    <definedName name="solver_rbv" localSheetId="0" hidden="1">2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el0" localSheetId="7" hidden="1">1</definedName>
    <definedName name="solver_rel1" localSheetId="5" hidden="1">4</definedName>
    <definedName name="solver_rel1" localSheetId="4" hidden="1">3</definedName>
    <definedName name="solver_rel1" localSheetId="7" hidden="1">1</definedName>
    <definedName name="solver_rel1" localSheetId="6" hidden="1">4</definedName>
    <definedName name="solver_rel1" localSheetId="0" hidden="1">1</definedName>
    <definedName name="solver_rel1" localSheetId="2" hidden="1">4</definedName>
    <definedName name="solver_rel1" localSheetId="3" hidden="1">2</definedName>
    <definedName name="solver_rel1" localSheetId="1" hidden="1">1</definedName>
    <definedName name="solver_rel2" localSheetId="5" hidden="1">1</definedName>
    <definedName name="solver_rel2" localSheetId="7" hidden="1">5</definedName>
    <definedName name="solver_rel2" localSheetId="6" hidden="1">1</definedName>
    <definedName name="solver_rel2" localSheetId="0" hidden="1">3</definedName>
    <definedName name="solver_rel2" localSheetId="2" hidden="1">2</definedName>
    <definedName name="solver_rel2" localSheetId="3" hidden="1">1</definedName>
    <definedName name="solver_rel2" localSheetId="1" hidden="1">3</definedName>
    <definedName name="solver_rel3" localSheetId="5" hidden="1">3</definedName>
    <definedName name="solver_rel3" localSheetId="7" hidden="1">1</definedName>
    <definedName name="solver_rel3" localSheetId="0" hidden="1">3</definedName>
    <definedName name="solver_rel3" localSheetId="2" hidden="1">1</definedName>
    <definedName name="solver_rel3" localSheetId="3" hidden="1">3</definedName>
    <definedName name="solver_rel4" localSheetId="7" hidden="1">3</definedName>
    <definedName name="solver_rel4" localSheetId="2" hidden="1">3</definedName>
    <definedName name="solver_rel5" localSheetId="2" hidden="1">3</definedName>
    <definedName name="solver_rhs0" localSheetId="7" hidden="1">'Knapsack ILP'!$N$3:$N$3</definedName>
    <definedName name="solver_rhs1" localSheetId="5" hidden="1">"整數"</definedName>
    <definedName name="solver_rhs1" localSheetId="4" hidden="1">Dual!$N$24:$N$33</definedName>
    <definedName name="solver_rhs1" localSheetId="7" hidden="1">'Knapsack ILP'!$N$3</definedName>
    <definedName name="solver_rhs1" localSheetId="6" hidden="1">"整數"</definedName>
    <definedName name="solver_rhs1" localSheetId="0" hidden="1">LP!$E$3:$E$7</definedName>
    <definedName name="solver_rhs1" localSheetId="2" hidden="1">"整數"</definedName>
    <definedName name="solver_rhs1" localSheetId="3" hidden="1">'LP Mat UV'!$N$13:$N$17</definedName>
    <definedName name="solver_rhs1" localSheetId="1" hidden="1">'LP UV'!$E$3:$E$7</definedName>
    <definedName name="solver_rhs2" localSheetId="5" hidden="1">'Convex  Opt.'!$E$3:$E$7</definedName>
    <definedName name="solver_rhs2" localSheetId="7" hidden="1">"二進制"</definedName>
    <definedName name="solver_rhs2" localSheetId="6" hidden="1">'Knapsack LP'!$N$3:$N$13</definedName>
    <definedName name="solver_rhs2" localSheetId="0" hidden="1">LP!$L$3:$L$7</definedName>
    <definedName name="solver_rhs2" localSheetId="2" hidden="1">'LP Mat'!$N$13:$N$17</definedName>
    <definedName name="solver_rhs2" localSheetId="3" hidden="1">'LP Mat UV'!$N$3:$N$7</definedName>
    <definedName name="solver_rhs2" localSheetId="1" hidden="1">'LP UV'!$L$3:$L$7</definedName>
    <definedName name="solver_rhs3" localSheetId="5" hidden="1">'Convex  Opt.'!$L$3:$L$7</definedName>
    <definedName name="solver_rhs3" localSheetId="7" hidden="1">'Knapsack ILP'!$N$3:$N$3</definedName>
    <definedName name="solver_rhs3" localSheetId="0" hidden="1">LP!$L$3:$L$7</definedName>
    <definedName name="solver_rhs3" localSheetId="2" hidden="1">'LP Mat'!$N$3:$N$7</definedName>
    <definedName name="solver_rhs3" localSheetId="3" hidden="1">'LP Mat UV'!$N$8:$N$12</definedName>
    <definedName name="solver_rhs4" localSheetId="7" hidden="1">'Knapsack ILP'!#REF!</definedName>
    <definedName name="solver_rhs4" localSheetId="2" hidden="1">'LP Mat'!$N$8:$N$12</definedName>
    <definedName name="solver_rhs5" localSheetId="2" hidden="1">'LP Mat'!$N$9:$N$13</definedName>
    <definedName name="solver_rlx" localSheetId="5" hidden="1">2</definedName>
    <definedName name="solver_rlx" localSheetId="4" hidden="1">2</definedName>
    <definedName name="solver_rlx" localSheetId="7" hidden="1">2</definedName>
    <definedName name="solver_rlx" localSheetId="6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5" hidden="1">0</definedName>
    <definedName name="solver_rsd" localSheetId="4" hidden="1">0</definedName>
    <definedName name="solver_rsd" localSheetId="7" hidden="1">0</definedName>
    <definedName name="solver_rsd" localSheetId="6" hidden="1">0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5" hidden="1">1</definedName>
    <definedName name="solver_scl" localSheetId="4" hidden="1">1</definedName>
    <definedName name="solver_scl" localSheetId="7" hidden="1">2</definedName>
    <definedName name="solver_scl" localSheetId="6" hidden="1">1</definedName>
    <definedName name="solver_scl" localSheetId="0" hidden="1">2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ho" localSheetId="5" hidden="1">2</definedName>
    <definedName name="solver_sho" localSheetId="4" hidden="1">2</definedName>
    <definedName name="solver_sho" localSheetId="7" hidden="1">2</definedName>
    <definedName name="solver_sho" localSheetId="6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5" hidden="1">100</definedName>
    <definedName name="solver_ssz" localSheetId="4" hidden="1">100</definedName>
    <definedName name="solver_ssz" localSheetId="7" hidden="1">100</definedName>
    <definedName name="solver_ssz" localSheetId="6" hidden="1">100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5" hidden="1">2147483647</definedName>
    <definedName name="solver_tim" localSheetId="4" hidden="1">2147483647</definedName>
    <definedName name="solver_tim" localSheetId="7" hidden="1">2147483647</definedName>
    <definedName name="solver_tim" localSheetId="6" hidden="1">2147483647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5" hidden="1">0.01</definedName>
    <definedName name="solver_tol" localSheetId="4" hidden="1">0.01</definedName>
    <definedName name="solver_tol" localSheetId="7" hidden="1">0.01</definedName>
    <definedName name="solver_tol" localSheetId="6" hidden="1">0.01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5" hidden="1">1</definedName>
    <definedName name="solver_typ" localSheetId="4" hidden="1">2</definedName>
    <definedName name="solver_typ" localSheetId="7" hidden="1">1</definedName>
    <definedName name="solver_typ" localSheetId="6" hidden="1">1</definedName>
    <definedName name="solver_typ" localSheetId="0" hidden="1">2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5" hidden="1">0</definedName>
    <definedName name="solver_val" localSheetId="4" hidden="1">0</definedName>
    <definedName name="solver_val" localSheetId="7" hidden="1">0</definedName>
    <definedName name="solver_val" localSheetId="6" hidden="1">0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5" hidden="1">3</definedName>
    <definedName name="solver_ver" localSheetId="4" hidden="1">3</definedName>
    <definedName name="solver_ver" localSheetId="7" hidden="1">3</definedName>
    <definedName name="solver_ver" localSheetId="6" hidden="1">3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10" l="1" a="1"/>
  <c r="O12" i="10" s="1"/>
  <c r="O13" i="10" a="1"/>
  <c r="O13" i="10" s="1"/>
  <c r="O8" i="10" a="1"/>
  <c r="O8" i="10" s="1"/>
  <c r="O7" i="10" a="1"/>
  <c r="O7" i="10" s="1"/>
  <c r="N19" i="10" a="1"/>
  <c r="N19" i="10" s="1"/>
  <c r="O11" i="10" a="1"/>
  <c r="O11" i="10" s="1"/>
  <c r="O10" i="10" a="1"/>
  <c r="O10" i="10" s="1"/>
  <c r="O9" i="10" a="1"/>
  <c r="O9" i="10" s="1"/>
  <c r="O6" i="10" a="1"/>
  <c r="O6" i="10" s="1"/>
  <c r="O5" i="10" a="1"/>
  <c r="O5" i="10" s="1"/>
  <c r="O4" i="10" a="1"/>
  <c r="O4" i="10" s="1"/>
  <c r="O3" i="10" a="1"/>
  <c r="O3" i="10" s="1"/>
  <c r="O3" i="8" a="1"/>
  <c r="O3" i="8" s="1"/>
  <c r="N7" i="9"/>
  <c r="L7" i="9"/>
  <c r="D7" i="9"/>
  <c r="N6" i="9"/>
  <c r="L6" i="9"/>
  <c r="D6" i="9"/>
  <c r="N5" i="9"/>
  <c r="L5" i="9"/>
  <c r="D5" i="9"/>
  <c r="N4" i="9"/>
  <c r="L4" i="9"/>
  <c r="D4" i="9"/>
  <c r="N3" i="9"/>
  <c r="M3" i="9"/>
  <c r="M4" i="9" s="1"/>
  <c r="L3" i="9"/>
  <c r="D3" i="9"/>
  <c r="N23" i="4" a="1"/>
  <c r="N23" i="4"/>
  <c r="O17" i="4" a="1"/>
  <c r="O17" i="4"/>
  <c r="O16" i="4" a="1"/>
  <c r="O16" i="4"/>
  <c r="O15" i="4" a="1"/>
  <c r="O15" i="4"/>
  <c r="O14" i="4" a="1"/>
  <c r="O14" i="4"/>
  <c r="O13" i="4" a="1"/>
  <c r="O13" i="4"/>
  <c r="O12" i="4" a="1"/>
  <c r="O12" i="4"/>
  <c r="O11" i="4" a="1"/>
  <c r="O11" i="4"/>
  <c r="O10" i="4" a="1"/>
  <c r="O10" i="4"/>
  <c r="O9" i="4" a="1"/>
  <c r="O9" i="4"/>
  <c r="O8" i="4" a="1"/>
  <c r="O8" i="4"/>
  <c r="O7" i="4" a="1"/>
  <c r="O7" i="4"/>
  <c r="O6" i="4" a="1"/>
  <c r="O6" i="4"/>
  <c r="O5" i="4" a="1"/>
  <c r="O5" i="4"/>
  <c r="O4" i="4" a="1"/>
  <c r="O4" i="4"/>
  <c r="O3" i="4" a="1"/>
  <c r="O3" i="4"/>
  <c r="N9" i="8" a="1"/>
  <c r="N9" i="8" s="1"/>
  <c r="E11" i="7"/>
  <c r="O39" i="6"/>
  <c r="M7" i="7"/>
  <c r="F7" i="7"/>
  <c r="M6" i="7"/>
  <c r="F6" i="7"/>
  <c r="M5" i="7"/>
  <c r="F5" i="7"/>
  <c r="M4" i="7"/>
  <c r="F4" i="7"/>
  <c r="M3" i="7"/>
  <c r="F3" i="7"/>
  <c r="N24" i="6" a="1"/>
  <c r="N24" i="6"/>
  <c r="N25" i="6"/>
  <c r="N26" i="6"/>
  <c r="N27" i="6"/>
  <c r="N28" i="6"/>
  <c r="N29" i="6"/>
  <c r="N30" i="6"/>
  <c r="N31" i="6"/>
  <c r="N32" i="6"/>
  <c r="N33" i="6"/>
  <c r="C37" i="6" a="1"/>
  <c r="C37" i="6"/>
  <c r="D37" i="6"/>
  <c r="E37" i="6"/>
  <c r="F37" i="6"/>
  <c r="G37" i="6"/>
  <c r="H37" i="6"/>
  <c r="I37" i="6"/>
  <c r="J37" i="6"/>
  <c r="K37" i="6"/>
  <c r="L37" i="6"/>
  <c r="C24" i="6" a="1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C26" i="6"/>
  <c r="D26" i="6"/>
  <c r="E26" i="6"/>
  <c r="F26" i="6"/>
  <c r="G26" i="6"/>
  <c r="H26" i="6"/>
  <c r="I26" i="6"/>
  <c r="J26" i="6"/>
  <c r="K26" i="6"/>
  <c r="L26" i="6"/>
  <c r="C27" i="6"/>
  <c r="D27" i="6"/>
  <c r="E27" i="6"/>
  <c r="F27" i="6"/>
  <c r="G27" i="6"/>
  <c r="H27" i="6"/>
  <c r="I27" i="6"/>
  <c r="J27" i="6"/>
  <c r="K27" i="6"/>
  <c r="L27" i="6"/>
  <c r="C28" i="6"/>
  <c r="D28" i="6"/>
  <c r="E28" i="6"/>
  <c r="F28" i="6"/>
  <c r="G28" i="6"/>
  <c r="H28" i="6"/>
  <c r="I28" i="6"/>
  <c r="J28" i="6"/>
  <c r="K28" i="6"/>
  <c r="L28" i="6"/>
  <c r="C29" i="6"/>
  <c r="D29" i="6"/>
  <c r="E29" i="6"/>
  <c r="F29" i="6"/>
  <c r="G29" i="6"/>
  <c r="H29" i="6"/>
  <c r="I29" i="6"/>
  <c r="J29" i="6"/>
  <c r="K29" i="6"/>
  <c r="L29" i="6"/>
  <c r="C30" i="6"/>
  <c r="D30" i="6"/>
  <c r="E30" i="6"/>
  <c r="F30" i="6"/>
  <c r="G30" i="6"/>
  <c r="H30" i="6"/>
  <c r="I30" i="6"/>
  <c r="J30" i="6"/>
  <c r="K30" i="6"/>
  <c r="L30" i="6"/>
  <c r="C31" i="6"/>
  <c r="D31" i="6"/>
  <c r="E31" i="6"/>
  <c r="F31" i="6"/>
  <c r="G31" i="6"/>
  <c r="H31" i="6"/>
  <c r="I31" i="6"/>
  <c r="J31" i="6"/>
  <c r="K31" i="6"/>
  <c r="L31" i="6"/>
  <c r="C32" i="6"/>
  <c r="D32" i="6"/>
  <c r="E32" i="6"/>
  <c r="F32" i="6"/>
  <c r="G32" i="6"/>
  <c r="H32" i="6"/>
  <c r="I32" i="6"/>
  <c r="J32" i="6"/>
  <c r="K32" i="6"/>
  <c r="L32" i="6"/>
  <c r="C33" i="6"/>
  <c r="D33" i="6"/>
  <c r="E33" i="6"/>
  <c r="F33" i="6"/>
  <c r="G33" i="6"/>
  <c r="H33" i="6"/>
  <c r="I33" i="6"/>
  <c r="J33" i="6"/>
  <c r="K33" i="6"/>
  <c r="L33" i="6"/>
  <c r="N39" i="6" a="1"/>
  <c r="N39" i="6"/>
  <c r="O33" i="6" a="1"/>
  <c r="O33" i="6"/>
  <c r="O32" i="6" a="1"/>
  <c r="O32" i="6"/>
  <c r="O31" i="6" a="1"/>
  <c r="O31" i="6"/>
  <c r="O30" i="6" a="1"/>
  <c r="O30" i="6"/>
  <c r="O29" i="6" a="1"/>
  <c r="O29" i="6"/>
  <c r="O28" i="6" a="1"/>
  <c r="O28" i="6"/>
  <c r="O27" i="6" a="1"/>
  <c r="O27" i="6"/>
  <c r="O26" i="6" a="1"/>
  <c r="O26" i="6"/>
  <c r="O25" i="6" a="1"/>
  <c r="O25" i="6"/>
  <c r="O24" i="6" a="1"/>
  <c r="O24" i="6"/>
  <c r="N19" i="6" a="1"/>
  <c r="N19" i="6"/>
  <c r="O13" i="6" a="1"/>
  <c r="O13" i="6"/>
  <c r="O12" i="6" a="1"/>
  <c r="O12" i="6"/>
  <c r="O11" i="6" a="1"/>
  <c r="O11" i="6"/>
  <c r="O10" i="6" a="1"/>
  <c r="O10" i="6"/>
  <c r="O9" i="6" a="1"/>
  <c r="O9" i="6"/>
  <c r="O8" i="6" a="1"/>
  <c r="O8" i="6"/>
  <c r="O7" i="6" a="1"/>
  <c r="O7" i="6"/>
  <c r="O6" i="6" a="1"/>
  <c r="O6" i="6"/>
  <c r="O5" i="6" a="1"/>
  <c r="O5" i="6"/>
  <c r="O4" i="6" a="1"/>
  <c r="O4" i="6"/>
  <c r="O17" i="5" a="1"/>
  <c r="O17" i="5"/>
  <c r="O16" i="5" a="1"/>
  <c r="O16" i="5"/>
  <c r="O15" i="5" a="1"/>
  <c r="O15" i="5"/>
  <c r="O14" i="5" a="1"/>
  <c r="O14" i="5"/>
  <c r="O13" i="5" a="1"/>
  <c r="O13" i="5"/>
  <c r="N23" i="5" a="1"/>
  <c r="N23" i="5"/>
  <c r="O4" i="5" a="1"/>
  <c r="O4" i="5"/>
  <c r="O5" i="5" a="1"/>
  <c r="O5" i="5"/>
  <c r="O6" i="5" a="1"/>
  <c r="O6" i="5"/>
  <c r="O7" i="5" a="1"/>
  <c r="O7" i="5"/>
  <c r="O8" i="5" a="1"/>
  <c r="O8" i="5"/>
  <c r="O9" i="5" a="1"/>
  <c r="O9" i="5"/>
  <c r="O10" i="5" a="1"/>
  <c r="O10" i="5"/>
  <c r="O11" i="5" a="1"/>
  <c r="O11" i="5"/>
  <c r="O12" i="5" a="1"/>
  <c r="O12" i="5"/>
  <c r="O3" i="5" a="1"/>
  <c r="O3" i="5"/>
  <c r="M11" i="2"/>
  <c r="N11" i="2"/>
  <c r="O11" i="2"/>
  <c r="P11" i="2"/>
  <c r="M4" i="2"/>
  <c r="M5" i="2"/>
  <c r="M6" i="2"/>
  <c r="M7" i="2"/>
  <c r="M3" i="2"/>
  <c r="F4" i="2"/>
  <c r="F5" i="2"/>
  <c r="F6" i="2"/>
  <c r="F7" i="2"/>
  <c r="F3" i="2"/>
  <c r="L11" i="2"/>
  <c r="M4" i="1"/>
  <c r="M5" i="1"/>
  <c r="M6" i="1"/>
  <c r="M7" i="1"/>
  <c r="M3" i="1"/>
  <c r="F4" i="1"/>
  <c r="F5" i="1"/>
  <c r="F6" i="1"/>
  <c r="F7" i="1"/>
  <c r="F3" i="1"/>
  <c r="H11" i="1"/>
  <c r="O4" i="9" l="1"/>
  <c r="M5" i="9"/>
  <c r="O3" i="9"/>
  <c r="M6" i="9" l="1"/>
  <c r="O5" i="9"/>
  <c r="M7" i="9" l="1"/>
  <c r="O7" i="9" s="1"/>
  <c r="O6" i="9"/>
</calcChain>
</file>

<file path=xl/sharedStrings.xml><?xml version="1.0" encoding="utf-8"?>
<sst xmlns="http://schemas.openxmlformats.org/spreadsheetml/2006/main" count="407" uniqueCount="86">
  <si>
    <t>Subject to</t>
    <phoneticPr fontId="2" type="noConversion"/>
  </si>
  <si>
    <t>≤</t>
    <phoneticPr fontId="2" type="noConversion"/>
  </si>
  <si>
    <t>L.H.S</t>
    <phoneticPr fontId="2" type="noConversion"/>
  </si>
  <si>
    <t>≥</t>
  </si>
  <si>
    <t>P</t>
    <phoneticPr fontId="2" type="noConversion"/>
  </si>
  <si>
    <t>Pa</t>
    <phoneticPr fontId="2" type="noConversion"/>
  </si>
  <si>
    <t>Pb</t>
    <phoneticPr fontId="2" type="noConversion"/>
  </si>
  <si>
    <t>Cal.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</si>
  <si>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</si>
  <si>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</si>
  <si>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</si>
  <si>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r>
      <rPr>
        <b/>
        <sz val="12"/>
        <color theme="1"/>
        <rFont val="新細明體"/>
        <family val="2"/>
        <charset val="136"/>
      </rPr>
      <t>≤</t>
    </r>
    <phoneticPr fontId="2" type="noConversion"/>
  </si>
  <si>
    <t>Pc</t>
    <phoneticPr fontId="2" type="noConversion"/>
  </si>
  <si>
    <t>u1</t>
    <phoneticPr fontId="2" type="noConversion"/>
  </si>
  <si>
    <t>v1</t>
    <phoneticPr fontId="2" type="noConversion"/>
  </si>
  <si>
    <t>u2</t>
    <phoneticPr fontId="2" type="noConversion"/>
  </si>
  <si>
    <t>v2</t>
    <phoneticPr fontId="2" type="noConversion"/>
  </si>
  <si>
    <t>u3</t>
    <phoneticPr fontId="2" type="noConversion"/>
  </si>
  <si>
    <t>v3</t>
    <phoneticPr fontId="2" type="noConversion"/>
  </si>
  <si>
    <t>Maximize/Minimize</t>
    <phoneticPr fontId="2" type="noConversion"/>
  </si>
  <si>
    <t>A</t>
    <phoneticPr fontId="2" type="noConversion"/>
  </si>
  <si>
    <t>C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</si>
  <si>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</si>
  <si>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</si>
  <si>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</si>
  <si>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</si>
  <si>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</si>
  <si>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</si>
  <si>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</si>
  <si>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</si>
  <si>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b1</t>
    <phoneticPr fontId="2" type="noConversion"/>
  </si>
  <si>
    <t>b2</t>
    <phoneticPr fontId="2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</si>
  <si>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</si>
  <si>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</si>
  <si>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</si>
  <si>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</si>
  <si>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</si>
  <si>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</si>
  <si>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</si>
  <si>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</si>
  <si>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</t>
    <phoneticPr fontId="2" type="noConversion"/>
  </si>
  <si>
    <t>X</t>
    <phoneticPr fontId="2" type="noConversion"/>
  </si>
  <si>
    <t>Cal</t>
    <phoneticPr fontId="2" type="noConversion"/>
  </si>
  <si>
    <t>=</t>
    <phoneticPr fontId="2" type="noConversion"/>
  </si>
  <si>
    <t>Minimize/Maximize</t>
    <phoneticPr fontId="2" type="noConversion"/>
  </si>
  <si>
    <t>Dual</t>
    <phoneticPr fontId="2" type="noConversion"/>
  </si>
  <si>
    <t>Primal</t>
    <phoneticPr fontId="2" type="noConversion"/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</si>
  <si>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</si>
  <si>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</si>
  <si>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</si>
  <si>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</si>
  <si>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</si>
  <si>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</si>
  <si>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</si>
  <si>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c8</t>
  </si>
  <si>
    <t>c9</t>
  </si>
  <si>
    <t>c10</t>
  </si>
  <si>
    <t>AT</t>
    <phoneticPr fontId="2" type="noConversion"/>
  </si>
  <si>
    <t>y1</t>
    <phoneticPr fontId="2" type="noConversion"/>
  </si>
  <si>
    <t>y2</t>
    <phoneticPr fontId="2" type="noConversion"/>
  </si>
  <si>
    <t>y3</t>
  </si>
  <si>
    <t>y4</t>
  </si>
  <si>
    <t>y5</t>
  </si>
  <si>
    <t>y6</t>
  </si>
  <si>
    <t>y7</t>
  </si>
  <si>
    <t>y8</t>
  </si>
  <si>
    <t>y9</t>
  </si>
  <si>
    <t>y10</t>
  </si>
  <si>
    <t>CT</t>
    <phoneticPr fontId="2" type="noConversion"/>
  </si>
  <si>
    <t>U</t>
    <phoneticPr fontId="2" type="noConversion"/>
  </si>
  <si>
    <t>V</t>
    <phoneticPr fontId="2" type="noConversion"/>
  </si>
  <si>
    <t>BT</t>
    <phoneticPr fontId="2" type="noConversion"/>
  </si>
  <si>
    <t>Y</t>
    <phoneticPr fontId="2" type="noConversion"/>
  </si>
  <si>
    <t>&lt;- modify function here</t>
    <phoneticPr fontId="2" type="noConversion"/>
  </si>
  <si>
    <t>Diff</t>
    <phoneticPr fontId="2" type="noConversion"/>
  </si>
  <si>
    <t>Unsort</t>
    <phoneticPr fontId="2" type="noConversion"/>
  </si>
  <si>
    <t>item</t>
    <phoneticPr fontId="2" type="noConversion"/>
  </si>
  <si>
    <t>vi</t>
    <phoneticPr fontId="2" type="noConversion"/>
  </si>
  <si>
    <t>wi</t>
    <phoneticPr fontId="2" type="noConversion"/>
  </si>
  <si>
    <t>vi/wi</t>
    <phoneticPr fontId="2" type="noConversion"/>
  </si>
  <si>
    <t>N</t>
    <phoneticPr fontId="2" type="noConversion"/>
  </si>
  <si>
    <t>W</t>
    <phoneticPr fontId="2" type="noConversion"/>
  </si>
  <si>
    <t>W remain</t>
    <phoneticPr fontId="2" type="noConversion"/>
  </si>
  <si>
    <t>Max value</t>
    <phoneticPr fontId="2" type="noConversion"/>
  </si>
  <si>
    <t>P function</t>
    <phoneticPr fontId="2" type="noConversion"/>
  </si>
  <si>
    <r>
      <rPr>
        <b/>
        <sz val="12"/>
        <color theme="1"/>
        <rFont val="新細明體"/>
        <family val="1"/>
        <charset val="136"/>
        <scheme val="minor"/>
      </rPr>
      <t>Sort</t>
    </r>
    <r>
      <rPr>
        <sz val="12"/>
        <color theme="1"/>
        <rFont val="新細明體"/>
        <family val="2"/>
        <charset val="136"/>
        <scheme val="minor"/>
      </rPr>
      <t xml:space="preserve"> (You need to sort the table by yourself)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</si>
</sst>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2" xfId="0" applyFill="1" applyBorder="1">
      <alignment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>
      <alignment vertical="center"/>
    </xf>
    <xf numFmtId="0" fontId="5" fillId="2" borderId="6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61" xfId="0" applyBorder="1">
      <alignment vertical="center"/>
    </xf>
    <xf numFmtId="0" fontId="5" fillId="0" borderId="6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63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5" fillId="2" borderId="64" xfId="0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5" fillId="2" borderId="66" xfId="0" applyFont="1" applyFill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64" xfId="0" applyFont="1" applyFill="1" applyBorder="1" applyAlignment="1">
      <alignment horizontal="center" vertical="center"/>
    </xf>
    <xf numFmtId="0" fontId="5" fillId="3" borderId="65" xfId="0" applyFont="1" applyFill="1" applyBorder="1" applyAlignment="1">
      <alignment horizontal="center" vertical="center"/>
    </xf>
    <xf numFmtId="0" fontId="5" fillId="3" borderId="66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77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79" xfId="0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5" fillId="0" borderId="80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3" borderId="84" xfId="0" applyFont="1" applyFill="1" applyBorder="1" applyAlignment="1">
      <alignment horizontal="center" vertical="center"/>
    </xf>
    <xf numFmtId="0" fontId="5" fillId="3" borderId="85" xfId="0" applyFont="1" applyFill="1" applyBorder="1" applyAlignment="1">
      <alignment horizontal="center" vertical="center"/>
    </xf>
    <xf numFmtId="0" fontId="5" fillId="3" borderId="86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8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87" xfId="0" applyFill="1" applyBorder="1" applyAlignment="1">
      <alignment horizontal="center" vertical="center"/>
    </xf>
    <xf numFmtId="0" fontId="0" fillId="2" borderId="89" xfId="0" applyFill="1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0" fillId="4" borderId="87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88" xfId="0" applyFill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84" xfId="0" applyFont="1" applyFill="1" applyBorder="1" applyAlignment="1">
      <alignment horizontal="center" vertical="center"/>
    </xf>
    <xf numFmtId="0" fontId="5" fillId="2" borderId="85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5" fillId="0" borderId="91" xfId="0" applyFont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0" fontId="5" fillId="0" borderId="9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一般" xfId="0" builtinId="0"/>
  </cellStyles>
  <dxfs count="23"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5AAE-0753-4E18-8CF1-18AD53E0EAE9}">
  <dimension ref="A1:M11"/>
  <sheetViews>
    <sheetView workbookViewId="0">
      <selection activeCell="F24" sqref="F24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9" customFormat="1" x14ac:dyDescent="0.25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</row>
    <row r="2" spans="1:13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3" ht="16.5" customHeight="1" x14ac:dyDescent="0.25">
      <c r="A3" s="10"/>
      <c r="B3" s="27"/>
      <c r="C3" s="11"/>
      <c r="D3" s="1" t="s">
        <v>1</v>
      </c>
      <c r="E3" s="14">
        <v>0</v>
      </c>
      <c r="F3" s="3">
        <f>$A3*$E$11+$B3*$F$11+$C3*$G$11</f>
        <v>0</v>
      </c>
      <c r="H3" s="16">
        <v>5</v>
      </c>
      <c r="I3" s="27"/>
      <c r="J3" s="11"/>
      <c r="K3" s="7" t="s">
        <v>3</v>
      </c>
      <c r="L3" s="14">
        <v>3</v>
      </c>
      <c r="M3" s="4">
        <f>$H3*$E$11+$I3*$F$11+$J3*$G$11</f>
        <v>3.333333333333333</v>
      </c>
    </row>
    <row r="4" spans="1:13" x14ac:dyDescent="0.25">
      <c r="A4" s="10"/>
      <c r="B4" s="27"/>
      <c r="C4" s="11"/>
      <c r="D4" s="1" t="s">
        <v>1</v>
      </c>
      <c r="E4" s="14">
        <v>0</v>
      </c>
      <c r="F4" s="3">
        <f>$A4*$E$11+$B4*$F$11+$C4*$G$11</f>
        <v>0</v>
      </c>
      <c r="H4" s="16">
        <v>6</v>
      </c>
      <c r="I4" s="27"/>
      <c r="J4" s="11"/>
      <c r="K4" s="7" t="s">
        <v>3</v>
      </c>
      <c r="L4" s="14">
        <v>4</v>
      </c>
      <c r="M4" s="4">
        <f>$H4*$E$11+$I4*$F$11+$J4*$G$11</f>
        <v>4</v>
      </c>
    </row>
    <row r="5" spans="1:13" x14ac:dyDescent="0.25">
      <c r="A5" s="10"/>
      <c r="B5" s="27"/>
      <c r="C5" s="11"/>
      <c r="D5" s="1" t="s">
        <v>1</v>
      </c>
      <c r="E5" s="14">
        <v>0</v>
      </c>
      <c r="F5" s="3">
        <f>$A5*$E$11+$B5*$F$11+$C5*$G$11</f>
        <v>0</v>
      </c>
      <c r="H5" s="16"/>
      <c r="I5" s="27"/>
      <c r="J5" s="11"/>
      <c r="K5" s="7" t="s">
        <v>3</v>
      </c>
      <c r="L5" s="14">
        <v>0</v>
      </c>
      <c r="M5" s="4">
        <f>$H5*$E$11+$I5*$F$11+$J5*$G$11</f>
        <v>0</v>
      </c>
    </row>
    <row r="6" spans="1:13" x14ac:dyDescent="0.25">
      <c r="A6" s="10"/>
      <c r="B6" s="27"/>
      <c r="C6" s="11"/>
      <c r="D6" s="1" t="s">
        <v>1</v>
      </c>
      <c r="E6" s="14">
        <v>0</v>
      </c>
      <c r="F6" s="3">
        <f>$A6*$E$11+$B6*$F$11+$C6*$G$11</f>
        <v>0</v>
      </c>
      <c r="H6" s="16"/>
      <c r="I6" s="27"/>
      <c r="J6" s="11"/>
      <c r="K6" s="7" t="s">
        <v>3</v>
      </c>
      <c r="L6" s="14">
        <v>0</v>
      </c>
      <c r="M6" s="4">
        <f>$H6*$E$11+$I6*$F$11+$J6*$G$11</f>
        <v>0</v>
      </c>
    </row>
    <row r="7" spans="1:13" ht="17.25" thickBot="1" x14ac:dyDescent="0.3">
      <c r="A7" s="12"/>
      <c r="B7" s="28"/>
      <c r="C7" s="13"/>
      <c r="D7" s="29" t="s">
        <v>1</v>
      </c>
      <c r="E7" s="15">
        <v>0</v>
      </c>
      <c r="F7" s="5">
        <f>$A7*$E$11+$B7*$F$11+$C7*$G$11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$H7*$E$11+$I7*$F$11+$J7*$G$11</f>
        <v>0</v>
      </c>
    </row>
    <row r="8" spans="1:13" ht="17.25" thickBot="1" x14ac:dyDescent="0.3"/>
    <row r="9" spans="1:13" x14ac:dyDescent="0.25">
      <c r="A9" s="169" t="s">
        <v>19</v>
      </c>
      <c r="B9" s="170"/>
      <c r="C9" s="170"/>
      <c r="D9" s="170"/>
      <c r="E9" s="170"/>
      <c r="F9" s="170"/>
      <c r="G9" s="170"/>
      <c r="H9" s="171"/>
    </row>
    <row r="10" spans="1:13" x14ac:dyDescent="0.25">
      <c r="A10" s="18" t="s">
        <v>5</v>
      </c>
      <c r="B10" s="20" t="s">
        <v>6</v>
      </c>
      <c r="C10" s="20" t="s">
        <v>12</v>
      </c>
      <c r="D10" s="33"/>
      <c r="E10" s="20" t="s">
        <v>8</v>
      </c>
      <c r="F10" s="20" t="s">
        <v>9</v>
      </c>
      <c r="G10" s="20" t="s">
        <v>10</v>
      </c>
      <c r="H10" s="38" t="s">
        <v>4</v>
      </c>
    </row>
    <row r="11" spans="1:13" ht="17.25" thickBot="1" x14ac:dyDescent="0.3">
      <c r="A11" s="12">
        <v>7</v>
      </c>
      <c r="B11" s="28">
        <v>0</v>
      </c>
      <c r="C11" s="13">
        <v>0</v>
      </c>
      <c r="D11" s="29"/>
      <c r="E11" s="24">
        <v>0.66666666666666663</v>
      </c>
      <c r="F11" s="32">
        <v>0</v>
      </c>
      <c r="G11" s="25">
        <v>0</v>
      </c>
      <c r="H11" s="26">
        <f t="shared" ref="H11" si="0">$A11*$E11+$B11*$F11+$C11*$G11</f>
        <v>4.6666666666666661</v>
      </c>
    </row>
  </sheetData>
  <mergeCells count="2">
    <mergeCell ref="A1:M1"/>
    <mergeCell ref="A9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40D0-0CBC-49A5-A029-2C536111EABF}">
  <dimension ref="A1:Q11"/>
  <sheetViews>
    <sheetView workbookViewId="0">
      <selection activeCell="C35" sqref="C35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7" s="9" customFormat="1" x14ac:dyDescent="0.25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</row>
    <row r="2" spans="1:17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7" x14ac:dyDescent="0.25">
      <c r="A3" s="10">
        <v>1</v>
      </c>
      <c r="B3" s="27">
        <v>1</v>
      </c>
      <c r="C3" s="11"/>
      <c r="D3" s="1" t="s">
        <v>1</v>
      </c>
      <c r="E3" s="14">
        <v>10</v>
      </c>
      <c r="F3" s="3">
        <f>$A3*$E$11-$A3*$F$11+$B3*$G$11-$B3*$H$11+$C3*$I$11-$C3*$J$11</f>
        <v>10</v>
      </c>
      <c r="H3" s="16"/>
      <c r="I3" s="27"/>
      <c r="J3" s="11"/>
      <c r="K3" s="7" t="s">
        <v>3</v>
      </c>
      <c r="L3" s="14">
        <v>0</v>
      </c>
      <c r="M3" s="4">
        <f>$H3*$E$11-$H3*$F$11+$I3*$G$11-$I3*$H$11+$J3*$I$11-$J3*$J$11</f>
        <v>0</v>
      </c>
    </row>
    <row r="4" spans="1:17" x14ac:dyDescent="0.25">
      <c r="A4" s="10">
        <v>-1</v>
      </c>
      <c r="B4" s="27">
        <v>1</v>
      </c>
      <c r="C4" s="11"/>
      <c r="D4" s="1" t="s">
        <v>1</v>
      </c>
      <c r="E4" s="14">
        <v>14</v>
      </c>
      <c r="F4" s="3">
        <f>$A4*$E$11-$A4*$F$11+$B4*$G$11-$B4*$H$11+$C4*$I$11-$C4*$J$11</f>
        <v>14</v>
      </c>
      <c r="H4" s="16"/>
      <c r="I4" s="27"/>
      <c r="J4" s="11"/>
      <c r="K4" s="7" t="s">
        <v>3</v>
      </c>
      <c r="L4" s="14">
        <v>0</v>
      </c>
      <c r="M4" s="4">
        <f>$H4*$E$11-$H4*$F$11+$I4*$G$11-$I4*$H$11+$J4*$I$11-$J4*$J$11</f>
        <v>0</v>
      </c>
    </row>
    <row r="5" spans="1:17" x14ac:dyDescent="0.25">
      <c r="A5" s="10"/>
      <c r="B5" s="27"/>
      <c r="C5" s="11"/>
      <c r="D5" s="1" t="s">
        <v>1</v>
      </c>
      <c r="E5" s="14">
        <v>0</v>
      </c>
      <c r="F5" s="3">
        <f>$A5*$E$11-$A5*$F$11+$B5*$G$11-$B5*$H$11+$C5*$I$11-$C5*$J$11</f>
        <v>0</v>
      </c>
      <c r="H5" s="16"/>
      <c r="I5" s="27"/>
      <c r="J5" s="11"/>
      <c r="K5" s="7" t="s">
        <v>3</v>
      </c>
      <c r="L5" s="14">
        <v>0</v>
      </c>
      <c r="M5" s="4">
        <f>$H5*$E$11-$H5*$F$11+$I5*$G$11-$I5*$H$11+$J5*$I$11-$J5*$J$11</f>
        <v>0</v>
      </c>
    </row>
    <row r="6" spans="1:17" x14ac:dyDescent="0.25">
      <c r="A6" s="10"/>
      <c r="B6" s="27"/>
      <c r="C6" s="11"/>
      <c r="D6" s="1" t="s">
        <v>1</v>
      </c>
      <c r="E6" s="14">
        <v>0</v>
      </c>
      <c r="F6" s="3">
        <f>$A6*$E$11-$A6*$F$11+$B6*$G$11-$B6*$H$11+$C6*$I$11-$C6*$J$11</f>
        <v>0</v>
      </c>
      <c r="H6" s="16"/>
      <c r="I6" s="27"/>
      <c r="J6" s="11"/>
      <c r="K6" s="7" t="s">
        <v>3</v>
      </c>
      <c r="L6" s="14">
        <v>0</v>
      </c>
      <c r="M6" s="4">
        <f>$H6*$E$11-$H6*$F$11+$I6*$G$11-$I6*$H$11+$J6*$I$11-$J6*$J$11</f>
        <v>0</v>
      </c>
    </row>
    <row r="7" spans="1:17" ht="17.25" thickBot="1" x14ac:dyDescent="0.3">
      <c r="A7" s="12"/>
      <c r="B7" s="28"/>
      <c r="C7" s="13"/>
      <c r="D7" s="29" t="s">
        <v>1</v>
      </c>
      <c r="E7" s="15">
        <v>0</v>
      </c>
      <c r="F7" s="5">
        <f>$A7*$E$11-$A7*$F$11+$B7*$G$11-$B7*$H$11+$C7*$I$11-$C7*$J$11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$H7*$E$11-$H7*$F$11+$I7*$G$11-$I7*$H$11+$J7*$I$11-$J7*$J$11</f>
        <v>0</v>
      </c>
    </row>
    <row r="8" spans="1:17" ht="17.25" thickBot="1" x14ac:dyDescent="0.3"/>
    <row r="9" spans="1:17" x14ac:dyDescent="0.25">
      <c r="A9" s="169" t="s">
        <v>19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1"/>
    </row>
    <row r="10" spans="1:17" x14ac:dyDescent="0.25">
      <c r="A10" s="18" t="s">
        <v>5</v>
      </c>
      <c r="B10" s="20" t="s">
        <v>6</v>
      </c>
      <c r="C10" s="20" t="s">
        <v>12</v>
      </c>
      <c r="D10" s="33"/>
      <c r="E10" s="20" t="s">
        <v>13</v>
      </c>
      <c r="F10" s="20" t="s">
        <v>14</v>
      </c>
      <c r="G10" s="20" t="s">
        <v>15</v>
      </c>
      <c r="H10" s="20" t="s">
        <v>16</v>
      </c>
      <c r="I10" s="20" t="s">
        <v>17</v>
      </c>
      <c r="J10" s="20" t="s">
        <v>18</v>
      </c>
      <c r="K10" s="33"/>
      <c r="L10" s="37" t="s">
        <v>4</v>
      </c>
      <c r="M10" s="20" t="s">
        <v>8</v>
      </c>
      <c r="N10" s="20" t="s">
        <v>9</v>
      </c>
      <c r="O10" s="20" t="s">
        <v>10</v>
      </c>
      <c r="P10" s="38" t="s">
        <v>4</v>
      </c>
      <c r="Q10" s="8"/>
    </row>
    <row r="11" spans="1:17" ht="17.25" thickBot="1" x14ac:dyDescent="0.3">
      <c r="A11" s="12">
        <v>8</v>
      </c>
      <c r="B11" s="28">
        <v>10</v>
      </c>
      <c r="C11" s="13"/>
      <c r="D11" s="29"/>
      <c r="E11" s="24">
        <v>0</v>
      </c>
      <c r="F11" s="32">
        <v>2</v>
      </c>
      <c r="G11" s="32">
        <v>12</v>
      </c>
      <c r="H11" s="32">
        <v>0</v>
      </c>
      <c r="I11" s="32">
        <v>0</v>
      </c>
      <c r="J11" s="32">
        <v>0</v>
      </c>
      <c r="K11" s="129"/>
      <c r="L11" s="25">
        <f>$A11*$E11-$A11*$F11+$B11*$G11-$B11*$H11+$C11*$I11-$C11*$J11</f>
        <v>104</v>
      </c>
      <c r="M11" s="34">
        <f>$E11-$F11</f>
        <v>-2</v>
      </c>
      <c r="N11" s="35">
        <f>$G11-$H11</f>
        <v>12</v>
      </c>
      <c r="O11" s="35">
        <f>$I11-$J11</f>
        <v>0</v>
      </c>
      <c r="P11" s="36">
        <f>$A11*$M11+$B11*$N11+$C11*$O11</f>
        <v>104</v>
      </c>
    </row>
  </sheetData>
  <mergeCells count="2">
    <mergeCell ref="A1:M1"/>
    <mergeCell ref="A9:P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11DF-E3DB-4E9F-8A6D-BFA9AC4C91BF}">
  <dimension ref="A1:O26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</row>
    <row r="2" spans="1:15" x14ac:dyDescent="0.25">
      <c r="A2" s="176" t="s">
        <v>20</v>
      </c>
      <c r="B2" s="173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3" t="s">
        <v>42</v>
      </c>
    </row>
    <row r="3" spans="1:15" x14ac:dyDescent="0.25">
      <c r="A3" s="122"/>
      <c r="B3" s="46"/>
      <c r="C3" s="56">
        <v>3</v>
      </c>
      <c r="D3" s="57">
        <v>1</v>
      </c>
      <c r="E3" s="57">
        <v>2</v>
      </c>
      <c r="F3" s="57">
        <v>3</v>
      </c>
      <c r="G3" s="57">
        <v>1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6</v>
      </c>
      <c r="O3" s="95">
        <f t="array" ref="O3">MMULT(C3:L3,TRANSPOSE(C$23:L$23))</f>
        <v>6</v>
      </c>
    </row>
    <row r="4" spans="1:15" x14ac:dyDescent="0.25">
      <c r="A4" s="51"/>
      <c r="B4" s="49"/>
      <c r="C4" s="59">
        <v>0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0</v>
      </c>
      <c r="O4" s="97">
        <f t="array" ref="O4">MMULT(C4:L4,TRANSPOSE(C$23:L$23))</f>
        <v>0</v>
      </c>
    </row>
    <row r="5" spans="1:15" x14ac:dyDescent="0.25">
      <c r="A5" s="51"/>
      <c r="B5" s="49"/>
      <c r="C5" s="59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7">
        <f t="array" ref="O5">MMULT(C5:L5,TRANSPOSE(C$23:L$23))</f>
        <v>0</v>
      </c>
    </row>
    <row r="6" spans="1:15" x14ac:dyDescent="0.25">
      <c r="A6" s="51"/>
      <c r="B6" s="49"/>
      <c r="C6" s="59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7">
        <f t="array" ref="O6">MMULT(C6:L6,TRANSPOSE(C$23:L$23))</f>
        <v>0</v>
      </c>
    </row>
    <row r="7" spans="1:15" x14ac:dyDescent="0.25">
      <c r="A7" s="123"/>
      <c r="B7" s="50"/>
      <c r="C7" s="62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4">
        <f t="array" ref="O7">MMULT(C7:L7,TRANSPOSE(C$23:L$23))</f>
        <v>0</v>
      </c>
    </row>
    <row r="8" spans="1:15" x14ac:dyDescent="0.25">
      <c r="A8" s="122"/>
      <c r="B8" s="46"/>
      <c r="C8" s="56">
        <v>0</v>
      </c>
      <c r="D8" s="57">
        <v>0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0</v>
      </c>
      <c r="O8" s="95">
        <f t="array" ref="O8">MMULT(C8:L8,TRANSPOSE(C$23:L$23))</f>
        <v>0</v>
      </c>
    </row>
    <row r="9" spans="1:15" x14ac:dyDescent="0.25">
      <c r="A9" s="51"/>
      <c r="B9" s="49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7">
        <f t="array" ref="O9">MMULT(C9:L9,TRANSPOSE(C$23:L$23))</f>
        <v>0</v>
      </c>
    </row>
    <row r="10" spans="1:15" x14ac:dyDescent="0.25">
      <c r="A10" s="51"/>
      <c r="B10" s="49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7">
        <f t="array" ref="O10">MMULT(C10:L10,TRANSPOSE(C$23:L$23))</f>
        <v>0</v>
      </c>
    </row>
    <row r="11" spans="1:15" x14ac:dyDescent="0.25">
      <c r="A11" s="51"/>
      <c r="B11" s="49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7">
        <f t="array" ref="O11">MMULT(C11:L11,TRANSPOSE(C$23:L$23))</f>
        <v>0</v>
      </c>
    </row>
    <row r="12" spans="1:15" x14ac:dyDescent="0.25">
      <c r="A12" s="123"/>
      <c r="B12" s="50"/>
      <c r="C12" s="65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5">
        <f t="array" ref="O12">MMULT(C12:L12,TRANSPOSE(C$23:L$23))</f>
        <v>0</v>
      </c>
    </row>
    <row r="13" spans="1:15" x14ac:dyDescent="0.25">
      <c r="A13" s="122"/>
      <c r="B13" s="46"/>
      <c r="C13" s="56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5">
        <f t="array" ref="O13">MMULT(C13:L13,TRANSPOSE(C$23:L$23))</f>
        <v>0</v>
      </c>
    </row>
    <row r="14" spans="1:15" x14ac:dyDescent="0.25">
      <c r="A14" s="51"/>
      <c r="B14" s="49"/>
      <c r="C14" s="59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7">
        <f t="array" ref="O14">MMULT(C14:L14,TRANSPOSE(C$23:L$23))</f>
        <v>0</v>
      </c>
    </row>
    <row r="15" spans="1:15" x14ac:dyDescent="0.25">
      <c r="A15" s="51"/>
      <c r="B15" s="49"/>
      <c r="C15" s="59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7">
        <f t="array" ref="O15">MMULT(C15:L15,TRANSPOSE(C$23:L$23))</f>
        <v>0</v>
      </c>
    </row>
    <row r="16" spans="1:15" x14ac:dyDescent="0.25">
      <c r="A16" s="51"/>
      <c r="B16" s="49"/>
      <c r="C16" s="59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7">
        <f t="array" ref="O16">MMULT(C16:L16,TRANSPOSE(C$23:L$23))</f>
        <v>0</v>
      </c>
    </row>
    <row r="17" spans="1:15" ht="17.25" thickBot="1" x14ac:dyDescent="0.3">
      <c r="A17" s="126"/>
      <c r="B17" s="127"/>
      <c r="C17" s="100">
        <v>0</v>
      </c>
      <c r="D17" s="101">
        <v>0</v>
      </c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1">
        <v>0</v>
      </c>
      <c r="L17" s="102">
        <v>0</v>
      </c>
      <c r="M17" s="106" t="s">
        <v>43</v>
      </c>
      <c r="N17" s="104">
        <v>0</v>
      </c>
      <c r="O17" s="105">
        <f t="array" ref="O17">MMULT(C17:L17,TRANSPOSE(C$23:L$23))</f>
        <v>0</v>
      </c>
    </row>
    <row r="19" spans="1:15" x14ac:dyDescent="0.25">
      <c r="A19" s="172" t="s">
        <v>19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3"/>
    </row>
    <row r="20" spans="1:15" x14ac:dyDescent="0.25">
      <c r="A20" s="178"/>
      <c r="B20" s="179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6"/>
    </row>
    <row r="21" spans="1:15" x14ac:dyDescent="0.25">
      <c r="A21" s="172" t="s">
        <v>68</v>
      </c>
      <c r="B21" s="173"/>
      <c r="C21" s="74">
        <v>4</v>
      </c>
      <c r="D21" s="75">
        <v>2</v>
      </c>
      <c r="E21" s="75">
        <v>3</v>
      </c>
      <c r="F21" s="75">
        <v>5</v>
      </c>
      <c r="G21" s="75">
        <v>1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74"/>
      <c r="B22" s="175"/>
      <c r="C22" s="41" t="s">
        <v>8</v>
      </c>
      <c r="D22" s="41" t="s">
        <v>9</v>
      </c>
      <c r="E22" s="41" t="s">
        <v>22</v>
      </c>
      <c r="F22" s="41" t="s">
        <v>23</v>
      </c>
      <c r="G22" s="41" t="s">
        <v>24</v>
      </c>
      <c r="H22" s="41" t="s">
        <v>25</v>
      </c>
      <c r="I22" s="41" t="s">
        <v>26</v>
      </c>
      <c r="J22" s="41" t="s">
        <v>27</v>
      </c>
      <c r="K22" s="41" t="s">
        <v>28</v>
      </c>
      <c r="L22" s="41" t="s">
        <v>29</v>
      </c>
      <c r="M22" s="52"/>
      <c r="N22" s="54" t="s">
        <v>4</v>
      </c>
    </row>
    <row r="23" spans="1:15" x14ac:dyDescent="0.25">
      <c r="A23" s="172" t="s">
        <v>41</v>
      </c>
      <c r="B23" s="173"/>
      <c r="C23" s="85">
        <v>0</v>
      </c>
      <c r="D23" s="86">
        <v>6</v>
      </c>
      <c r="E23" s="86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7">
        <v>0</v>
      </c>
      <c r="M23" s="53"/>
      <c r="N23" s="88">
        <f t="array" ref="N23">MMULT(C21:L21,TRANSPOSE(C$23:L$23))</f>
        <v>12</v>
      </c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7">
    <mergeCell ref="A1:O1"/>
    <mergeCell ref="A23:B23"/>
    <mergeCell ref="A22:B22"/>
    <mergeCell ref="A21:B21"/>
    <mergeCell ref="A2:B2"/>
    <mergeCell ref="A19:N19"/>
    <mergeCell ref="A20:B20"/>
  </mergeCells>
  <phoneticPr fontId="2" type="noConversion"/>
  <conditionalFormatting sqref="C3:L17">
    <cfRule type="cellIs" dxfId="22" priority="3" operator="equal">
      <formula>0</formula>
    </cfRule>
  </conditionalFormatting>
  <conditionalFormatting sqref="C21:L21 C23:L23">
    <cfRule type="cellIs" dxfId="21" priority="2" operator="equal">
      <formula>0</formula>
    </cfRule>
  </conditionalFormatting>
  <conditionalFormatting sqref="N3:N17">
    <cfRule type="cellIs" dxfId="2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0C73-A5CD-44CE-9003-A6095B18D3D1}">
  <dimension ref="A1:O24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</row>
    <row r="2" spans="1:15" x14ac:dyDescent="0.25">
      <c r="A2" s="182" t="s">
        <v>20</v>
      </c>
      <c r="B2" s="179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3" t="s">
        <v>42</v>
      </c>
    </row>
    <row r="3" spans="1:15" x14ac:dyDescent="0.25">
      <c r="A3" s="122"/>
      <c r="B3" s="46"/>
      <c r="C3" s="119">
        <v>2</v>
      </c>
      <c r="D3" s="57">
        <v>-1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4</v>
      </c>
      <c r="O3" s="95">
        <f t="array" ref="O3">MMULT(C3:L3,TRANSPOSE(C$23:L$23))-MMULT(C3:L3,TRANSPOSE(C$24:L$24))</f>
        <v>4</v>
      </c>
    </row>
    <row r="4" spans="1:15" x14ac:dyDescent="0.25">
      <c r="A4" s="51"/>
      <c r="B4" s="49"/>
      <c r="C4" s="92">
        <v>1</v>
      </c>
      <c r="D4" s="60">
        <v>1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11</v>
      </c>
      <c r="O4" s="97">
        <f t="array" ref="O4">MMULT(C4:L4,TRANSPOSE(C$23:L$23))-MMULT(C4:L4,TRANSPOSE(C$24:L$24))</f>
        <v>11</v>
      </c>
    </row>
    <row r="5" spans="1:15" x14ac:dyDescent="0.25">
      <c r="A5" s="51"/>
      <c r="B5" s="49"/>
      <c r="C5" s="92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7">
        <f t="array" ref="O5">MMULT(C5:L5,TRANSPOSE(C$23:L$23))-MMULT(C5:L5,TRANSPOSE(C$24:L$24))</f>
        <v>0</v>
      </c>
    </row>
    <row r="6" spans="1:15" x14ac:dyDescent="0.25">
      <c r="A6" s="51"/>
      <c r="B6" s="49"/>
      <c r="C6" s="92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7">
        <f t="array" ref="O6">MMULT(C6:L6,TRANSPOSE(C$23:L$23))-MMULT(C6:L6,TRANSPOSE(C$24:L$24))</f>
        <v>0</v>
      </c>
    </row>
    <row r="7" spans="1:15" x14ac:dyDescent="0.25">
      <c r="A7" s="123"/>
      <c r="B7" s="50"/>
      <c r="C7" s="120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4">
        <f t="array" ref="O7">MMULT(C7:L7,TRANSPOSE(C$23:L$23))-MMULT(C7:L7,TRANSPOSE(C$24:L$24))</f>
        <v>0</v>
      </c>
    </row>
    <row r="8" spans="1:15" x14ac:dyDescent="0.25">
      <c r="A8" s="122"/>
      <c r="B8" s="46"/>
      <c r="C8" s="119">
        <v>3</v>
      </c>
      <c r="D8" s="57">
        <v>1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3</v>
      </c>
      <c r="O8" s="95">
        <f t="array" ref="O8">MMULT(C8:L8,TRANSPOSE(C$23:L$23))-MMULT(C8:L8,TRANSPOSE(C$24:L$24))</f>
        <v>21</v>
      </c>
    </row>
    <row r="9" spans="1:15" x14ac:dyDescent="0.25">
      <c r="A9" s="51"/>
      <c r="B9" s="49"/>
      <c r="C9" s="92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7">
        <f t="array" ref="O9">MMULT(C9:L9,TRANSPOSE(C$23:L$23))-MMULT(C9:L9,TRANSPOSE(C$24:L$24))</f>
        <v>0</v>
      </c>
    </row>
    <row r="10" spans="1:15" x14ac:dyDescent="0.25">
      <c r="A10" s="51"/>
      <c r="B10" s="49"/>
      <c r="C10" s="92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7">
        <f t="array" ref="O10">MMULT(C10:L10,TRANSPOSE(C$23:L$23))-MMULT(C10:L10,TRANSPOSE(C$24:L$24))</f>
        <v>0</v>
      </c>
    </row>
    <row r="11" spans="1:15" x14ac:dyDescent="0.25">
      <c r="A11" s="51"/>
      <c r="B11" s="49"/>
      <c r="C11" s="92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7">
        <f t="array" ref="O11">MMULT(C11:L11,TRANSPOSE(C$23:L$23))-MMULT(C11:L11,TRANSPOSE(C$24:L$24))</f>
        <v>0</v>
      </c>
    </row>
    <row r="12" spans="1:15" x14ac:dyDescent="0.25">
      <c r="A12" s="123"/>
      <c r="B12" s="50"/>
      <c r="C12" s="121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5">
        <f t="array" ref="O12">MMULT(C12:L12,TRANSPOSE(C$23:L$23))-MMULT(C12:L12,TRANSPOSE(C$24:L$24))</f>
        <v>0</v>
      </c>
    </row>
    <row r="13" spans="1:15" x14ac:dyDescent="0.25">
      <c r="A13" s="122"/>
      <c r="B13" s="46"/>
      <c r="C13" s="119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5">
        <f t="array" ref="O13">MMULT(C13:L13,TRANSPOSE(C$23:L$23))-MMULT(C13:L13,TRANSPOSE(C$24:L$24))</f>
        <v>0</v>
      </c>
    </row>
    <row r="14" spans="1:15" x14ac:dyDescent="0.25">
      <c r="A14" s="51"/>
      <c r="B14" s="49"/>
      <c r="C14" s="92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7">
        <f t="array" ref="O14">MMULT(C14:L14,TRANSPOSE(C$23:L$23))-MMULT(C14:L14,TRANSPOSE(C$24:L$24))</f>
        <v>0</v>
      </c>
    </row>
    <row r="15" spans="1:15" x14ac:dyDescent="0.25">
      <c r="A15" s="51"/>
      <c r="B15" s="49"/>
      <c r="C15" s="92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7">
        <f t="array" ref="O15">MMULT(C15:L15,TRANSPOSE(C$23:L$23))-MMULT(C15:L15,TRANSPOSE(C$24:L$24))</f>
        <v>0</v>
      </c>
    </row>
    <row r="16" spans="1:15" x14ac:dyDescent="0.25">
      <c r="A16" s="51"/>
      <c r="B16" s="49"/>
      <c r="C16" s="92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7">
        <f t="array" ref="O16">MMULT(C16:L16,TRANSPOSE(C$23:L$23))-MMULT(C16:L16,TRANSPOSE(C$24:L$24))</f>
        <v>0</v>
      </c>
    </row>
    <row r="17" spans="1:15" ht="17.25" thickBot="1" x14ac:dyDescent="0.3">
      <c r="A17" s="126"/>
      <c r="B17" s="127"/>
      <c r="C17" s="128">
        <v>0</v>
      </c>
      <c r="D17" s="101">
        <v>0</v>
      </c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1">
        <v>0</v>
      </c>
      <c r="L17" s="102">
        <v>0</v>
      </c>
      <c r="M17" s="106" t="s">
        <v>43</v>
      </c>
      <c r="N17" s="104">
        <v>0</v>
      </c>
      <c r="O17" s="105">
        <f t="array" ref="O17">MMULT(C17:L17,TRANSPOSE(C$23:L$23))-MMULT(C17:L17,TRANSPOSE(C$24:L$24))</f>
        <v>0</v>
      </c>
    </row>
    <row r="19" spans="1:15" x14ac:dyDescent="0.25">
      <c r="A19" s="172" t="s">
        <v>19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3"/>
    </row>
    <row r="20" spans="1:15" x14ac:dyDescent="0.25">
      <c r="A20" s="178"/>
      <c r="B20" s="179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9"/>
    </row>
    <row r="21" spans="1:15" x14ac:dyDescent="0.25">
      <c r="A21" s="172" t="s">
        <v>68</v>
      </c>
      <c r="B21" s="173"/>
      <c r="C21" s="74">
        <v>7</v>
      </c>
      <c r="D21" s="75">
        <v>4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74"/>
      <c r="B22" s="175"/>
      <c r="C22" s="42" t="s">
        <v>8</v>
      </c>
      <c r="D22" s="43" t="s">
        <v>9</v>
      </c>
      <c r="E22" s="43" t="s">
        <v>22</v>
      </c>
      <c r="F22" s="43" t="s">
        <v>23</v>
      </c>
      <c r="G22" s="43" t="s">
        <v>24</v>
      </c>
      <c r="H22" s="43" t="s">
        <v>25</v>
      </c>
      <c r="I22" s="43" t="s">
        <v>26</v>
      </c>
      <c r="J22" s="43" t="s">
        <v>27</v>
      </c>
      <c r="K22" s="43" t="s">
        <v>28</v>
      </c>
      <c r="L22" s="43" t="s">
        <v>29</v>
      </c>
      <c r="M22" s="52"/>
      <c r="N22" s="54" t="s">
        <v>4</v>
      </c>
    </row>
    <row r="23" spans="1:15" x14ac:dyDescent="0.25">
      <c r="A23" s="178" t="s">
        <v>69</v>
      </c>
      <c r="B23" s="179"/>
      <c r="C23" s="77">
        <v>5</v>
      </c>
      <c r="D23" s="78">
        <v>6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9">
        <v>0</v>
      </c>
      <c r="M23" s="52"/>
      <c r="N23" s="80">
        <f t="array" ref="N23">MMULT(C21:L21,TRANSPOSE(C$23:L$23))-MMULT(C21:L21,TRANSPOSE(C$24:L$24))</f>
        <v>59</v>
      </c>
    </row>
    <row r="24" spans="1:15" x14ac:dyDescent="0.25">
      <c r="A24" s="180" t="s">
        <v>70</v>
      </c>
      <c r="B24" s="181"/>
      <c r="C24" s="81">
        <v>0</v>
      </c>
      <c r="D24" s="82">
        <v>0</v>
      </c>
      <c r="E24" s="82">
        <v>0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2">
        <v>0</v>
      </c>
      <c r="L24" s="83">
        <v>0</v>
      </c>
      <c r="M24" s="53"/>
      <c r="N24" s="84"/>
    </row>
  </sheetData>
  <mergeCells count="8">
    <mergeCell ref="A22:B22"/>
    <mergeCell ref="A23:B23"/>
    <mergeCell ref="A24:B24"/>
    <mergeCell ref="A1:O1"/>
    <mergeCell ref="A2:B2"/>
    <mergeCell ref="A19:N19"/>
    <mergeCell ref="A20:B20"/>
    <mergeCell ref="A21:B21"/>
  </mergeCells>
  <phoneticPr fontId="2" type="noConversion"/>
  <conditionalFormatting sqref="C3:L17 C21:L21 C23:L24">
    <cfRule type="cellIs" dxfId="19" priority="2" operator="equal">
      <formula>0</formula>
    </cfRule>
  </conditionalFormatting>
  <conditionalFormatting sqref="N3:N17">
    <cfRule type="cellIs" dxfId="18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34C3-6AD9-472F-BA3F-1409A8F2E44B}">
  <dimension ref="A1:O39"/>
  <sheetViews>
    <sheetView workbookViewId="0">
      <selection activeCell="U39" sqref="U3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" width="9" style="41"/>
    <col min="17" max="17" width="2.625" style="41" customWidth="1"/>
    <col min="18" max="28" width="9" style="41"/>
    <col min="29" max="29" width="2.625" style="41" customWidth="1"/>
    <col min="30" max="16384" width="9" style="41"/>
  </cols>
  <sheetData>
    <row r="1" spans="1:15" ht="17.25" thickBot="1" x14ac:dyDescent="0.3">
      <c r="A1" s="185" t="s">
        <v>46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x14ac:dyDescent="0.25">
      <c r="A2" s="166" t="s">
        <v>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8"/>
    </row>
    <row r="3" spans="1:15" x14ac:dyDescent="0.25">
      <c r="A3" s="176" t="s">
        <v>20</v>
      </c>
      <c r="B3" s="173"/>
      <c r="C3" s="41" t="s">
        <v>8</v>
      </c>
      <c r="D3" s="41" t="s">
        <v>9</v>
      </c>
      <c r="E3" s="41" t="s">
        <v>22</v>
      </c>
      <c r="F3" s="41" t="s">
        <v>23</v>
      </c>
      <c r="G3" s="41" t="s">
        <v>24</v>
      </c>
      <c r="H3" s="41" t="s">
        <v>25</v>
      </c>
      <c r="I3" s="41" t="s">
        <v>26</v>
      </c>
      <c r="J3" s="41" t="s">
        <v>27</v>
      </c>
      <c r="K3" s="41" t="s">
        <v>28</v>
      </c>
      <c r="L3" s="49" t="s">
        <v>29</v>
      </c>
      <c r="N3" s="44" t="s">
        <v>40</v>
      </c>
      <c r="O3" s="93" t="s">
        <v>42</v>
      </c>
    </row>
    <row r="4" spans="1:15" x14ac:dyDescent="0.25">
      <c r="A4" s="94"/>
      <c r="B4" s="91"/>
      <c r="C4" s="56">
        <v>1</v>
      </c>
      <c r="D4" s="57">
        <v>1</v>
      </c>
      <c r="E4" s="57">
        <v>1</v>
      </c>
      <c r="F4" s="57">
        <v>1</v>
      </c>
      <c r="G4" s="57">
        <v>1</v>
      </c>
      <c r="H4" s="57">
        <v>0</v>
      </c>
      <c r="I4" s="57">
        <v>0</v>
      </c>
      <c r="J4" s="57">
        <v>0</v>
      </c>
      <c r="K4" s="57">
        <v>0</v>
      </c>
      <c r="L4" s="58">
        <v>0</v>
      </c>
      <c r="M4" s="72" t="s">
        <v>1</v>
      </c>
      <c r="N4" s="68">
        <v>10</v>
      </c>
      <c r="O4" s="95">
        <f t="array" ref="O4">MMULT(C4:L4,TRANSPOSE(C$19:L$19))</f>
        <v>10</v>
      </c>
    </row>
    <row r="5" spans="1:15" x14ac:dyDescent="0.25">
      <c r="A5" s="96"/>
      <c r="B5" s="48"/>
      <c r="C5" s="59">
        <v>0</v>
      </c>
      <c r="D5" s="60">
        <v>-1</v>
      </c>
      <c r="E5" s="60">
        <v>-1</v>
      </c>
      <c r="F5" s="60">
        <v>-1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73" t="s">
        <v>1</v>
      </c>
      <c r="N5" s="69">
        <v>-4</v>
      </c>
      <c r="O5" s="97">
        <f t="array" ref="O5">MMULT(C5:L5,TRANSPOSE(C$19:L$19))</f>
        <v>-7.3636363636363633</v>
      </c>
    </row>
    <row r="6" spans="1:15" x14ac:dyDescent="0.25">
      <c r="A6" s="96"/>
      <c r="B6" s="48"/>
      <c r="C6" s="59">
        <v>0.6</v>
      </c>
      <c r="D6" s="60">
        <v>0.6</v>
      </c>
      <c r="E6" s="60">
        <v>-0.4</v>
      </c>
      <c r="F6" s="60">
        <v>-0.4</v>
      </c>
      <c r="G6" s="60">
        <v>3.6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73" t="s">
        <v>1</v>
      </c>
      <c r="N6" s="69">
        <v>0</v>
      </c>
      <c r="O6" s="97">
        <f t="array" ref="O6">MMULT(C6:L6,TRANSPOSE(C$19:L$19))</f>
        <v>-2.2204460492503131E-16</v>
      </c>
    </row>
    <row r="7" spans="1:15" x14ac:dyDescent="0.25">
      <c r="A7" s="96"/>
      <c r="B7" s="48"/>
      <c r="C7" s="59">
        <v>4</v>
      </c>
      <c r="D7" s="60">
        <v>10</v>
      </c>
      <c r="E7" s="60">
        <v>-1</v>
      </c>
      <c r="F7" s="60">
        <v>-2</v>
      </c>
      <c r="G7" s="60">
        <v>-3</v>
      </c>
      <c r="H7" s="60">
        <v>0</v>
      </c>
      <c r="I7" s="60">
        <v>0</v>
      </c>
      <c r="J7" s="60">
        <v>0</v>
      </c>
      <c r="K7" s="60">
        <v>0</v>
      </c>
      <c r="L7" s="61">
        <v>0</v>
      </c>
      <c r="M7" s="73" t="s">
        <v>1</v>
      </c>
      <c r="N7" s="69">
        <v>0</v>
      </c>
      <c r="O7" s="97">
        <f t="array" ref="O7">MMULT(C7:L7,TRANSPOSE(C$19:L$19))</f>
        <v>-2.2204460492503131E-16</v>
      </c>
    </row>
    <row r="8" spans="1:15" x14ac:dyDescent="0.25">
      <c r="A8" s="96"/>
      <c r="B8" s="48"/>
      <c r="C8" s="59">
        <v>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1">
        <v>0</v>
      </c>
      <c r="M8" s="73" t="s">
        <v>1</v>
      </c>
      <c r="N8" s="69">
        <v>0</v>
      </c>
      <c r="O8" s="97">
        <f t="array" ref="O8">MMULT(C8:L8,TRANSPOSE(C$19:L$19))</f>
        <v>0</v>
      </c>
    </row>
    <row r="9" spans="1:15" x14ac:dyDescent="0.25">
      <c r="A9" s="96"/>
      <c r="B9" s="48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73" t="s">
        <v>1</v>
      </c>
      <c r="N9" s="69">
        <v>0</v>
      </c>
      <c r="O9" s="97">
        <f t="array" ref="O9">MMULT(C9:L9,TRANSPOSE(C$19:L$19))</f>
        <v>0</v>
      </c>
    </row>
    <row r="10" spans="1:15" x14ac:dyDescent="0.25">
      <c r="A10" s="96"/>
      <c r="B10" s="48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73" t="s">
        <v>1</v>
      </c>
      <c r="N10" s="69">
        <v>0</v>
      </c>
      <c r="O10" s="97">
        <f t="array" ref="O10">MMULT(C10:L10,TRANSPOSE(C$19:L$19))</f>
        <v>0</v>
      </c>
    </row>
    <row r="11" spans="1:15" x14ac:dyDescent="0.25">
      <c r="A11" s="96"/>
      <c r="B11" s="48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73" t="s">
        <v>1</v>
      </c>
      <c r="N11" s="69">
        <v>0</v>
      </c>
      <c r="O11" s="97">
        <f t="array" ref="O11">MMULT(C11:L11,TRANSPOSE(C$19:L$19))</f>
        <v>0</v>
      </c>
    </row>
    <row r="12" spans="1:15" x14ac:dyDescent="0.25">
      <c r="A12" s="96"/>
      <c r="B12" s="48"/>
      <c r="C12" s="59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1">
        <v>0</v>
      </c>
      <c r="M12" s="73" t="s">
        <v>1</v>
      </c>
      <c r="N12" s="69">
        <v>0</v>
      </c>
      <c r="O12" s="97">
        <f t="array" ref="O12">MMULT(C12:L12,TRANSPOSE(C$19:L$19))</f>
        <v>0</v>
      </c>
    </row>
    <row r="13" spans="1:15" ht="17.25" thickBot="1" x14ac:dyDescent="0.3">
      <c r="A13" s="98"/>
      <c r="B13" s="99"/>
      <c r="C13" s="100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2">
        <v>0</v>
      </c>
      <c r="M13" s="103" t="s">
        <v>1</v>
      </c>
      <c r="N13" s="104">
        <v>0</v>
      </c>
      <c r="O13" s="105">
        <f t="array" ref="O13">MMULT(C13:L13,TRANSPOSE(C$19:L$19))</f>
        <v>0</v>
      </c>
    </row>
    <row r="15" spans="1:15" x14ac:dyDescent="0.25">
      <c r="A15" s="172" t="s">
        <v>19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3"/>
    </row>
    <row r="16" spans="1:15" x14ac:dyDescent="0.25">
      <c r="A16" s="172"/>
      <c r="B16" s="173"/>
      <c r="C16" s="45" t="s">
        <v>47</v>
      </c>
      <c r="D16" s="45" t="s">
        <v>48</v>
      </c>
      <c r="E16" s="45" t="s">
        <v>49</v>
      </c>
      <c r="F16" s="45" t="s">
        <v>50</v>
      </c>
      <c r="G16" s="45" t="s">
        <v>51</v>
      </c>
      <c r="H16" s="45" t="s">
        <v>52</v>
      </c>
      <c r="I16" s="45" t="s">
        <v>53</v>
      </c>
      <c r="J16" s="45" t="s">
        <v>54</v>
      </c>
      <c r="K16" s="45" t="s">
        <v>55</v>
      </c>
      <c r="L16" s="45" t="s">
        <v>56</v>
      </c>
      <c r="M16" s="47"/>
      <c r="N16" s="46"/>
    </row>
    <row r="17" spans="1:15" x14ac:dyDescent="0.25">
      <c r="A17" s="172" t="s">
        <v>68</v>
      </c>
      <c r="B17" s="173"/>
      <c r="C17" s="74">
        <v>4.2999999999999997E-2</v>
      </c>
      <c r="D17" s="75">
        <v>2.7E-2</v>
      </c>
      <c r="E17" s="75">
        <v>2.5000000000000001E-2</v>
      </c>
      <c r="F17" s="75">
        <v>2.1999999999999999E-2</v>
      </c>
      <c r="G17" s="75">
        <v>4.4999999999999998E-2</v>
      </c>
      <c r="H17" s="75">
        <v>0</v>
      </c>
      <c r="I17" s="75">
        <v>0</v>
      </c>
      <c r="J17" s="75">
        <v>0</v>
      </c>
      <c r="K17" s="75">
        <v>0</v>
      </c>
      <c r="L17" s="76">
        <v>0</v>
      </c>
      <c r="M17" s="52"/>
      <c r="N17" s="49"/>
    </row>
    <row r="18" spans="1:15" x14ac:dyDescent="0.25">
      <c r="A18" s="172"/>
      <c r="B18" s="173"/>
      <c r="C18" s="41" t="s">
        <v>8</v>
      </c>
      <c r="D18" s="41" t="s">
        <v>9</v>
      </c>
      <c r="E18" s="41" t="s">
        <v>22</v>
      </c>
      <c r="F18" s="41" t="s">
        <v>23</v>
      </c>
      <c r="G18" s="41" t="s">
        <v>24</v>
      </c>
      <c r="H18" s="41" t="s">
        <v>25</v>
      </c>
      <c r="I18" s="41" t="s">
        <v>26</v>
      </c>
      <c r="J18" s="41" t="s">
        <v>27</v>
      </c>
      <c r="K18" s="41" t="s">
        <v>28</v>
      </c>
      <c r="L18" s="41" t="s">
        <v>29</v>
      </c>
      <c r="M18" s="52"/>
      <c r="N18" s="54" t="s">
        <v>4</v>
      </c>
    </row>
    <row r="19" spans="1:15" x14ac:dyDescent="0.25">
      <c r="A19" s="172" t="s">
        <v>41</v>
      </c>
      <c r="B19" s="173"/>
      <c r="C19" s="85">
        <v>2.1818181818181817</v>
      </c>
      <c r="D19" s="86">
        <v>0</v>
      </c>
      <c r="E19" s="86">
        <v>7.3636363636363633</v>
      </c>
      <c r="F19" s="86">
        <v>0</v>
      </c>
      <c r="G19" s="86">
        <v>0.45454545454545453</v>
      </c>
      <c r="H19" s="86">
        <v>0</v>
      </c>
      <c r="I19" s="86">
        <v>0</v>
      </c>
      <c r="J19" s="86">
        <v>0</v>
      </c>
      <c r="K19" s="86">
        <v>0</v>
      </c>
      <c r="L19" s="87">
        <v>0</v>
      </c>
      <c r="M19" s="53"/>
      <c r="N19" s="88">
        <f t="array" ref="N19">MMULT(C17:L17,TRANSPOSE(C$19:L$19))</f>
        <v>0.29836363636363633</v>
      </c>
    </row>
    <row r="20" spans="1:15" ht="17.25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ht="17.25" thickBot="1" x14ac:dyDescent="0.3">
      <c r="A21" s="187" t="s">
        <v>45</v>
      </c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9"/>
    </row>
    <row r="22" spans="1:15" x14ac:dyDescent="0.25">
      <c r="A22" s="166" t="s">
        <v>0</v>
      </c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8"/>
    </row>
    <row r="23" spans="1:15" x14ac:dyDescent="0.25">
      <c r="A23" s="176" t="s">
        <v>57</v>
      </c>
      <c r="B23" s="173"/>
      <c r="C23" s="41" t="s">
        <v>58</v>
      </c>
      <c r="D23" s="41" t="s">
        <v>59</v>
      </c>
      <c r="E23" s="41" t="s">
        <v>60</v>
      </c>
      <c r="F23" s="41" t="s">
        <v>61</v>
      </c>
      <c r="G23" s="41" t="s">
        <v>62</v>
      </c>
      <c r="H23" s="41" t="s">
        <v>63</v>
      </c>
      <c r="I23" s="41" t="s">
        <v>64</v>
      </c>
      <c r="J23" s="41" t="s">
        <v>65</v>
      </c>
      <c r="K23" s="41" t="s">
        <v>66</v>
      </c>
      <c r="L23" s="41" t="s">
        <v>67</v>
      </c>
      <c r="N23" s="44" t="s">
        <v>21</v>
      </c>
      <c r="O23" s="93" t="s">
        <v>42</v>
      </c>
    </row>
    <row r="24" spans="1:15" x14ac:dyDescent="0.25">
      <c r="A24" s="94"/>
      <c r="B24" s="91"/>
      <c r="C24" s="110">
        <f t="array" ref="C24:L33">TRANSPOSE(C4:L13)</f>
        <v>1</v>
      </c>
      <c r="D24" s="111">
        <v>0</v>
      </c>
      <c r="E24" s="111">
        <v>0.6</v>
      </c>
      <c r="F24" s="111">
        <v>4</v>
      </c>
      <c r="G24" s="111">
        <v>0</v>
      </c>
      <c r="H24" s="111">
        <v>0</v>
      </c>
      <c r="I24" s="111">
        <v>0</v>
      </c>
      <c r="J24" s="111">
        <v>0</v>
      </c>
      <c r="K24" s="111">
        <v>0</v>
      </c>
      <c r="L24" s="112">
        <v>0</v>
      </c>
      <c r="M24" s="72" t="s">
        <v>3</v>
      </c>
      <c r="N24" s="107">
        <f t="array" ref="N24:N33">TRANSPOSE(C17:L17)</f>
        <v>4.2999999999999997E-2</v>
      </c>
      <c r="O24" s="95">
        <f t="array" ref="O24">MMULT(C24:L24,TRANSPOSE(C$39:L$39))</f>
        <v>4.2999999999999997E-2</v>
      </c>
    </row>
    <row r="25" spans="1:15" x14ac:dyDescent="0.25">
      <c r="A25" s="96"/>
      <c r="B25" s="48"/>
      <c r="C25" s="113">
        <v>1</v>
      </c>
      <c r="D25" s="114">
        <v>-1</v>
      </c>
      <c r="E25" s="114">
        <v>0.6</v>
      </c>
      <c r="F25" s="114">
        <v>10</v>
      </c>
      <c r="G25" s="114">
        <v>0</v>
      </c>
      <c r="H25" s="114">
        <v>0</v>
      </c>
      <c r="I25" s="114">
        <v>0</v>
      </c>
      <c r="J25" s="114">
        <v>0</v>
      </c>
      <c r="K25" s="114">
        <v>0</v>
      </c>
      <c r="L25" s="115">
        <v>0</v>
      </c>
      <c r="M25" s="73" t="s">
        <v>3</v>
      </c>
      <c r="N25" s="108">
        <v>2.7E-2</v>
      </c>
      <c r="O25" s="97">
        <f t="array" ref="O25">MMULT(C25:L25,TRANSPOSE(C$39:L$39))</f>
        <v>5.718181818181816E-2</v>
      </c>
    </row>
    <row r="26" spans="1:15" x14ac:dyDescent="0.25">
      <c r="A26" s="96"/>
      <c r="B26" s="48"/>
      <c r="C26" s="113">
        <v>1</v>
      </c>
      <c r="D26" s="114">
        <v>-1</v>
      </c>
      <c r="E26" s="114">
        <v>-0.4</v>
      </c>
      <c r="F26" s="114">
        <v>-1</v>
      </c>
      <c r="G26" s="114">
        <v>0</v>
      </c>
      <c r="H26" s="114">
        <v>0</v>
      </c>
      <c r="I26" s="114">
        <v>0</v>
      </c>
      <c r="J26" s="114">
        <v>0</v>
      </c>
      <c r="K26" s="114">
        <v>0</v>
      </c>
      <c r="L26" s="115">
        <v>0</v>
      </c>
      <c r="M26" s="73" t="s">
        <v>3</v>
      </c>
      <c r="N26" s="108">
        <v>2.5000000000000001E-2</v>
      </c>
      <c r="O26" s="97">
        <f t="array" ref="O26">MMULT(C26:L26,TRANSPOSE(C$39:L$39))</f>
        <v>2.5000000000000001E-2</v>
      </c>
    </row>
    <row r="27" spans="1:15" x14ac:dyDescent="0.25">
      <c r="A27" s="96"/>
      <c r="B27" s="48"/>
      <c r="C27" s="113">
        <v>1</v>
      </c>
      <c r="D27" s="114">
        <v>-1</v>
      </c>
      <c r="E27" s="114">
        <v>-0.4</v>
      </c>
      <c r="F27" s="114">
        <v>-2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5">
        <v>0</v>
      </c>
      <c r="M27" s="73" t="s">
        <v>3</v>
      </c>
      <c r="N27" s="108">
        <v>2.1999999999999999E-2</v>
      </c>
      <c r="O27" s="97">
        <f t="array" ref="O27">MMULT(C27:L27,TRANSPOSE(C$39:L$39))</f>
        <v>2.2636363636363638E-2</v>
      </c>
    </row>
    <row r="28" spans="1:15" x14ac:dyDescent="0.25">
      <c r="A28" s="96"/>
      <c r="B28" s="48"/>
      <c r="C28" s="113">
        <v>1</v>
      </c>
      <c r="D28" s="114">
        <v>0</v>
      </c>
      <c r="E28" s="114">
        <v>3.6</v>
      </c>
      <c r="F28" s="114">
        <v>-3</v>
      </c>
      <c r="G28" s="114">
        <v>0</v>
      </c>
      <c r="H28" s="114">
        <v>0</v>
      </c>
      <c r="I28" s="114">
        <v>0</v>
      </c>
      <c r="J28" s="114">
        <v>0</v>
      </c>
      <c r="K28" s="114">
        <v>0</v>
      </c>
      <c r="L28" s="115">
        <v>0</v>
      </c>
      <c r="M28" s="73" t="s">
        <v>3</v>
      </c>
      <c r="N28" s="108">
        <v>4.4999999999999998E-2</v>
      </c>
      <c r="O28" s="97">
        <f t="array" ref="O28">MMULT(C28:L28,TRANSPOSE(C$39:L$39))</f>
        <v>4.500000000000004E-2</v>
      </c>
    </row>
    <row r="29" spans="1:15" x14ac:dyDescent="0.25">
      <c r="A29" s="96"/>
      <c r="B29" s="48"/>
      <c r="C29" s="113">
        <v>0</v>
      </c>
      <c r="D29" s="114">
        <v>0</v>
      </c>
      <c r="E29" s="114">
        <v>0</v>
      </c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5">
        <v>0</v>
      </c>
      <c r="M29" s="73" t="s">
        <v>3</v>
      </c>
      <c r="N29" s="108">
        <v>0</v>
      </c>
      <c r="O29" s="97">
        <f t="array" ref="O29">MMULT(C29:L29,TRANSPOSE(C$39:L$39))</f>
        <v>0</v>
      </c>
    </row>
    <row r="30" spans="1:15" x14ac:dyDescent="0.25">
      <c r="A30" s="96"/>
      <c r="B30" s="48"/>
      <c r="C30" s="113">
        <v>0</v>
      </c>
      <c r="D30" s="114">
        <v>0</v>
      </c>
      <c r="E30" s="114">
        <v>0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5">
        <v>0</v>
      </c>
      <c r="M30" s="73" t="s">
        <v>3</v>
      </c>
      <c r="N30" s="108">
        <v>0</v>
      </c>
      <c r="O30" s="97">
        <f t="array" ref="O30">MMULT(C30:L30,TRANSPOSE(C$39:L$39))</f>
        <v>0</v>
      </c>
    </row>
    <row r="31" spans="1:15" x14ac:dyDescent="0.25">
      <c r="A31" s="96"/>
      <c r="B31" s="48"/>
      <c r="C31" s="113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5">
        <v>0</v>
      </c>
      <c r="M31" s="73" t="s">
        <v>3</v>
      </c>
      <c r="N31" s="108">
        <v>0</v>
      </c>
      <c r="O31" s="97">
        <f t="array" ref="O31">MMULT(C31:L31,TRANSPOSE(C$39:L$39))</f>
        <v>0</v>
      </c>
    </row>
    <row r="32" spans="1:15" x14ac:dyDescent="0.25">
      <c r="A32" s="96"/>
      <c r="B32" s="48"/>
      <c r="C32" s="113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5">
        <v>0</v>
      </c>
      <c r="M32" s="73" t="s">
        <v>3</v>
      </c>
      <c r="N32" s="108">
        <v>0</v>
      </c>
      <c r="O32" s="97">
        <f t="array" ref="O32">MMULT(C32:L32,TRANSPOSE(C$39:L$39))</f>
        <v>0</v>
      </c>
    </row>
    <row r="33" spans="1:15" ht="17.25" thickBot="1" x14ac:dyDescent="0.3">
      <c r="A33" s="98"/>
      <c r="B33" s="99"/>
      <c r="C33" s="116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8">
        <v>0</v>
      </c>
      <c r="M33" s="103" t="s">
        <v>3</v>
      </c>
      <c r="N33" s="109">
        <v>0</v>
      </c>
      <c r="O33" s="105">
        <f t="array" ref="O33">MMULT(C33:L33,TRANSPOSE(C$39:L$39))</f>
        <v>0</v>
      </c>
    </row>
    <row r="34" spans="1:15" ht="17.25" thickBot="1" x14ac:dyDescent="0.3"/>
    <row r="35" spans="1:15" x14ac:dyDescent="0.25">
      <c r="A35" s="166" t="s">
        <v>44</v>
      </c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8"/>
    </row>
    <row r="36" spans="1:15" x14ac:dyDescent="0.25">
      <c r="A36" s="176"/>
      <c r="B36" s="173"/>
      <c r="C36" s="45" t="s">
        <v>30</v>
      </c>
      <c r="D36" s="45" t="s">
        <v>31</v>
      </c>
      <c r="E36" s="45" t="s">
        <v>32</v>
      </c>
      <c r="F36" s="45" t="s">
        <v>33</v>
      </c>
      <c r="G36" s="45" t="s">
        <v>34</v>
      </c>
      <c r="H36" s="45" t="s">
        <v>35</v>
      </c>
      <c r="I36" s="45" t="s">
        <v>36</v>
      </c>
      <c r="J36" s="45" t="s">
        <v>37</v>
      </c>
      <c r="K36" s="45" t="s">
        <v>38</v>
      </c>
      <c r="L36" s="45" t="s">
        <v>39</v>
      </c>
      <c r="M36" s="47"/>
      <c r="N36" s="46"/>
      <c r="O36" s="135"/>
    </row>
    <row r="37" spans="1:15" x14ac:dyDescent="0.25">
      <c r="A37" s="176" t="s">
        <v>71</v>
      </c>
      <c r="B37" s="173"/>
      <c r="C37" s="85">
        <f t="array" ref="C37:L37">TRANSPOSE(N4:N13)</f>
        <v>10</v>
      </c>
      <c r="D37" s="86">
        <v>-4</v>
      </c>
      <c r="E37" s="86">
        <v>0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7">
        <v>0</v>
      </c>
      <c r="M37" s="52"/>
      <c r="N37" s="49"/>
      <c r="O37" s="136"/>
    </row>
    <row r="38" spans="1:15" x14ac:dyDescent="0.25">
      <c r="A38" s="176"/>
      <c r="B38" s="173"/>
      <c r="C38" s="41" t="s">
        <v>58</v>
      </c>
      <c r="D38" s="41" t="s">
        <v>59</v>
      </c>
      <c r="E38" s="41" t="s">
        <v>60</v>
      </c>
      <c r="F38" s="41" t="s">
        <v>61</v>
      </c>
      <c r="G38" s="41" t="s">
        <v>62</v>
      </c>
      <c r="H38" s="41" t="s">
        <v>63</v>
      </c>
      <c r="I38" s="41" t="s">
        <v>64</v>
      </c>
      <c r="J38" s="41" t="s">
        <v>65</v>
      </c>
      <c r="K38" s="41" t="s">
        <v>66</v>
      </c>
      <c r="L38" s="41" t="s">
        <v>67</v>
      </c>
      <c r="M38" s="52"/>
      <c r="N38" s="54" t="s">
        <v>4</v>
      </c>
      <c r="O38" s="142" t="s">
        <v>74</v>
      </c>
    </row>
    <row r="39" spans="1:15" ht="17.25" thickBot="1" x14ac:dyDescent="0.3">
      <c r="A39" s="183" t="s">
        <v>72</v>
      </c>
      <c r="B39" s="184"/>
      <c r="C39" s="137">
        <v>2.9836363636363637E-2</v>
      </c>
      <c r="D39" s="138">
        <v>0</v>
      </c>
      <c r="E39" s="138">
        <v>6.1818181818181885E-3</v>
      </c>
      <c r="F39" s="138">
        <v>2.3636363636363607E-3</v>
      </c>
      <c r="G39" s="138">
        <v>0</v>
      </c>
      <c r="H39" s="138">
        <v>0</v>
      </c>
      <c r="I39" s="138">
        <v>0</v>
      </c>
      <c r="J39" s="138">
        <v>0</v>
      </c>
      <c r="K39" s="138">
        <v>0</v>
      </c>
      <c r="L39" s="139">
        <v>0</v>
      </c>
      <c r="M39" s="140"/>
      <c r="N39" s="141">
        <f t="array" ref="N39">MMULT(C37:L37,TRANSPOSE(C$39:L$39))</f>
        <v>0.29836363636363639</v>
      </c>
      <c r="O39" s="143">
        <f>N19-N39</f>
        <v>0</v>
      </c>
    </row>
  </sheetData>
  <mergeCells count="16">
    <mergeCell ref="A1:O1"/>
    <mergeCell ref="A21:O21"/>
    <mergeCell ref="A16:B16"/>
    <mergeCell ref="A19:B19"/>
    <mergeCell ref="A22:O22"/>
    <mergeCell ref="A39:B39"/>
    <mergeCell ref="A18:B18"/>
    <mergeCell ref="A17:B17"/>
    <mergeCell ref="A2:O2"/>
    <mergeCell ref="A3:B3"/>
    <mergeCell ref="A15:N15"/>
    <mergeCell ref="A35:O35"/>
    <mergeCell ref="A23:B23"/>
    <mergeCell ref="A36:B36"/>
    <mergeCell ref="A37:B37"/>
    <mergeCell ref="A38:B38"/>
  </mergeCells>
  <phoneticPr fontId="2" type="noConversion"/>
  <conditionalFormatting sqref="C4:L13">
    <cfRule type="cellIs" dxfId="17" priority="8" operator="equal">
      <formula>0</formula>
    </cfRule>
  </conditionalFormatting>
  <conditionalFormatting sqref="C17:L17 C19:L19">
    <cfRule type="cellIs" dxfId="16" priority="7" operator="equal">
      <formula>0</formula>
    </cfRule>
  </conditionalFormatting>
  <conditionalFormatting sqref="C37:L37 C39:L39">
    <cfRule type="cellIs" dxfId="15" priority="5" operator="equal">
      <formula>0</formula>
    </cfRule>
  </conditionalFormatting>
  <conditionalFormatting sqref="C24:L33">
    <cfRule type="cellIs" dxfId="14" priority="3" operator="equal">
      <formula>0</formula>
    </cfRule>
  </conditionalFormatting>
  <conditionalFormatting sqref="N4:N13">
    <cfRule type="cellIs" dxfId="13" priority="2" operator="equal">
      <formula>0</formula>
    </cfRule>
  </conditionalFormatting>
  <conditionalFormatting sqref="N24:N33">
    <cfRule type="cellIs" dxfId="12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F5FF-97BF-46B8-8B92-F7DD7FFA3828}">
  <dimension ref="A1:M11"/>
  <sheetViews>
    <sheetView workbookViewId="0">
      <selection activeCell="E11" sqref="E11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9" customFormat="1" x14ac:dyDescent="0.25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</row>
    <row r="2" spans="1:13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3" ht="16.5" customHeight="1" x14ac:dyDescent="0.25">
      <c r="A3" s="10">
        <v>7</v>
      </c>
      <c r="B3" s="27">
        <v>9</v>
      </c>
      <c r="C3" s="11"/>
      <c r="D3" s="1" t="s">
        <v>1</v>
      </c>
      <c r="E3" s="14">
        <v>2400</v>
      </c>
      <c r="F3" s="3">
        <f>$A3*$A$11+$B3*$B$11+$C3*$C$11</f>
        <v>2400</v>
      </c>
      <c r="H3" s="16"/>
      <c r="I3" s="27">
        <v>1</v>
      </c>
      <c r="J3" s="11"/>
      <c r="K3" s="7" t="s">
        <v>3</v>
      </c>
      <c r="L3" s="14">
        <v>50</v>
      </c>
      <c r="M3" s="4">
        <f>$H3*$A$11+$I3*$B$11+$J3*$C$11</f>
        <v>157</v>
      </c>
    </row>
    <row r="4" spans="1:13" x14ac:dyDescent="0.25">
      <c r="A4" s="10">
        <v>5</v>
      </c>
      <c r="B4" s="27">
        <v>10</v>
      </c>
      <c r="C4" s="11"/>
      <c r="D4" s="1" t="s">
        <v>1</v>
      </c>
      <c r="E4" s="14">
        <v>2280</v>
      </c>
      <c r="F4" s="3">
        <f>$A4*$A$11+$B4*$B$11+$C4*$C$11</f>
        <v>2275</v>
      </c>
      <c r="H4" s="16"/>
      <c r="I4" s="27"/>
      <c r="J4" s="11"/>
      <c r="K4" s="7" t="s">
        <v>3</v>
      </c>
      <c r="L4" s="14">
        <v>0</v>
      </c>
      <c r="M4" s="4">
        <f>$H4*$A$11+$I4*$B$11+$J4*$C$11</f>
        <v>0</v>
      </c>
    </row>
    <row r="5" spans="1:13" x14ac:dyDescent="0.25">
      <c r="A5" s="10"/>
      <c r="B5" s="27"/>
      <c r="C5" s="11"/>
      <c r="D5" s="1" t="s">
        <v>1</v>
      </c>
      <c r="E5" s="14">
        <v>0</v>
      </c>
      <c r="F5" s="3">
        <f>$A5*$A$11+$B5*$B$11+$C5*$C$11</f>
        <v>0</v>
      </c>
      <c r="H5" s="16"/>
      <c r="I5" s="27"/>
      <c r="J5" s="11"/>
      <c r="K5" s="7" t="s">
        <v>3</v>
      </c>
      <c r="L5" s="14">
        <v>0</v>
      </c>
      <c r="M5" s="4">
        <f>$H5*$A$11+$I5*$B$11+$J5*$C$11</f>
        <v>0</v>
      </c>
    </row>
    <row r="6" spans="1:13" x14ac:dyDescent="0.25">
      <c r="A6" s="10"/>
      <c r="B6" s="27"/>
      <c r="C6" s="11"/>
      <c r="D6" s="1" t="s">
        <v>1</v>
      </c>
      <c r="E6" s="14">
        <v>0</v>
      </c>
      <c r="F6" s="3">
        <f>$A6*$A$11+$B6*$B$11+$C6*$C$11</f>
        <v>0</v>
      </c>
      <c r="H6" s="16"/>
      <c r="I6" s="27"/>
      <c r="J6" s="11"/>
      <c r="K6" s="7" t="s">
        <v>3</v>
      </c>
      <c r="L6" s="14">
        <v>0</v>
      </c>
      <c r="M6" s="4">
        <f>$H6*$A$11+$I6*$B$11+$J6*$C$11</f>
        <v>0</v>
      </c>
    </row>
    <row r="7" spans="1:13" ht="17.25" thickBot="1" x14ac:dyDescent="0.3">
      <c r="A7" s="12"/>
      <c r="B7" s="28"/>
      <c r="C7" s="13"/>
      <c r="D7" s="29" t="s">
        <v>1</v>
      </c>
      <c r="E7" s="15">
        <v>0</v>
      </c>
      <c r="F7" s="5">
        <f>$A7*$A$11+$B7*$B$11+$C7*$C$11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$H7*$A$11+$I7*$B$11+$J7*$C$11</f>
        <v>0</v>
      </c>
    </row>
    <row r="8" spans="1:13" ht="17.25" thickBot="1" x14ac:dyDescent="0.3"/>
    <row r="9" spans="1:13" x14ac:dyDescent="0.25">
      <c r="A9" s="169" t="s">
        <v>19</v>
      </c>
      <c r="B9" s="170"/>
      <c r="C9" s="170"/>
      <c r="D9" s="170"/>
      <c r="E9" s="170"/>
      <c r="F9" s="170"/>
      <c r="G9" s="170"/>
      <c r="H9" s="171"/>
    </row>
    <row r="10" spans="1:13" x14ac:dyDescent="0.25">
      <c r="A10" s="18" t="s">
        <v>8</v>
      </c>
      <c r="B10" s="20" t="s">
        <v>9</v>
      </c>
      <c r="C10" s="19" t="s">
        <v>10</v>
      </c>
      <c r="D10" s="89"/>
      <c r="E10" s="40" t="s">
        <v>4</v>
      </c>
      <c r="F10" s="130"/>
      <c r="G10" s="131"/>
      <c r="H10" s="132"/>
    </row>
    <row r="11" spans="1:13" ht="17.25" thickBot="1" x14ac:dyDescent="0.3">
      <c r="A11" s="133">
        <v>141</v>
      </c>
      <c r="B11" s="32">
        <v>157</v>
      </c>
      <c r="C11" s="25">
        <v>0</v>
      </c>
      <c r="D11" s="90"/>
      <c r="E11" s="134">
        <f>5.5*A11+7.5*B11-3*(7*A11+9*B11)/60-2*(5*A11+10*B11)/60</f>
        <v>1757.1666666666667</v>
      </c>
      <c r="F11" s="190" t="s">
        <v>73</v>
      </c>
      <c r="G11" s="191"/>
      <c r="H11" s="192"/>
      <c r="I11" s="1"/>
      <c r="J11" s="1"/>
    </row>
  </sheetData>
  <mergeCells count="3">
    <mergeCell ref="A1:M1"/>
    <mergeCell ref="A9:H9"/>
    <mergeCell ref="F11:H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D2B1-ED26-48D8-A59A-8352A325EF80}">
  <dimension ref="A1:O22"/>
  <sheetViews>
    <sheetView workbookViewId="0">
      <selection activeCell="C17" sqref="C17:L17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</row>
    <row r="2" spans="1:15" x14ac:dyDescent="0.25">
      <c r="A2" s="176" t="s">
        <v>20</v>
      </c>
      <c r="B2" s="173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3" t="s">
        <v>42</v>
      </c>
    </row>
    <row r="3" spans="1:15" x14ac:dyDescent="0.25">
      <c r="A3" s="122"/>
      <c r="B3" s="46"/>
      <c r="C3" s="56">
        <v>2</v>
      </c>
      <c r="D3" s="57">
        <v>1</v>
      </c>
      <c r="E3" s="57">
        <v>3</v>
      </c>
      <c r="F3" s="57">
        <v>3</v>
      </c>
      <c r="G3" s="57">
        <v>2</v>
      </c>
      <c r="H3" s="57">
        <v>1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8</v>
      </c>
      <c r="O3" s="95">
        <f t="array" ref="O3">MMULT(C3:L3,TRANSPOSE(C$19:L$19))</f>
        <v>8</v>
      </c>
    </row>
    <row r="4" spans="1:15" x14ac:dyDescent="0.25">
      <c r="A4" s="51"/>
      <c r="B4" s="49"/>
      <c r="C4" s="59">
        <v>1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1</v>
      </c>
      <c r="O4" s="97">
        <f t="array" ref="O4">MMULT(C4:L4,TRANSPOSE(C$19:L$19))</f>
        <v>1</v>
      </c>
    </row>
    <row r="5" spans="1:15" x14ac:dyDescent="0.25">
      <c r="A5" s="51"/>
      <c r="B5" s="49"/>
      <c r="C5" s="59">
        <v>0</v>
      </c>
      <c r="D5" s="60">
        <v>1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1</v>
      </c>
      <c r="O5" s="97">
        <f t="array" ref="O5">MMULT(C5:L5,TRANSPOSE(C$19:L$19))</f>
        <v>1</v>
      </c>
    </row>
    <row r="6" spans="1:15" x14ac:dyDescent="0.25">
      <c r="A6" s="51"/>
      <c r="B6" s="49"/>
      <c r="C6" s="59">
        <v>0</v>
      </c>
      <c r="D6" s="60">
        <v>0</v>
      </c>
      <c r="E6" s="60">
        <v>1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1</v>
      </c>
      <c r="O6" s="97">
        <f t="array" ref="O6">MMULT(C6:L6,TRANSPOSE(C$19:L$19))</f>
        <v>1</v>
      </c>
    </row>
    <row r="7" spans="1:15" x14ac:dyDescent="0.25">
      <c r="A7" s="51"/>
      <c r="B7" s="49"/>
      <c r="C7" s="59">
        <v>0</v>
      </c>
      <c r="D7" s="60">
        <v>0</v>
      </c>
      <c r="E7" s="60">
        <v>0</v>
      </c>
      <c r="F7" s="60">
        <v>1</v>
      </c>
      <c r="G7" s="60">
        <v>0</v>
      </c>
      <c r="H7" s="60">
        <v>0</v>
      </c>
      <c r="I7" s="60">
        <v>0</v>
      </c>
      <c r="J7" s="60">
        <v>0</v>
      </c>
      <c r="K7" s="60">
        <v>0</v>
      </c>
      <c r="L7" s="61">
        <v>0</v>
      </c>
      <c r="M7" s="41" t="s">
        <v>1</v>
      </c>
      <c r="N7" s="69">
        <v>1</v>
      </c>
      <c r="O7" s="97">
        <f t="array" ref="O7">MMULT(C7:L7,TRANSPOSE(C$19:L$19))</f>
        <v>0</v>
      </c>
    </row>
    <row r="8" spans="1:15" x14ac:dyDescent="0.25">
      <c r="A8" s="51"/>
      <c r="B8" s="49"/>
      <c r="C8" s="59">
        <v>0</v>
      </c>
      <c r="D8" s="60">
        <v>0</v>
      </c>
      <c r="E8" s="60">
        <v>0</v>
      </c>
      <c r="F8" s="60">
        <v>0</v>
      </c>
      <c r="G8" s="60">
        <v>1</v>
      </c>
      <c r="H8" s="60">
        <v>0</v>
      </c>
      <c r="I8" s="60">
        <v>0</v>
      </c>
      <c r="J8" s="60">
        <v>0</v>
      </c>
      <c r="K8" s="60">
        <v>0</v>
      </c>
      <c r="L8" s="61">
        <v>0</v>
      </c>
      <c r="M8" s="41" t="s">
        <v>1</v>
      </c>
      <c r="N8" s="69">
        <v>1</v>
      </c>
      <c r="O8" s="97">
        <f t="array" ref="O8">MMULT(C8:L8,TRANSPOSE(C$19:L$19))</f>
        <v>1</v>
      </c>
    </row>
    <row r="9" spans="1:15" x14ac:dyDescent="0.25">
      <c r="A9" s="51"/>
      <c r="B9" s="49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1</v>
      </c>
      <c r="I9" s="60">
        <v>0</v>
      </c>
      <c r="J9" s="60">
        <v>0</v>
      </c>
      <c r="K9" s="60">
        <v>0</v>
      </c>
      <c r="L9" s="61">
        <v>0</v>
      </c>
      <c r="M9" s="41" t="s">
        <v>1</v>
      </c>
      <c r="N9" s="69">
        <v>1</v>
      </c>
      <c r="O9" s="97">
        <f t="array" ref="O9">MMULT(C9:L9,TRANSPOSE(C$19:L$19))</f>
        <v>0</v>
      </c>
    </row>
    <row r="10" spans="1:15" x14ac:dyDescent="0.25">
      <c r="A10" s="51"/>
      <c r="B10" s="49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1</v>
      </c>
      <c r="N10" s="69">
        <v>0</v>
      </c>
      <c r="O10" s="97">
        <f t="array" ref="O10">MMULT(C10:L10,TRANSPOSE(C$19:L$19))</f>
        <v>0</v>
      </c>
    </row>
    <row r="11" spans="1:15" x14ac:dyDescent="0.25">
      <c r="A11" s="51"/>
      <c r="B11" s="49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1</v>
      </c>
      <c r="N11" s="69">
        <v>0</v>
      </c>
      <c r="O11" s="97">
        <f t="array" ref="O11">MMULT(C11:L11,TRANSPOSE(C$19:L$19))</f>
        <v>0</v>
      </c>
    </row>
    <row r="12" spans="1:15" x14ac:dyDescent="0.25">
      <c r="A12" s="51"/>
      <c r="B12" s="49"/>
      <c r="C12" s="59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1">
        <v>0</v>
      </c>
      <c r="M12" s="41" t="s">
        <v>1</v>
      </c>
      <c r="N12" s="69">
        <v>0</v>
      </c>
      <c r="O12" s="97">
        <f t="array" ref="O12">MMULT(C12:L12,TRANSPOSE(C$19:L$19))</f>
        <v>0</v>
      </c>
    </row>
    <row r="13" spans="1:15" ht="17.25" thickBot="1" x14ac:dyDescent="0.3">
      <c r="A13" s="126"/>
      <c r="B13" s="127"/>
      <c r="C13" s="100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2">
        <v>0</v>
      </c>
      <c r="M13" s="106" t="s">
        <v>1</v>
      </c>
      <c r="N13" s="104">
        <v>0</v>
      </c>
      <c r="O13" s="105">
        <f t="array" ref="O13">MMULT(C13:L13,TRANSPOSE(C$19:L$19))</f>
        <v>0</v>
      </c>
    </row>
    <row r="15" spans="1:15" x14ac:dyDescent="0.25">
      <c r="A15" s="172" t="s">
        <v>19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3"/>
    </row>
    <row r="16" spans="1:15" x14ac:dyDescent="0.25">
      <c r="A16" s="178"/>
      <c r="B16" s="179"/>
      <c r="C16" s="45" t="s">
        <v>47</v>
      </c>
      <c r="D16" s="45" t="s">
        <v>48</v>
      </c>
      <c r="E16" s="45" t="s">
        <v>49</v>
      </c>
      <c r="F16" s="45" t="s">
        <v>50</v>
      </c>
      <c r="G16" s="45" t="s">
        <v>51</v>
      </c>
      <c r="H16" s="45" t="s">
        <v>52</v>
      </c>
      <c r="I16" s="45" t="s">
        <v>53</v>
      </c>
      <c r="J16" s="45" t="s">
        <v>54</v>
      </c>
      <c r="K16" s="45" t="s">
        <v>55</v>
      </c>
      <c r="L16" s="45" t="s">
        <v>56</v>
      </c>
      <c r="M16" s="47"/>
      <c r="N16" s="46"/>
    </row>
    <row r="17" spans="1:14" x14ac:dyDescent="0.25">
      <c r="A17" s="172" t="s">
        <v>68</v>
      </c>
      <c r="B17" s="173"/>
      <c r="C17" s="74">
        <v>10</v>
      </c>
      <c r="D17" s="75">
        <v>9</v>
      </c>
      <c r="E17" s="75">
        <v>6</v>
      </c>
      <c r="F17" s="75">
        <v>4</v>
      </c>
      <c r="G17" s="75">
        <v>3</v>
      </c>
      <c r="H17" s="75">
        <v>2</v>
      </c>
      <c r="I17" s="75">
        <v>0</v>
      </c>
      <c r="J17" s="75">
        <v>0</v>
      </c>
      <c r="K17" s="75">
        <v>0</v>
      </c>
      <c r="L17" s="76">
        <v>0</v>
      </c>
      <c r="M17" s="52"/>
      <c r="N17" s="49"/>
    </row>
    <row r="18" spans="1:14" x14ac:dyDescent="0.25">
      <c r="A18" s="174"/>
      <c r="B18" s="175"/>
      <c r="C18" s="41" t="s">
        <v>8</v>
      </c>
      <c r="D18" s="41" t="s">
        <v>9</v>
      </c>
      <c r="E18" s="41" t="s">
        <v>22</v>
      </c>
      <c r="F18" s="41" t="s">
        <v>23</v>
      </c>
      <c r="G18" s="41" t="s">
        <v>24</v>
      </c>
      <c r="H18" s="41" t="s">
        <v>25</v>
      </c>
      <c r="I18" s="41" t="s">
        <v>26</v>
      </c>
      <c r="J18" s="41" t="s">
        <v>27</v>
      </c>
      <c r="K18" s="41" t="s">
        <v>28</v>
      </c>
      <c r="L18" s="41" t="s">
        <v>29</v>
      </c>
      <c r="M18" s="52"/>
      <c r="N18" s="54" t="s">
        <v>4</v>
      </c>
    </row>
    <row r="19" spans="1:14" x14ac:dyDescent="0.25">
      <c r="A19" s="172" t="s">
        <v>41</v>
      </c>
      <c r="B19" s="173"/>
      <c r="C19" s="85">
        <v>1</v>
      </c>
      <c r="D19" s="86">
        <v>1</v>
      </c>
      <c r="E19" s="86">
        <v>1</v>
      </c>
      <c r="F19" s="86">
        <v>0</v>
      </c>
      <c r="G19" s="86">
        <v>1</v>
      </c>
      <c r="H19" s="86">
        <v>0</v>
      </c>
      <c r="I19" s="86">
        <v>0</v>
      </c>
      <c r="J19" s="86">
        <v>0</v>
      </c>
      <c r="K19" s="86">
        <v>0</v>
      </c>
      <c r="L19" s="87">
        <v>0</v>
      </c>
      <c r="M19" s="53"/>
      <c r="N19" s="88">
        <f t="array" ref="N19">MMULT(C17:L17,TRANSPOSE(C$19:L$19))</f>
        <v>28</v>
      </c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</sheetData>
  <mergeCells count="7">
    <mergeCell ref="A19:B19"/>
    <mergeCell ref="A1:O1"/>
    <mergeCell ref="A2:B2"/>
    <mergeCell ref="A15:N15"/>
    <mergeCell ref="A16:B16"/>
    <mergeCell ref="A17:B17"/>
    <mergeCell ref="A18:B18"/>
  </mergeCells>
  <phoneticPr fontId="2" type="noConversion"/>
  <conditionalFormatting sqref="C3:L13">
    <cfRule type="cellIs" dxfId="11" priority="3" operator="equal">
      <formula>0</formula>
    </cfRule>
  </conditionalFormatting>
  <conditionalFormatting sqref="C17:L17 C19:L19">
    <cfRule type="cellIs" dxfId="10" priority="2" operator="equal">
      <formula>0</formula>
    </cfRule>
  </conditionalFormatting>
  <conditionalFormatting sqref="N3:N13">
    <cfRule type="cellIs" dxfId="9" priority="1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4C55-080C-4628-A564-F2DDFB252D48}">
  <dimension ref="A1:O12"/>
  <sheetViews>
    <sheetView tabSelected="1" workbookViewId="0">
      <selection activeCell="R8" sqref="R8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</row>
    <row r="2" spans="1:15" x14ac:dyDescent="0.25">
      <c r="A2" s="176" t="s">
        <v>20</v>
      </c>
      <c r="B2" s="173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3" t="s">
        <v>42</v>
      </c>
    </row>
    <row r="3" spans="1:15" ht="17.25" thickBot="1" x14ac:dyDescent="0.3">
      <c r="A3" s="145"/>
      <c r="B3" s="146"/>
      <c r="C3" s="195">
        <v>2</v>
      </c>
      <c r="D3" s="196">
        <v>1</v>
      </c>
      <c r="E3" s="196">
        <v>3</v>
      </c>
      <c r="F3" s="196">
        <v>3</v>
      </c>
      <c r="G3" s="196">
        <v>2</v>
      </c>
      <c r="H3" s="196">
        <v>1</v>
      </c>
      <c r="I3" s="196">
        <v>0</v>
      </c>
      <c r="J3" s="196">
        <v>0</v>
      </c>
      <c r="K3" s="196">
        <v>0</v>
      </c>
      <c r="L3" s="197">
        <v>0</v>
      </c>
      <c r="M3" s="198" t="s">
        <v>1</v>
      </c>
      <c r="N3" s="199">
        <v>8</v>
      </c>
      <c r="O3" s="200">
        <f t="array" ref="O3">MMULT(C3:L3,TRANSPOSE(C$9:L$9))</f>
        <v>8</v>
      </c>
    </row>
    <row r="5" spans="1:15" x14ac:dyDescent="0.25">
      <c r="A5" s="172" t="s">
        <v>19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3"/>
    </row>
    <row r="6" spans="1:15" x14ac:dyDescent="0.25">
      <c r="A6" s="178"/>
      <c r="B6" s="179"/>
      <c r="C6" s="45" t="s">
        <v>47</v>
      </c>
      <c r="D6" s="45" t="s">
        <v>48</v>
      </c>
      <c r="E6" s="45" t="s">
        <v>49</v>
      </c>
      <c r="F6" s="45" t="s">
        <v>50</v>
      </c>
      <c r="G6" s="45" t="s">
        <v>51</v>
      </c>
      <c r="H6" s="45" t="s">
        <v>52</v>
      </c>
      <c r="I6" s="45" t="s">
        <v>53</v>
      </c>
      <c r="J6" s="45" t="s">
        <v>54</v>
      </c>
      <c r="K6" s="45" t="s">
        <v>55</v>
      </c>
      <c r="L6" s="45" t="s">
        <v>56</v>
      </c>
      <c r="M6" s="47"/>
      <c r="N6" s="46"/>
    </row>
    <row r="7" spans="1:15" x14ac:dyDescent="0.25">
      <c r="A7" s="172" t="s">
        <v>68</v>
      </c>
      <c r="B7" s="173"/>
      <c r="C7" s="74">
        <v>10</v>
      </c>
      <c r="D7" s="75">
        <v>9</v>
      </c>
      <c r="E7" s="75">
        <v>6</v>
      </c>
      <c r="F7" s="75">
        <v>4</v>
      </c>
      <c r="G7" s="75">
        <v>3</v>
      </c>
      <c r="H7" s="75">
        <v>2</v>
      </c>
      <c r="I7" s="75">
        <v>0</v>
      </c>
      <c r="J7" s="75">
        <v>0</v>
      </c>
      <c r="K7" s="75">
        <v>0</v>
      </c>
      <c r="L7" s="76">
        <v>0</v>
      </c>
      <c r="M7" s="52"/>
      <c r="N7" s="49"/>
    </row>
    <row r="8" spans="1:15" x14ac:dyDescent="0.25">
      <c r="A8" s="174"/>
      <c r="B8" s="175"/>
      <c r="C8" s="41" t="s">
        <v>8</v>
      </c>
      <c r="D8" s="41" t="s">
        <v>9</v>
      </c>
      <c r="E8" s="41" t="s">
        <v>22</v>
      </c>
      <c r="F8" s="41" t="s">
        <v>23</v>
      </c>
      <c r="G8" s="41" t="s">
        <v>24</v>
      </c>
      <c r="H8" s="41" t="s">
        <v>25</v>
      </c>
      <c r="I8" s="41" t="s">
        <v>26</v>
      </c>
      <c r="J8" s="41" t="s">
        <v>27</v>
      </c>
      <c r="K8" s="41" t="s">
        <v>28</v>
      </c>
      <c r="L8" s="41" t="s">
        <v>29</v>
      </c>
      <c r="M8" s="52"/>
      <c r="N8" s="54" t="s">
        <v>4</v>
      </c>
    </row>
    <row r="9" spans="1:15" x14ac:dyDescent="0.25">
      <c r="A9" s="172" t="s">
        <v>41</v>
      </c>
      <c r="B9" s="173"/>
      <c r="C9" s="85">
        <v>1</v>
      </c>
      <c r="D9" s="86">
        <v>1</v>
      </c>
      <c r="E9" s="86">
        <v>1</v>
      </c>
      <c r="F9" s="86">
        <v>0</v>
      </c>
      <c r="G9" s="86">
        <v>1</v>
      </c>
      <c r="H9" s="86">
        <v>0</v>
      </c>
      <c r="I9" s="86">
        <v>0</v>
      </c>
      <c r="J9" s="86">
        <v>0</v>
      </c>
      <c r="K9" s="86">
        <v>0</v>
      </c>
      <c r="L9" s="87">
        <v>0</v>
      </c>
      <c r="M9" s="53"/>
      <c r="N9" s="88">
        <f t="array" ref="N9">MMULT(C7:L7,TRANSPOSE(C$9:L$9))</f>
        <v>28</v>
      </c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</sheetData>
  <mergeCells count="7">
    <mergeCell ref="A9:B9"/>
    <mergeCell ref="A1:O1"/>
    <mergeCell ref="A2:B2"/>
    <mergeCell ref="A5:N5"/>
    <mergeCell ref="A6:B6"/>
    <mergeCell ref="A7:B7"/>
    <mergeCell ref="A8:B8"/>
  </mergeCells>
  <phoneticPr fontId="2" type="noConversion"/>
  <conditionalFormatting sqref="C3:L3">
    <cfRule type="cellIs" dxfId="8" priority="3" operator="equal">
      <formula>0</formula>
    </cfRule>
  </conditionalFormatting>
  <conditionalFormatting sqref="C7:L7 C9:L9">
    <cfRule type="cellIs" dxfId="7" priority="2" operator="equal">
      <formula>0</formula>
    </cfRule>
  </conditionalFormatting>
  <conditionalFormatting sqref="N3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7343-A42A-4384-8199-E4067600D7F0}">
  <dimension ref="A1:O7"/>
  <sheetViews>
    <sheetView workbookViewId="0">
      <selection activeCell="S13" sqref="S13"/>
    </sheetView>
  </sheetViews>
  <sheetFormatPr defaultRowHeight="16.5" x14ac:dyDescent="0.25"/>
  <cols>
    <col min="1" max="1" width="4.625" style="148" customWidth="1"/>
    <col min="2" max="3" width="4.625" style="149" customWidth="1"/>
    <col min="4" max="4" width="8.625" style="150" customWidth="1"/>
    <col min="5" max="5" width="2.625" customWidth="1"/>
    <col min="6" max="7" width="4.625" style="1" customWidth="1"/>
    <col min="8" max="8" width="2.625" customWidth="1"/>
    <col min="9" max="9" width="4.625" style="153" customWidth="1"/>
    <col min="10" max="11" width="4.625" style="154" customWidth="1"/>
    <col min="12" max="12" width="8.625" style="155" customWidth="1"/>
    <col min="13" max="13" width="10.625" style="156" customWidth="1"/>
    <col min="14" max="14" width="10.625" style="157" customWidth="1"/>
    <col min="15" max="15" width="10.625" style="150" customWidth="1"/>
  </cols>
  <sheetData>
    <row r="1" spans="1:15" x14ac:dyDescent="0.25">
      <c r="A1" s="172" t="s">
        <v>75</v>
      </c>
      <c r="B1" s="193"/>
      <c r="C1" s="193"/>
      <c r="D1" s="194"/>
      <c r="I1" s="201" t="s">
        <v>85</v>
      </c>
      <c r="J1" s="193"/>
      <c r="K1" s="193"/>
      <c r="L1" s="193"/>
      <c r="M1" s="193"/>
      <c r="N1" s="193"/>
      <c r="O1" s="194"/>
    </row>
    <row r="2" spans="1:15" x14ac:dyDescent="0.25">
      <c r="A2" s="42" t="s">
        <v>76</v>
      </c>
      <c r="B2" s="43" t="s">
        <v>77</v>
      </c>
      <c r="C2" s="43" t="s">
        <v>78</v>
      </c>
      <c r="D2" s="147" t="s">
        <v>79</v>
      </c>
      <c r="F2" s="42" t="s">
        <v>80</v>
      </c>
      <c r="G2" s="144" t="s">
        <v>81</v>
      </c>
      <c r="I2" s="42" t="s">
        <v>76</v>
      </c>
      <c r="J2" s="43" t="s">
        <v>77</v>
      </c>
      <c r="K2" s="43" t="s">
        <v>78</v>
      </c>
      <c r="L2" s="147" t="s">
        <v>79</v>
      </c>
      <c r="M2" s="42" t="s">
        <v>82</v>
      </c>
      <c r="N2" s="42" t="s">
        <v>83</v>
      </c>
      <c r="O2" s="202" t="s">
        <v>84</v>
      </c>
    </row>
    <row r="3" spans="1:15" x14ac:dyDescent="0.25">
      <c r="A3" s="158">
        <v>1</v>
      </c>
      <c r="B3" s="159">
        <v>4</v>
      </c>
      <c r="C3" s="159">
        <v>3</v>
      </c>
      <c r="D3" s="160">
        <f>B3/C3</f>
        <v>1.3333333333333333</v>
      </c>
      <c r="F3" s="151">
        <v>5</v>
      </c>
      <c r="G3" s="152">
        <v>6</v>
      </c>
      <c r="I3" s="161">
        <v>2</v>
      </c>
      <c r="J3" s="162">
        <v>2</v>
      </c>
      <c r="K3" s="162">
        <v>1</v>
      </c>
      <c r="L3" s="163">
        <f>J3/K3</f>
        <v>2</v>
      </c>
      <c r="M3" s="164">
        <f>G3-K3</f>
        <v>5</v>
      </c>
      <c r="N3" s="165">
        <f>SUM(J$3:J3)</f>
        <v>2</v>
      </c>
      <c r="O3" s="160">
        <f>IF(M3&gt;=0,1,0)</f>
        <v>1</v>
      </c>
    </row>
    <row r="4" spans="1:15" x14ac:dyDescent="0.25">
      <c r="A4" s="148">
        <v>2</v>
      </c>
      <c r="B4" s="149">
        <v>2</v>
      </c>
      <c r="C4" s="149">
        <v>1</v>
      </c>
      <c r="D4" s="150">
        <f>B4/C4</f>
        <v>2</v>
      </c>
      <c r="I4" s="153">
        <v>4</v>
      </c>
      <c r="J4" s="154">
        <v>5</v>
      </c>
      <c r="K4" s="154">
        <v>3</v>
      </c>
      <c r="L4" s="155">
        <f>J4/K4</f>
        <v>1.6666666666666667</v>
      </c>
      <c r="M4" s="156">
        <f>M3-K4</f>
        <v>2</v>
      </c>
      <c r="N4" s="157">
        <f>SUM(J$3:J4)</f>
        <v>7</v>
      </c>
      <c r="O4" s="150">
        <f t="shared" ref="O4:O7" si="0">IF(M4&gt;=0,1,0)</f>
        <v>1</v>
      </c>
    </row>
    <row r="5" spans="1:15" x14ac:dyDescent="0.25">
      <c r="A5" s="148">
        <v>3</v>
      </c>
      <c r="B5" s="149">
        <v>3</v>
      </c>
      <c r="C5" s="149">
        <v>2</v>
      </c>
      <c r="D5" s="150">
        <f>B5/C5</f>
        <v>1.5</v>
      </c>
      <c r="I5" s="153">
        <v>3</v>
      </c>
      <c r="J5" s="154">
        <v>3</v>
      </c>
      <c r="K5" s="154">
        <v>2</v>
      </c>
      <c r="L5" s="155">
        <f>J5/K5</f>
        <v>1.5</v>
      </c>
      <c r="M5" s="156">
        <f t="shared" ref="M5:M7" si="1">M4-K5</f>
        <v>0</v>
      </c>
      <c r="N5" s="157">
        <f>SUM(J$3:J5)</f>
        <v>10</v>
      </c>
      <c r="O5" s="150">
        <f t="shared" si="0"/>
        <v>1</v>
      </c>
    </row>
    <row r="6" spans="1:15" x14ac:dyDescent="0.25">
      <c r="A6" s="148">
        <v>4</v>
      </c>
      <c r="B6" s="149">
        <v>5</v>
      </c>
      <c r="C6" s="149">
        <v>3</v>
      </c>
      <c r="D6" s="150">
        <f>B6/C6</f>
        <v>1.6666666666666667</v>
      </c>
      <c r="I6" s="153">
        <v>1</v>
      </c>
      <c r="J6" s="154">
        <v>4</v>
      </c>
      <c r="K6" s="154">
        <v>3</v>
      </c>
      <c r="L6" s="155">
        <f>J6/K6</f>
        <v>1.3333333333333333</v>
      </c>
      <c r="M6" s="156">
        <f t="shared" si="1"/>
        <v>-3</v>
      </c>
      <c r="N6" s="157">
        <f>SUM(J$3:J6)</f>
        <v>14</v>
      </c>
      <c r="O6" s="150">
        <f t="shared" si="0"/>
        <v>0</v>
      </c>
    </row>
    <row r="7" spans="1:15" x14ac:dyDescent="0.25">
      <c r="A7" s="148">
        <v>5</v>
      </c>
      <c r="B7" s="149">
        <v>1</v>
      </c>
      <c r="C7" s="149">
        <v>1</v>
      </c>
      <c r="D7" s="150">
        <f>B7/C7</f>
        <v>1</v>
      </c>
      <c r="I7" s="153">
        <v>5</v>
      </c>
      <c r="J7" s="154">
        <v>1</v>
      </c>
      <c r="K7" s="154">
        <v>1</v>
      </c>
      <c r="L7" s="155">
        <f>J7/K7</f>
        <v>1</v>
      </c>
      <c r="M7" s="156">
        <f t="shared" si="1"/>
        <v>-4</v>
      </c>
      <c r="N7" s="157">
        <f>SUM(J$3:J7)</f>
        <v>15</v>
      </c>
      <c r="O7" s="150">
        <f t="shared" si="0"/>
        <v>0</v>
      </c>
    </row>
  </sheetData>
  <mergeCells count="2">
    <mergeCell ref="A1:D1"/>
    <mergeCell ref="I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LP</vt:lpstr>
      <vt:lpstr>LP UV</vt:lpstr>
      <vt:lpstr>LP Mat</vt:lpstr>
      <vt:lpstr>LP Mat UV</vt:lpstr>
      <vt:lpstr>Dual</vt:lpstr>
      <vt:lpstr>Convex  Opt.</vt:lpstr>
      <vt:lpstr>Knapsack LP</vt:lpstr>
      <vt:lpstr>Knapsack ILP</vt:lpstr>
      <vt:lpstr>Knapsack 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2022-11-02T17:08:15Z</dcterms:created>
  <dcterms:modified xsi:type="dcterms:W3CDTF">2022-11-30T18:34:10Z</dcterms:modified>
</cp:coreProperties>
</file>