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TD\Fall 2015\PHYS 2125\Lab 2\"/>
    </mc:Choice>
  </mc:AlternateContent>
  <bookViews>
    <workbookView xWindow="480" yWindow="75" windowWidth="18195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24" i="1" l="1"/>
  <c r="W27" i="1"/>
  <c r="S27" i="1"/>
  <c r="K24" i="1"/>
  <c r="L24" i="1"/>
  <c r="P24" i="1"/>
  <c r="S24" i="1"/>
  <c r="T24" i="1"/>
  <c r="W24" i="1"/>
  <c r="X24" i="1"/>
  <c r="K25" i="1"/>
  <c r="L25" i="1"/>
  <c r="O25" i="1"/>
  <c r="P25" i="1"/>
  <c r="S25" i="1"/>
  <c r="T25" i="1"/>
  <c r="W25" i="1"/>
  <c r="X25" i="1"/>
  <c r="K26" i="1"/>
  <c r="L26" i="1"/>
  <c r="O26" i="1"/>
  <c r="P26" i="1"/>
  <c r="S26" i="1"/>
  <c r="T26" i="1"/>
  <c r="W26" i="1"/>
  <c r="X26" i="1"/>
  <c r="K27" i="1"/>
  <c r="L27" i="1"/>
  <c r="O27" i="1"/>
  <c r="P27" i="1"/>
  <c r="T27" i="1"/>
  <c r="X27" i="1"/>
</calcChain>
</file>

<file path=xl/sharedStrings.xml><?xml version="1.0" encoding="utf-8"?>
<sst xmlns="http://schemas.openxmlformats.org/spreadsheetml/2006/main" count="75" uniqueCount="25">
  <si>
    <t>Trial</t>
  </si>
  <si>
    <r>
      <t>F</t>
    </r>
    <r>
      <rPr>
        <sz val="7"/>
        <color rgb="FF000000"/>
        <rFont val="Arial"/>
        <family val="2"/>
      </rPr>
      <t xml:space="preserve">1 </t>
    </r>
    <r>
      <rPr>
        <sz val="10"/>
        <color rgb="FF000000"/>
        <rFont val="CMR10"/>
      </rPr>
      <t>(N)</t>
    </r>
  </si>
  <si>
    <r>
      <t>F</t>
    </r>
    <r>
      <rPr>
        <sz val="7"/>
        <color rgb="FF000000"/>
        <rFont val="Arial"/>
        <family val="2"/>
      </rPr>
      <t xml:space="preserve">2 </t>
    </r>
    <r>
      <rPr>
        <sz val="10"/>
        <color rgb="FF000000"/>
        <rFont val="CMR10"/>
      </rPr>
      <t>(N)</t>
    </r>
  </si>
  <si>
    <r>
      <t>F</t>
    </r>
    <r>
      <rPr>
        <sz val="7"/>
        <color rgb="FF000000"/>
        <rFont val="Arial"/>
        <family val="2"/>
      </rPr>
      <t xml:space="preserve">E </t>
    </r>
    <r>
      <rPr>
        <sz val="10"/>
        <color rgb="FF000000"/>
        <rFont val="CMR10"/>
      </rPr>
      <t>(N)</t>
    </r>
  </si>
  <si>
    <t>x</t>
  </si>
  <si>
    <t>y</t>
  </si>
  <si>
    <r>
      <t>m</t>
    </r>
    <r>
      <rPr>
        <sz val="7"/>
        <color rgb="FF000000"/>
        <rFont val="Arial"/>
        <family val="2"/>
      </rPr>
      <t xml:space="preserve">1 </t>
    </r>
    <r>
      <rPr>
        <sz val="10"/>
        <color rgb="FF000000"/>
        <rFont val="CMR10"/>
      </rPr>
      <t>(kg)</t>
    </r>
  </si>
  <si>
    <r>
      <t>m</t>
    </r>
    <r>
      <rPr>
        <sz val="7"/>
        <color rgb="FF000000"/>
        <rFont val="Arial"/>
        <family val="2"/>
      </rPr>
      <t xml:space="preserve">2 </t>
    </r>
    <r>
      <rPr>
        <sz val="10"/>
        <color rgb="FF000000"/>
        <rFont val="CMR10"/>
      </rPr>
      <t>(kg)</t>
    </r>
  </si>
  <si>
    <t>A</t>
  </si>
  <si>
    <t>θ</t>
  </si>
  <si>
    <r>
      <t>F</t>
    </r>
    <r>
      <rPr>
        <sz val="7"/>
        <color rgb="FF000000"/>
        <rFont val="Arial"/>
        <family val="2"/>
      </rPr>
      <t xml:space="preserve">R </t>
    </r>
    <r>
      <rPr>
        <sz val="10"/>
        <color rgb="FF000000"/>
        <rFont val="CMR10"/>
      </rPr>
      <t>(N)</t>
    </r>
  </si>
  <si>
    <t>Scratch work for x and y component calculations for 6.0.4</t>
  </si>
  <si>
    <t>Table 3</t>
  </si>
  <si>
    <t>Table 2</t>
  </si>
  <si>
    <t>50 g</t>
  </si>
  <si>
    <t>Angle</t>
  </si>
  <si>
    <t>30 g</t>
  </si>
  <si>
    <t>100 g</t>
  </si>
  <si>
    <t>40 g</t>
  </si>
  <si>
    <t>x and y table for report 6.0.4</t>
  </si>
  <si>
    <t>Incline</t>
  </si>
  <si>
    <t>Table 5 component addition</t>
  </si>
  <si>
    <t>H1 (g)</t>
  </si>
  <si>
    <t>H2 (g)</t>
  </si>
  <si>
    <t>Elev.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</si>
</sst>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MR10"/>
    </font>
    <font>
      <sz val="10"/>
      <color rgb="FF000000"/>
      <name val="CMMI10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X56"/>
  <sheetViews>
    <sheetView tabSelected="1" topLeftCell="G1" zoomScale="90" zoomScaleNormal="90" workbookViewId="0">
      <selection activeCell="W17" sqref="W17"/>
    </sheetView>
  </sheetViews>
  <sheetFormatPr defaultRowHeight="15"/>
  <cols>
    <col min="7" max="7" width="11.7109375" customWidth="1"/>
    <col min="8" max="24" width="9.7109375" style="1" customWidth="1"/>
    <col min="25" max="26" width="11.7109375" customWidth="1"/>
  </cols>
  <sheetData>
    <row r="2" spans="8:18">
      <c r="I2" s="21" t="s">
        <v>13</v>
      </c>
      <c r="J2" s="21"/>
      <c r="K2" s="21"/>
      <c r="L2" s="21"/>
      <c r="M2" s="21"/>
      <c r="N2" s="21"/>
    </row>
    <row r="3" spans="8:18" ht="15" customHeight="1" thickBot="1">
      <c r="H3" s="3"/>
      <c r="I3" s="2"/>
      <c r="J3" s="3"/>
      <c r="K3" s="2"/>
      <c r="L3" s="3"/>
      <c r="M3" s="3"/>
      <c r="N3" s="3"/>
    </row>
    <row r="4" spans="8:18" ht="15.75" thickBot="1">
      <c r="H4" s="10" t="s">
        <v>0</v>
      </c>
      <c r="I4" s="26" t="s">
        <v>22</v>
      </c>
      <c r="J4" s="20" t="s">
        <v>6</v>
      </c>
      <c r="K4" s="26" t="s">
        <v>23</v>
      </c>
      <c r="L4" s="20" t="s">
        <v>7</v>
      </c>
      <c r="M4" s="26" t="s">
        <v>24</v>
      </c>
      <c r="N4" s="18" t="s">
        <v>20</v>
      </c>
    </row>
    <row r="5" spans="8:18">
      <c r="H5" s="44">
        <v>1</v>
      </c>
      <c r="I5" s="24">
        <v>10</v>
      </c>
      <c r="J5" s="24">
        <v>3.0499999999999999E-2</v>
      </c>
      <c r="K5" s="24">
        <v>10</v>
      </c>
      <c r="L5" s="24">
        <v>3.0200000000000001E-2</v>
      </c>
      <c r="M5" s="24">
        <v>0</v>
      </c>
      <c r="N5" s="45">
        <v>0</v>
      </c>
    </row>
    <row r="6" spans="8:18">
      <c r="H6" s="39">
        <v>2</v>
      </c>
      <c r="I6" s="38">
        <v>15</v>
      </c>
      <c r="J6" s="38">
        <v>3.5499999999999997E-2</v>
      </c>
      <c r="K6" s="38">
        <v>10</v>
      </c>
      <c r="L6" s="38">
        <v>3.0200000000000001E-2</v>
      </c>
      <c r="M6" s="38">
        <v>0.01</v>
      </c>
      <c r="N6" s="40">
        <v>0.57289999999999996</v>
      </c>
    </row>
    <row r="7" spans="8:18">
      <c r="H7" s="39">
        <v>3</v>
      </c>
      <c r="I7" s="38">
        <v>20</v>
      </c>
      <c r="J7" s="38">
        <v>4.0500000000000001E-2</v>
      </c>
      <c r="K7" s="38">
        <v>10</v>
      </c>
      <c r="L7" s="38">
        <v>3.0200000000000001E-2</v>
      </c>
      <c r="M7" s="38">
        <v>2.2499999999999999E-2</v>
      </c>
      <c r="N7" s="40">
        <v>1.2888999999999999</v>
      </c>
    </row>
    <row r="8" spans="8:18">
      <c r="H8" s="39">
        <v>4</v>
      </c>
      <c r="I8" s="38">
        <v>25</v>
      </c>
      <c r="J8" s="38">
        <v>4.5499999999999999E-2</v>
      </c>
      <c r="K8" s="38">
        <v>10</v>
      </c>
      <c r="L8" s="38">
        <v>3.0200000000000001E-2</v>
      </c>
      <c r="M8" s="38">
        <v>0.04</v>
      </c>
      <c r="N8" s="40">
        <v>2.2906</v>
      </c>
    </row>
    <row r="9" spans="8:18">
      <c r="H9" s="39">
        <v>5</v>
      </c>
      <c r="I9" s="38">
        <v>30</v>
      </c>
      <c r="J9" s="38">
        <v>5.0500000000000003E-2</v>
      </c>
      <c r="K9" s="38">
        <v>10</v>
      </c>
      <c r="L9" s="38">
        <v>3.0200000000000001E-2</v>
      </c>
      <c r="M9" s="38">
        <v>0.05</v>
      </c>
      <c r="N9" s="40">
        <v>2.8624000000000001</v>
      </c>
    </row>
    <row r="10" spans="8:18" ht="15.75" thickBot="1">
      <c r="H10" s="41">
        <v>6</v>
      </c>
      <c r="I10" s="42">
        <v>35</v>
      </c>
      <c r="J10" s="42">
        <v>5.5500000000000001E-2</v>
      </c>
      <c r="K10" s="42">
        <v>10</v>
      </c>
      <c r="L10" s="42">
        <v>3.0200000000000001E-2</v>
      </c>
      <c r="M10" s="42">
        <v>6.25E-2</v>
      </c>
      <c r="N10" s="43">
        <v>3.5762999999999998</v>
      </c>
    </row>
    <row r="11" spans="8:18">
      <c r="H11" s="2"/>
      <c r="I11" s="2"/>
      <c r="J11" s="2"/>
      <c r="K11" s="2"/>
      <c r="L11" s="2"/>
      <c r="M11" s="2"/>
      <c r="N11" s="2"/>
    </row>
    <row r="12" spans="8:18" ht="15.75" thickBot="1">
      <c r="H12" s="4"/>
      <c r="I12" s="21" t="s">
        <v>12</v>
      </c>
      <c r="J12" s="21"/>
      <c r="K12" s="21"/>
      <c r="L12" s="21"/>
      <c r="M12" s="21"/>
      <c r="N12" s="21"/>
    </row>
    <row r="13" spans="8:18" ht="15.75" thickBot="1">
      <c r="H13" s="10" t="s">
        <v>0</v>
      </c>
      <c r="I13" s="26" t="s">
        <v>22</v>
      </c>
      <c r="J13" s="27" t="s">
        <v>15</v>
      </c>
      <c r="K13" s="28" t="s">
        <v>1</v>
      </c>
      <c r="L13" s="27" t="s">
        <v>23</v>
      </c>
      <c r="M13" s="26" t="s">
        <v>15</v>
      </c>
      <c r="N13" s="20" t="s">
        <v>2</v>
      </c>
      <c r="O13" s="28" t="s">
        <v>3</v>
      </c>
      <c r="P13" s="27" t="s">
        <v>15</v>
      </c>
      <c r="Q13" s="28" t="s">
        <v>10</v>
      </c>
      <c r="R13" s="18" t="s">
        <v>15</v>
      </c>
    </row>
    <row r="14" spans="8:18">
      <c r="H14" s="8">
        <v>1</v>
      </c>
      <c r="I14" s="23" t="s">
        <v>14</v>
      </c>
      <c r="J14" s="2">
        <v>0</v>
      </c>
      <c r="K14" s="23">
        <v>0.49</v>
      </c>
      <c r="L14" s="2" t="s">
        <v>17</v>
      </c>
      <c r="M14" s="23">
        <v>180</v>
      </c>
      <c r="N14" s="2">
        <v>0.98</v>
      </c>
      <c r="O14" s="23">
        <v>0.49</v>
      </c>
      <c r="P14" s="2">
        <v>0</v>
      </c>
      <c r="Q14" s="23">
        <v>0.49</v>
      </c>
      <c r="R14" s="22">
        <v>180</v>
      </c>
    </row>
    <row r="15" spans="8:18">
      <c r="H15" s="8">
        <v>2</v>
      </c>
      <c r="I15" s="23" t="s">
        <v>16</v>
      </c>
      <c r="J15" s="2">
        <v>0</v>
      </c>
      <c r="K15" s="23">
        <v>0.28999999999999998</v>
      </c>
      <c r="L15" s="2" t="s">
        <v>18</v>
      </c>
      <c r="M15" s="23">
        <v>90</v>
      </c>
      <c r="N15" s="2">
        <v>0.39</v>
      </c>
      <c r="O15" s="23">
        <v>0.58799999999999997</v>
      </c>
      <c r="P15" s="2">
        <v>223</v>
      </c>
      <c r="Q15" s="23">
        <v>0.58799999999999997</v>
      </c>
      <c r="R15" s="22">
        <v>52</v>
      </c>
    </row>
    <row r="16" spans="8:18">
      <c r="H16" s="8">
        <v>3</v>
      </c>
      <c r="I16" s="23" t="s">
        <v>14</v>
      </c>
      <c r="J16" s="2">
        <v>0</v>
      </c>
      <c r="K16" s="23">
        <v>0.49</v>
      </c>
      <c r="L16" s="2" t="s">
        <v>17</v>
      </c>
      <c r="M16" s="23">
        <v>120</v>
      </c>
      <c r="N16" s="2">
        <v>0.98</v>
      </c>
      <c r="O16" s="23">
        <v>0.83299999999999996</v>
      </c>
      <c r="P16" s="2">
        <v>265</v>
      </c>
      <c r="Q16" s="23">
        <v>0.83299999999999996</v>
      </c>
      <c r="R16" s="22">
        <v>85</v>
      </c>
    </row>
    <row r="17" spans="8:24" ht="15.75" thickBot="1">
      <c r="H17" s="9">
        <v>4</v>
      </c>
      <c r="I17" s="25" t="s">
        <v>16</v>
      </c>
      <c r="J17" s="19">
        <v>30</v>
      </c>
      <c r="K17" s="25">
        <v>0.28999999999999998</v>
      </c>
      <c r="L17" s="19" t="s">
        <v>14</v>
      </c>
      <c r="M17" s="25">
        <v>270</v>
      </c>
      <c r="N17" s="19">
        <v>0.49</v>
      </c>
      <c r="O17" s="25">
        <v>0.441</v>
      </c>
      <c r="P17" s="19">
        <v>134</v>
      </c>
      <c r="Q17" s="25">
        <v>0.441</v>
      </c>
      <c r="R17" s="17">
        <v>314</v>
      </c>
    </row>
    <row r="21" spans="8:24" ht="15.75" thickBot="1">
      <c r="I21" s="15" t="s">
        <v>11</v>
      </c>
      <c r="J21" s="15"/>
      <c r="K21" s="15"/>
      <c r="L21" s="15"/>
      <c r="M21" s="15"/>
      <c r="N21" s="15"/>
      <c r="O21" s="15"/>
      <c r="P21" s="15"/>
    </row>
    <row r="22" spans="8:24" ht="15.75" thickBot="1">
      <c r="H22" s="10" t="s">
        <v>0</v>
      </c>
      <c r="I22" s="13" t="s">
        <v>1</v>
      </c>
      <c r="J22" s="11"/>
      <c r="K22" s="11"/>
      <c r="L22" s="12"/>
      <c r="M22" s="13" t="s">
        <v>2</v>
      </c>
      <c r="N22" s="11"/>
      <c r="O22" s="11"/>
      <c r="P22" s="12"/>
      <c r="Q22" s="13" t="s">
        <v>3</v>
      </c>
      <c r="R22" s="11"/>
      <c r="S22" s="11"/>
      <c r="T22" s="12"/>
      <c r="U22" s="11" t="s">
        <v>3</v>
      </c>
      <c r="V22" s="11"/>
      <c r="W22" s="11"/>
      <c r="X22" s="12"/>
    </row>
    <row r="23" spans="8:24">
      <c r="H23" s="6"/>
      <c r="I23" s="6" t="s">
        <v>8</v>
      </c>
      <c r="J23" s="3" t="s">
        <v>9</v>
      </c>
      <c r="K23" s="3" t="s">
        <v>4</v>
      </c>
      <c r="L23" s="7" t="s">
        <v>5</v>
      </c>
      <c r="M23" s="6" t="s">
        <v>8</v>
      </c>
      <c r="N23" s="3" t="s">
        <v>9</v>
      </c>
      <c r="O23" s="3" t="s">
        <v>4</v>
      </c>
      <c r="P23" s="7" t="s">
        <v>5</v>
      </c>
      <c r="Q23" s="6" t="s">
        <v>8</v>
      </c>
      <c r="R23" s="3" t="s">
        <v>9</v>
      </c>
      <c r="S23" s="3" t="s">
        <v>4</v>
      </c>
      <c r="T23" s="7" t="s">
        <v>5</v>
      </c>
      <c r="U23" s="3" t="s">
        <v>8</v>
      </c>
      <c r="V23" s="3" t="s">
        <v>9</v>
      </c>
      <c r="W23" s="3" t="s">
        <v>4</v>
      </c>
      <c r="X23" s="7" t="s">
        <v>5</v>
      </c>
    </row>
    <row r="24" spans="8:24">
      <c r="H24" s="8">
        <v>1</v>
      </c>
      <c r="I24" s="8">
        <v>0.49</v>
      </c>
      <c r="J24" s="3">
        <v>0</v>
      </c>
      <c r="K24" s="3">
        <f>I24*COS(J24)</f>
        <v>0.49</v>
      </c>
      <c r="L24" s="31">
        <f>I24*SIN(J24)</f>
        <v>0</v>
      </c>
      <c r="M24" s="8">
        <v>0.98</v>
      </c>
      <c r="N24" s="3">
        <v>180</v>
      </c>
      <c r="O24" s="3">
        <f>M24*-1</f>
        <v>-0.98</v>
      </c>
      <c r="P24" s="31">
        <f>M24*0</f>
        <v>0</v>
      </c>
      <c r="Q24" s="8">
        <v>0.34300000000000003</v>
      </c>
      <c r="R24" s="3">
        <v>0</v>
      </c>
      <c r="S24" s="3">
        <f>Q24*1</f>
        <v>0.34300000000000003</v>
      </c>
      <c r="T24" s="31">
        <f>Q24*0</f>
        <v>0</v>
      </c>
      <c r="U24" s="2">
        <v>0.34300000000000003</v>
      </c>
      <c r="V24" s="3">
        <v>180</v>
      </c>
      <c r="W24" s="3">
        <f>U24*-1</f>
        <v>-0.34300000000000003</v>
      </c>
      <c r="X24" s="31">
        <f>U24*0</f>
        <v>0</v>
      </c>
    </row>
    <row r="25" spans="8:24">
      <c r="H25" s="8">
        <v>2</v>
      </c>
      <c r="I25" s="8">
        <v>0.28999999999999998</v>
      </c>
      <c r="J25" s="3">
        <v>0</v>
      </c>
      <c r="K25" s="3">
        <f t="shared" ref="K25:K26" si="0">I25*COS(J25)</f>
        <v>0.28999999999999998</v>
      </c>
      <c r="L25" s="31">
        <f t="shared" ref="L25:L26" si="1">I25*SIN(J25)</f>
        <v>0</v>
      </c>
      <c r="M25" s="8">
        <v>0.39200000000000002</v>
      </c>
      <c r="N25" s="3">
        <v>90</v>
      </c>
      <c r="O25" s="3">
        <f>M25*0</f>
        <v>0</v>
      </c>
      <c r="P25" s="31">
        <f>M25*1</f>
        <v>0.39200000000000002</v>
      </c>
      <c r="Q25" s="8">
        <v>0.58799999999999997</v>
      </c>
      <c r="R25" s="3">
        <v>232</v>
      </c>
      <c r="S25" s="3">
        <f>Q25*-0.615</f>
        <v>-0.36162</v>
      </c>
      <c r="T25" s="31">
        <f>Q25*-0.788</f>
        <v>-0.46334399999999998</v>
      </c>
      <c r="U25" s="2">
        <v>0.58799999999999997</v>
      </c>
      <c r="V25" s="3">
        <v>52</v>
      </c>
      <c r="W25" s="3">
        <f>U25*0.615</f>
        <v>0.36162</v>
      </c>
      <c r="X25" s="31">
        <f>U25*0.788</f>
        <v>0.46334399999999998</v>
      </c>
    </row>
    <row r="26" spans="8:24">
      <c r="H26" s="8">
        <v>3</v>
      </c>
      <c r="I26" s="8">
        <v>0.49</v>
      </c>
      <c r="J26" s="3">
        <v>0</v>
      </c>
      <c r="K26" s="3">
        <f t="shared" si="0"/>
        <v>0.49</v>
      </c>
      <c r="L26" s="31">
        <f t="shared" si="1"/>
        <v>0</v>
      </c>
      <c r="M26" s="8">
        <v>0.98</v>
      </c>
      <c r="N26" s="3">
        <v>120</v>
      </c>
      <c r="O26" s="3">
        <f>M26*-0.5</f>
        <v>-0.49</v>
      </c>
      <c r="P26" s="31">
        <f>M26*0.866025</f>
        <v>0.84870450000000008</v>
      </c>
      <c r="Q26" s="8">
        <v>0.83299999999999996</v>
      </c>
      <c r="R26" s="3">
        <v>265</v>
      </c>
      <c r="S26" s="3">
        <f>Q26*-0.08715</f>
        <v>-7.2595950000000006E-2</v>
      </c>
      <c r="T26" s="31">
        <f>Q26*-0.99619</f>
        <v>-0.82982626999999998</v>
      </c>
      <c r="U26" s="2">
        <v>0.83299999999999996</v>
      </c>
      <c r="V26" s="3">
        <v>85</v>
      </c>
      <c r="W26" s="3">
        <f>U26*0.08715</f>
        <v>7.2595950000000006E-2</v>
      </c>
      <c r="X26" s="31">
        <f>U26*0.99619</f>
        <v>0.82982626999999998</v>
      </c>
    </row>
    <row r="27" spans="8:24" ht="15.75" thickBot="1">
      <c r="H27" s="9">
        <v>4</v>
      </c>
      <c r="I27" s="29">
        <v>0.29399999999999998</v>
      </c>
      <c r="J27" s="16">
        <v>30</v>
      </c>
      <c r="K27" s="32">
        <f>I27*0.866</f>
        <v>0.254604</v>
      </c>
      <c r="L27" s="33">
        <f>I27*0.5</f>
        <v>0.14699999999999999</v>
      </c>
      <c r="M27" s="9">
        <v>0.49</v>
      </c>
      <c r="N27" s="16">
        <v>270</v>
      </c>
      <c r="O27" s="32">
        <f>M27*0</f>
        <v>0</v>
      </c>
      <c r="P27" s="33">
        <f>M27*-1</f>
        <v>-0.49</v>
      </c>
      <c r="Q27" s="9">
        <v>0.441</v>
      </c>
      <c r="R27" s="16">
        <v>134</v>
      </c>
      <c r="S27" s="32">
        <f>Q27*-0.69465</f>
        <v>-0.30634064999999999</v>
      </c>
      <c r="T27" s="33">
        <f>Q27*0.719339</f>
        <v>0.317228499</v>
      </c>
      <c r="U27" s="19">
        <v>0.441</v>
      </c>
      <c r="V27" s="16">
        <v>314</v>
      </c>
      <c r="W27" s="32">
        <f>U27*0.6946</f>
        <v>0.3063186</v>
      </c>
      <c r="X27" s="33">
        <f>U27*-0.719339</f>
        <v>-0.317228499</v>
      </c>
    </row>
    <row r="30" spans="8:24" ht="15.75" thickBot="1">
      <c r="I30" s="14" t="s">
        <v>19</v>
      </c>
      <c r="J30" s="14"/>
      <c r="K30" s="14"/>
      <c r="L30" s="14"/>
      <c r="M30" s="14"/>
      <c r="N30" s="14"/>
      <c r="O30" s="14"/>
      <c r="P30" s="14"/>
      <c r="Q30" s="5"/>
      <c r="R30" s="5"/>
    </row>
    <row r="31" spans="8:24" ht="15.75" thickBot="1">
      <c r="H31" s="10" t="s">
        <v>0</v>
      </c>
      <c r="I31" s="13" t="s">
        <v>1</v>
      </c>
      <c r="J31" s="12"/>
      <c r="K31" s="13" t="s">
        <v>2</v>
      </c>
      <c r="L31" s="12"/>
      <c r="M31" s="13" t="s">
        <v>3</v>
      </c>
      <c r="N31" s="12"/>
      <c r="O31" s="13" t="s">
        <v>10</v>
      </c>
      <c r="P31" s="12"/>
    </row>
    <row r="32" spans="8:24">
      <c r="H32" s="6"/>
      <c r="I32" s="6" t="s">
        <v>4</v>
      </c>
      <c r="J32" s="7" t="s">
        <v>5</v>
      </c>
      <c r="K32" s="6" t="s">
        <v>4</v>
      </c>
      <c r="L32" s="7" t="s">
        <v>5</v>
      </c>
      <c r="M32" s="6" t="s">
        <v>4</v>
      </c>
      <c r="N32" s="7" t="s">
        <v>5</v>
      </c>
      <c r="O32" s="3" t="s">
        <v>4</v>
      </c>
      <c r="P32" s="7" t="s">
        <v>5</v>
      </c>
    </row>
    <row r="33" spans="8:18">
      <c r="H33" s="8">
        <v>1</v>
      </c>
      <c r="I33" s="34">
        <v>0.49</v>
      </c>
      <c r="J33" s="31">
        <v>0</v>
      </c>
      <c r="K33" s="34">
        <v>-0.98</v>
      </c>
      <c r="L33" s="31">
        <v>0</v>
      </c>
      <c r="M33" s="34">
        <v>0.34300000000000003</v>
      </c>
      <c r="N33" s="31">
        <v>0</v>
      </c>
      <c r="O33" s="35">
        <v>-0.34300000000000003</v>
      </c>
      <c r="P33" s="31">
        <v>0</v>
      </c>
    </row>
    <row r="34" spans="8:18">
      <c r="H34" s="8">
        <v>2</v>
      </c>
      <c r="I34" s="34">
        <v>0.28999999999999998</v>
      </c>
      <c r="J34" s="31">
        <v>0</v>
      </c>
      <c r="K34" s="34">
        <v>0</v>
      </c>
      <c r="L34" s="31">
        <v>0.39</v>
      </c>
      <c r="M34" s="34">
        <v>-0.36</v>
      </c>
      <c r="N34" s="31">
        <v>-0.46</v>
      </c>
      <c r="O34" s="35">
        <v>0.36</v>
      </c>
      <c r="P34" s="31">
        <v>0.46</v>
      </c>
    </row>
    <row r="35" spans="8:18">
      <c r="H35" s="8">
        <v>3</v>
      </c>
      <c r="I35" s="34">
        <v>0.49</v>
      </c>
      <c r="J35" s="31">
        <v>0</v>
      </c>
      <c r="K35" s="34">
        <v>-0.49</v>
      </c>
      <c r="L35" s="31">
        <v>0.85</v>
      </c>
      <c r="M35" s="34">
        <v>-7.0000000000000007E-2</v>
      </c>
      <c r="N35" s="31">
        <v>-0.83</v>
      </c>
      <c r="O35" s="35">
        <v>7.0000000000000007E-2</v>
      </c>
      <c r="P35" s="31">
        <v>0.83</v>
      </c>
    </row>
    <row r="36" spans="8:18" ht="15.75" thickBot="1">
      <c r="H36" s="9">
        <v>4</v>
      </c>
      <c r="I36" s="36">
        <v>0.25</v>
      </c>
      <c r="J36" s="33">
        <v>0.15</v>
      </c>
      <c r="K36" s="36">
        <v>0</v>
      </c>
      <c r="L36" s="33">
        <v>-0.49</v>
      </c>
      <c r="M36" s="36">
        <v>-0.30599999999999999</v>
      </c>
      <c r="N36" s="33">
        <v>0.317</v>
      </c>
      <c r="O36" s="36">
        <v>0.30599999999999999</v>
      </c>
      <c r="P36" s="33">
        <v>-0.317</v>
      </c>
    </row>
    <row r="37" spans="8:18">
      <c r="H37" s="2"/>
      <c r="I37" s="35"/>
      <c r="J37" s="35"/>
      <c r="K37" s="35"/>
      <c r="L37" s="35"/>
      <c r="M37" s="35"/>
      <c r="N37" s="35"/>
      <c r="O37" s="35"/>
      <c r="P37" s="35"/>
    </row>
    <row r="38" spans="8:18" ht="15.75" thickBot="1">
      <c r="I38" s="14" t="s">
        <v>21</v>
      </c>
      <c r="J38" s="14"/>
      <c r="K38" s="14"/>
      <c r="L38" s="14"/>
      <c r="M38" s="14"/>
      <c r="N38" s="14"/>
    </row>
    <row r="39" spans="8:18" ht="15.75" thickBot="1">
      <c r="H39" s="10" t="s">
        <v>0</v>
      </c>
      <c r="I39" s="13" t="s">
        <v>1</v>
      </c>
      <c r="J39" s="12"/>
      <c r="K39" s="13" t="s">
        <v>2</v>
      </c>
      <c r="L39" s="12"/>
      <c r="M39" s="13" t="s">
        <v>10</v>
      </c>
      <c r="N39" s="12"/>
    </row>
    <row r="40" spans="8:18">
      <c r="H40" s="6"/>
      <c r="I40" s="6" t="s">
        <v>4</v>
      </c>
      <c r="J40" s="7" t="s">
        <v>5</v>
      </c>
      <c r="K40" s="6" t="s">
        <v>4</v>
      </c>
      <c r="L40" s="7" t="s">
        <v>5</v>
      </c>
      <c r="M40" s="3" t="s">
        <v>4</v>
      </c>
      <c r="N40" s="7" t="s">
        <v>5</v>
      </c>
    </row>
    <row r="41" spans="8:18">
      <c r="H41" s="8">
        <v>1</v>
      </c>
      <c r="I41" s="34">
        <v>0.49</v>
      </c>
      <c r="J41" s="31">
        <v>0</v>
      </c>
      <c r="K41" s="34">
        <v>-0.98</v>
      </c>
      <c r="L41" s="31">
        <v>0</v>
      </c>
      <c r="M41" s="35">
        <v>-0.49</v>
      </c>
      <c r="N41" s="31">
        <v>0</v>
      </c>
    </row>
    <row r="42" spans="8:18">
      <c r="H42" s="8">
        <v>2</v>
      </c>
      <c r="I42" s="34">
        <v>0.28999999999999998</v>
      </c>
      <c r="J42" s="31">
        <v>0</v>
      </c>
      <c r="K42" s="34">
        <v>0</v>
      </c>
      <c r="L42" s="31">
        <v>0.39</v>
      </c>
      <c r="M42" s="35">
        <v>0.28999999999999998</v>
      </c>
      <c r="N42" s="31">
        <v>0.39</v>
      </c>
    </row>
    <row r="43" spans="8:18">
      <c r="H43" s="8">
        <v>3</v>
      </c>
      <c r="I43" s="34">
        <v>0.49</v>
      </c>
      <c r="J43" s="31">
        <v>0</v>
      </c>
      <c r="K43" s="34">
        <v>-0.49</v>
      </c>
      <c r="L43" s="31">
        <v>0.85</v>
      </c>
      <c r="M43" s="35">
        <v>0</v>
      </c>
      <c r="N43" s="31">
        <v>0.85</v>
      </c>
    </row>
    <row r="44" spans="8:18" ht="15.75" thickBot="1">
      <c r="H44" s="9">
        <v>4</v>
      </c>
      <c r="I44" s="36">
        <v>0.25</v>
      </c>
      <c r="J44" s="33">
        <v>0.15</v>
      </c>
      <c r="K44" s="36">
        <v>0</v>
      </c>
      <c r="L44" s="33">
        <v>-0.49</v>
      </c>
      <c r="M44" s="36">
        <v>0.25</v>
      </c>
      <c r="N44" s="33">
        <v>-0.34</v>
      </c>
    </row>
    <row r="46" spans="8:18">
      <c r="H46" s="30"/>
      <c r="I46" s="37"/>
      <c r="J46" s="37"/>
      <c r="K46" s="37"/>
      <c r="L46" s="37"/>
      <c r="M46" s="37"/>
      <c r="N46" s="37"/>
      <c r="O46" s="3"/>
      <c r="P46" s="3"/>
    </row>
    <row r="47" spans="8:18">
      <c r="H47" s="2"/>
      <c r="I47" s="2"/>
      <c r="J47" s="2"/>
      <c r="K47" s="5"/>
      <c r="L47" s="2"/>
      <c r="M47" s="2"/>
      <c r="N47" s="5"/>
      <c r="O47" s="5"/>
      <c r="P47" s="2"/>
      <c r="Q47" s="5"/>
      <c r="R47" s="2"/>
    </row>
    <row r="48" spans="8:18"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8:18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8:18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8:18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8:18">
      <c r="H52" s="3"/>
      <c r="I52" s="3"/>
      <c r="J52" s="3"/>
      <c r="K52" s="3"/>
      <c r="L52" s="3"/>
      <c r="M52" s="3"/>
      <c r="N52" s="3"/>
      <c r="O52" s="3"/>
      <c r="P52" s="3"/>
    </row>
    <row r="53" spans="8:18">
      <c r="H53" s="3"/>
      <c r="I53" s="3"/>
      <c r="J53" s="3"/>
      <c r="K53" s="3"/>
      <c r="L53" s="3"/>
      <c r="M53" s="3"/>
      <c r="N53" s="3"/>
      <c r="O53" s="3"/>
      <c r="P53" s="3"/>
    </row>
    <row r="54" spans="8:18">
      <c r="H54" s="3"/>
      <c r="I54" s="3"/>
      <c r="J54" s="3"/>
      <c r="K54" s="3"/>
      <c r="L54" s="3"/>
      <c r="M54" s="3"/>
      <c r="N54" s="3"/>
      <c r="O54" s="3"/>
      <c r="P54" s="3"/>
    </row>
    <row r="55" spans="8:18">
      <c r="H55" s="3"/>
      <c r="I55" s="3"/>
      <c r="J55" s="3"/>
      <c r="K55" s="3"/>
      <c r="L55" s="3"/>
      <c r="M55" s="3"/>
      <c r="N55" s="3"/>
      <c r="O55" s="3"/>
      <c r="P55" s="3"/>
    </row>
    <row r="56" spans="8:18">
      <c r="H56" s="3"/>
      <c r="I56" s="3"/>
      <c r="J56" s="3"/>
      <c r="K56" s="3"/>
      <c r="L56" s="3"/>
      <c r="M56" s="3"/>
      <c r="N56" s="3"/>
      <c r="O56" s="3"/>
      <c r="P56" s="3"/>
    </row>
  </sheetData>
  <mergeCells count="16">
    <mergeCell ref="I38:N38"/>
    <mergeCell ref="I21:P21"/>
    <mergeCell ref="I30:P30"/>
    <mergeCell ref="I12:N12"/>
    <mergeCell ref="I2:N2"/>
    <mergeCell ref="I39:J39"/>
    <mergeCell ref="K39:L39"/>
    <mergeCell ref="M39:N39"/>
    <mergeCell ref="I31:J31"/>
    <mergeCell ref="K31:L31"/>
    <mergeCell ref="M31:N31"/>
    <mergeCell ref="O31:P31"/>
    <mergeCell ref="I22:L22"/>
    <mergeCell ref="M22:P22"/>
    <mergeCell ref="Q22:T22"/>
    <mergeCell ref="U22:X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</cp:lastModifiedBy>
  <dcterms:created xsi:type="dcterms:W3CDTF">2015-09-12T15:06:15Z</dcterms:created>
  <dcterms:modified xsi:type="dcterms:W3CDTF">2015-09-13T16:13:30Z</dcterms:modified>
</cp:coreProperties>
</file>