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<sst xmlns="http://schemas.openxmlformats.org/spreadsheetml/2006/main" count="66" uniqueCount="39">
  <si>
    <t>Trial</t>
  </si>
  <si>
    <t>r</t>
  </si>
  <si>
    <t>mh</t>
  </si>
  <si>
    <t>alpha</t>
  </si>
  <si>
    <t>a</t>
  </si>
  <si>
    <t>wf</t>
  </si>
  <si>
    <t>vf</t>
  </si>
  <si>
    <t>delta H</t>
  </si>
  <si>
    <t>U</t>
  </si>
  <si>
    <t>+'</t>
  </si>
  <si>
    <t>/</t>
  </si>
  <si>
    <t>T</t>
  </si>
  <si>
    <t>I</t>
  </si>
  <si>
    <t>-</t>
  </si>
  <si>
    <t>Krot</t>
  </si>
  <si>
    <t>m</t>
  </si>
  <si>
    <t>kg</t>
  </si>
  <si>
    <t>rad/ s^2</t>
  </si>
  <si>
    <t>m / s^2</t>
  </si>
  <si>
    <t>rad / s</t>
  </si>
  <si>
    <t>m / s</t>
  </si>
  <si>
    <t>J</t>
  </si>
  <si>
    <t>Kf</t>
  </si>
  <si>
    <t>Kf/...</t>
  </si>
  <si>
    <t>torque</t>
  </si>
  <si>
    <t>Ktr</t>
  </si>
  <si>
    <t>Kf/mhgdeltaH</t>
  </si>
  <si>
    <t>Average I</t>
  </si>
  <si>
    <t>Nm</t>
  </si>
  <si>
    <t>kg m^2</t>
  </si>
  <si>
    <t>Questions</t>
  </si>
  <si>
    <t>T = mh*g....................torque = r*mh*g</t>
  </si>
  <si>
    <t>The data from the data shows that the total mechanical energy of a rotating object is NOT conserved because, work done in the radial direction opposite to the centripital force accounts for the difference in kinetic energy</t>
  </si>
  <si>
    <t xml:space="preserve">1.Friction of the rope on the rope as the spindle turned 2. dropping the hanger as opposed to letting it go 3. friction between spindle and the rope 4.rope being imperfectly placed </t>
  </si>
  <si>
    <t>From table 1</t>
  </si>
  <si>
    <t>For Q2</t>
  </si>
  <si>
    <t>as the radius increases the acceleration, alpha, velocity, tension, final kinetic energy and translational energy increases while inertia decreases with a larger radius</t>
  </si>
  <si>
    <t>v</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</si>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</sst>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2">
    <font>
      <sz val="11.0"/>
      <color rgb="FF000000"/>
      <name val="Calibri"/>
    </font>
    <font/>
  </fonts>
  <fills count="3">
    <fill>
      <patternFill patternType="none"/>
    </fill>
    <fill>
      <patternFill patternType="lightGray"/>
    </fill>
    <fill>
      <patternFill patternType="solid">
        <fgColor rgb="FF00FF00"/>
        <bgColor rgb="FF00FF00"/>
      </patternFill>
    </fill>
  </fills>
  <borders count="8">
    <border/>
    <border>
      <bottom style="thin">
        <color rgb="FF000000"/>
      </bottom>
    </border>
    <border>
      <right style="thin">
        <color rgb="FF000000"/>
      </right>
    </border>
    <border>
      <right style="thin">
        <color rgb="FF000000"/>
      </right>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0" numFmtId="0" xfId="0" applyAlignment="1" applyFont="1">
      <alignment horizontal="center" shrinkToFit="0" wrapText="0"/>
    </xf>
    <xf borderId="1" fillId="0" fontId="0" numFmtId="0" xfId="0" applyAlignment="1" applyBorder="1" applyFont="1">
      <alignment horizontal="center" readingOrder="0" shrinkToFit="0" wrapText="0"/>
    </xf>
    <xf borderId="0" fillId="0" fontId="0" numFmtId="0" xfId="0" applyAlignment="1" applyFont="1">
      <alignment horizontal="center" readingOrder="0" shrinkToFit="0" wrapText="0"/>
    </xf>
    <xf borderId="2" fillId="0" fontId="0" numFmtId="0" xfId="0" applyAlignment="1" applyBorder="1" applyFont="1">
      <alignment horizontal="center" readingOrder="0" shrinkToFit="0" wrapText="0"/>
    </xf>
    <xf borderId="0" fillId="0" fontId="1" numFmtId="0" xfId="0" applyAlignment="1" applyFont="1">
      <alignment readingOrder="0"/>
    </xf>
    <xf borderId="0" fillId="0" fontId="0" numFmtId="164" xfId="0" applyAlignment="1" applyFont="1" applyNumberFormat="1">
      <alignment horizontal="center" readingOrder="0" shrinkToFit="0" wrapText="0"/>
    </xf>
    <xf borderId="0" fillId="0" fontId="0" numFmtId="164" xfId="0" applyAlignment="1" applyFont="1" applyNumberFormat="1">
      <alignment horizontal="center" shrinkToFit="0" wrapText="0"/>
    </xf>
    <xf quotePrefix="1" borderId="0" fillId="0" fontId="0" numFmtId="0" xfId="0" applyAlignment="1" applyFont="1">
      <alignment horizontal="center" readingOrder="0" shrinkToFit="0" wrapText="0"/>
    </xf>
    <xf borderId="3" fillId="0" fontId="0" numFmtId="0" xfId="0" applyAlignment="1" applyBorder="1" applyFont="1">
      <alignment horizontal="center" readingOrder="0" shrinkToFit="0" wrapText="0"/>
    </xf>
    <xf borderId="1" fillId="0" fontId="1" numFmtId="0" xfId="0" applyAlignment="1" applyBorder="1" applyFont="1">
      <alignment readingOrder="0"/>
    </xf>
    <xf borderId="1" fillId="0" fontId="0" numFmtId="164" xfId="0" applyAlignment="1" applyBorder="1" applyFont="1" applyNumberFormat="1">
      <alignment horizontal="center" readingOrder="0" shrinkToFit="0" wrapText="0"/>
    </xf>
    <xf borderId="1" fillId="0" fontId="0" numFmtId="164" xfId="0" applyAlignment="1" applyBorder="1" applyFont="1" applyNumberFormat="1">
      <alignment horizontal="center" shrinkToFit="0" wrapText="0"/>
    </xf>
    <xf borderId="4" fillId="0" fontId="0" numFmtId="0" xfId="0" applyAlignment="1" applyBorder="1" applyFont="1">
      <alignment horizontal="center" readingOrder="0" shrinkToFit="0" wrapText="0"/>
    </xf>
    <xf borderId="5" fillId="0" fontId="0" numFmtId="0" xfId="0" applyAlignment="1" applyBorder="1" applyFont="1">
      <alignment horizontal="center" readingOrder="0" shrinkToFit="0" wrapText="0"/>
    </xf>
    <xf borderId="5" fillId="0" fontId="1" numFmtId="0" xfId="0" applyAlignment="1" applyBorder="1" applyFont="1">
      <alignment readingOrder="0"/>
    </xf>
    <xf borderId="5" fillId="0" fontId="0" numFmtId="164" xfId="0" applyAlignment="1" applyBorder="1" applyFont="1" applyNumberFormat="1">
      <alignment horizontal="center" readingOrder="0" shrinkToFit="0" wrapText="0"/>
    </xf>
    <xf borderId="5" fillId="0" fontId="0" numFmtId="164" xfId="0" applyAlignment="1" applyBorder="1" applyFont="1" applyNumberFormat="1">
      <alignment horizontal="center" shrinkToFit="0" wrapText="0"/>
    </xf>
    <xf borderId="1" fillId="0" fontId="1" numFmtId="0" xfId="0" applyBorder="1" applyFont="1"/>
    <xf borderId="0" fillId="0" fontId="1" numFmtId="164" xfId="0" applyAlignment="1" applyFont="1" applyNumberFormat="1">
      <alignment readingOrder="0"/>
    </xf>
    <xf borderId="5" fillId="0" fontId="1" numFmtId="164" xfId="0" applyAlignment="1" applyBorder="1" applyFont="1" applyNumberFormat="1">
      <alignment readingOrder="0"/>
    </xf>
    <xf borderId="5" fillId="0" fontId="1" numFmtId="0" xfId="0" applyBorder="1" applyFont="1"/>
    <xf borderId="5" fillId="0" fontId="0" numFmtId="0" xfId="0" applyAlignment="1" applyBorder="1" applyFont="1">
      <alignment horizontal="center" shrinkToFit="0" wrapText="0"/>
    </xf>
    <xf borderId="1" fillId="0" fontId="1" numFmtId="164" xfId="0" applyAlignment="1" applyBorder="1" applyFont="1" applyNumberFormat="1">
      <alignment readingOrder="0"/>
    </xf>
    <xf borderId="1" fillId="0" fontId="0" numFmtId="0" xfId="0" applyAlignment="1" applyBorder="1" applyFont="1">
      <alignment horizontal="center" shrinkToFit="0" wrapText="0"/>
    </xf>
    <xf borderId="0" fillId="0" fontId="0" numFmtId="0" xfId="0" applyAlignment="1" applyFont="1">
      <alignment horizontal="left" readingOrder="0" shrinkToFit="0" wrapText="0"/>
    </xf>
    <xf borderId="0" fillId="2" fontId="0" numFmtId="0" xfId="0" applyAlignment="1" applyFill="1" applyFont="1">
      <alignment horizontal="center" readingOrder="0" shrinkToFit="0" wrapText="0"/>
    </xf>
    <xf borderId="0" fillId="0" fontId="0" numFmtId="0" xfId="0" applyAlignment="1" applyFont="1">
      <alignment horizontal="left" shrinkToFit="0" wrapText="0"/>
    </xf>
    <xf borderId="6" fillId="0" fontId="1" numFmtId="0" xfId="0" applyAlignment="1" applyBorder="1" applyFont="1">
      <alignment horizontal="center" readingOrder="0"/>
    </xf>
    <xf borderId="4" fillId="0" fontId="1" numFmtId="0" xfId="0" applyBorder="1" applyFont="1"/>
    <xf borderId="7" fillId="0" fontId="0" numFmtId="0" xfId="0" applyAlignment="1" applyBorder="1" applyFont="1">
      <alignment horizontal="center" readingOrder="0" shrinkToFit="0" wrapText="0"/>
    </xf>
    <xf borderId="3" fillId="0" fontId="0" numFmtId="0" xfId="0" applyAlignment="1" applyBorder="1" applyFont="1">
      <alignment horizontal="center" readingOrder="0" shrinkToFit="0" wrapText="0"/>
    </xf>
    <xf borderId="0" fillId="0" fontId="0" numFmtId="2" xfId="0" applyAlignment="1" applyFont="1" applyNumberFormat="1">
      <alignment horizontal="center" shrinkToFit="0" wrapText="0"/>
    </xf>
    <xf borderId="1" fillId="0" fontId="0" numFmtId="2" xfId="0" applyAlignment="1" applyBorder="1" applyFont="1" applyNumberFormat="1">
      <alignment horizontal="center" shrinkToFit="0" wrapText="0"/>
    </xf>
    <xf borderId="0" fillId="0" fontId="0"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0" width="9.14"/>
    <col customWidth="1" min="11" max="11" width="14.0"/>
    <col customWidth="1" min="12" max="12" width="9.14"/>
    <col customWidth="1" min="13" max="14" width="8.71"/>
    <col customWidth="1" min="15" max="15" width="9.43"/>
    <col customWidth="1" min="16" max="16" width="50.14"/>
    <col customWidth="1" min="17"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2" t="s">
        <v>0</v>
      </c>
      <c r="D4" s="2" t="s">
        <v>1</v>
      </c>
      <c r="E4" s="2" t="s">
        <v>2</v>
      </c>
      <c r="F4" s="2" t="s">
        <v>3</v>
      </c>
      <c r="G4" s="2" t="s">
        <v>4</v>
      </c>
      <c r="H4" s="2" t="s">
        <v>5</v>
      </c>
      <c r="I4" s="2" t="s">
        <v>6</v>
      </c>
      <c r="J4" s="2" t="s">
        <v>7</v>
      </c>
      <c r="K4" s="2" t="s">
        <v>8</v>
      </c>
      <c r="L4" s="1"/>
      <c r="M4" s="3"/>
      <c r="N4" s="1"/>
      <c r="O4" s="1"/>
      <c r="P4" s="1"/>
      <c r="Q4" s="1"/>
      <c r="R4" s="1"/>
      <c r="S4" s="1"/>
      <c r="T4" s="1"/>
      <c r="U4" s="1"/>
      <c r="V4" s="1"/>
      <c r="W4" s="1"/>
      <c r="X4" s="1"/>
      <c r="Y4" s="1"/>
      <c r="Z4" s="1"/>
    </row>
    <row r="5">
      <c r="A5" s="1"/>
      <c r="B5" s="1"/>
      <c r="C5" s="4">
        <v>1.0</v>
      </c>
      <c r="D5" s="3">
        <v>0.028</v>
      </c>
      <c r="E5" s="5">
        <v>0.0709</v>
      </c>
      <c r="F5" s="3">
        <v>0.993</v>
      </c>
      <c r="G5" s="6">
        <f t="shared" ref="G5:G13" si="1">F5*D5</f>
        <v>0.027804</v>
      </c>
      <c r="H5" s="6">
        <v>9.716</v>
      </c>
      <c r="I5" s="7">
        <f t="shared" ref="I5:I13" si="2">H5*D5</f>
        <v>0.272048</v>
      </c>
      <c r="J5" s="6">
        <v>0.646</v>
      </c>
      <c r="K5" s="7">
        <f t="shared" ref="K5:K13" si="3">E5*9.81*J5</f>
        <v>0.449311734</v>
      </c>
      <c r="L5" s="1"/>
      <c r="M5" s="1"/>
      <c r="N5" s="1"/>
      <c r="O5" s="1"/>
      <c r="P5" s="1"/>
      <c r="Q5" s="1"/>
      <c r="R5" s="1"/>
      <c r="S5" s="1"/>
      <c r="T5" s="1"/>
      <c r="U5" s="1"/>
      <c r="V5" s="1"/>
      <c r="W5" s="1"/>
      <c r="X5" s="1"/>
      <c r="Y5" s="1"/>
      <c r="Z5" s="1"/>
    </row>
    <row r="6" ht="15.75" customHeight="1">
      <c r="A6" s="1"/>
      <c r="B6" s="1"/>
      <c r="C6" s="4">
        <v>2.0</v>
      </c>
      <c r="D6" s="3">
        <v>0.028</v>
      </c>
      <c r="E6" s="5">
        <v>0.0959</v>
      </c>
      <c r="F6" s="3">
        <v>1.427</v>
      </c>
      <c r="G6" s="6">
        <f t="shared" si="1"/>
        <v>0.039956</v>
      </c>
      <c r="H6" s="6">
        <v>11.722</v>
      </c>
      <c r="I6" s="7">
        <f t="shared" si="2"/>
        <v>0.328216</v>
      </c>
      <c r="J6" s="6">
        <v>0.646</v>
      </c>
      <c r="K6" s="7">
        <f t="shared" si="3"/>
        <v>0.607743234</v>
      </c>
      <c r="L6" s="1"/>
      <c r="M6" s="1"/>
      <c r="N6" s="3" t="s">
        <v>3</v>
      </c>
      <c r="O6" s="8" t="s">
        <v>9</v>
      </c>
      <c r="P6" s="1"/>
      <c r="Q6" s="1"/>
      <c r="R6" s="1"/>
      <c r="S6" s="1"/>
      <c r="T6" s="1"/>
      <c r="U6" s="1"/>
      <c r="V6" s="1"/>
      <c r="W6" s="1"/>
      <c r="X6" s="1"/>
      <c r="Y6" s="1"/>
      <c r="Z6" s="1"/>
    </row>
    <row r="7">
      <c r="A7" s="1"/>
      <c r="B7" s="1"/>
      <c r="C7" s="9">
        <v>3.0</v>
      </c>
      <c r="D7" s="2">
        <v>0.028</v>
      </c>
      <c r="E7" s="10">
        <v>0.1209</v>
      </c>
      <c r="F7" s="2">
        <v>1.824</v>
      </c>
      <c r="G7" s="11">
        <f t="shared" si="1"/>
        <v>0.051072</v>
      </c>
      <c r="H7" s="11">
        <v>13.668</v>
      </c>
      <c r="I7" s="12">
        <f t="shared" si="2"/>
        <v>0.382704</v>
      </c>
      <c r="J7" s="11">
        <v>0.646</v>
      </c>
      <c r="K7" s="12">
        <f t="shared" si="3"/>
        <v>0.766174734</v>
      </c>
      <c r="L7" s="1"/>
      <c r="M7" s="1"/>
      <c r="N7" s="3" t="s">
        <v>4</v>
      </c>
      <c r="O7" s="8" t="s">
        <v>9</v>
      </c>
      <c r="P7" s="1"/>
      <c r="Q7" s="1"/>
      <c r="R7" s="1"/>
      <c r="S7" s="1"/>
      <c r="T7" s="1"/>
      <c r="U7" s="1"/>
      <c r="V7" s="1"/>
      <c r="W7" s="1"/>
      <c r="X7" s="1"/>
      <c r="Y7" s="1"/>
      <c r="Z7" s="1"/>
    </row>
    <row r="8">
      <c r="A8" s="1"/>
      <c r="B8" s="1"/>
      <c r="C8" s="13">
        <v>4.0</v>
      </c>
      <c r="D8" s="14">
        <v>0.038</v>
      </c>
      <c r="E8" s="15">
        <v>0.0709</v>
      </c>
      <c r="F8" s="14">
        <v>1.431</v>
      </c>
      <c r="G8" s="16">
        <f t="shared" si="1"/>
        <v>0.054378</v>
      </c>
      <c r="H8" s="16">
        <v>10.145</v>
      </c>
      <c r="I8" s="17">
        <f t="shared" si="2"/>
        <v>0.38551</v>
      </c>
      <c r="J8" s="6">
        <v>0.646</v>
      </c>
      <c r="K8" s="7">
        <f t="shared" si="3"/>
        <v>0.449311734</v>
      </c>
      <c r="L8" s="1"/>
      <c r="M8" s="1"/>
      <c r="N8" s="3" t="s">
        <v>5</v>
      </c>
      <c r="O8" s="8" t="s">
        <v>9</v>
      </c>
      <c r="P8" s="1"/>
      <c r="Q8" s="1"/>
      <c r="R8" s="1"/>
      <c r="S8" s="1"/>
      <c r="T8" s="1"/>
      <c r="U8" s="1"/>
      <c r="V8" s="1"/>
      <c r="W8" s="1"/>
      <c r="X8" s="1"/>
      <c r="Y8" s="1"/>
      <c r="Z8" s="1"/>
    </row>
    <row r="9">
      <c r="A9" s="1"/>
      <c r="B9" s="1"/>
      <c r="C9" s="4">
        <v>5.0</v>
      </c>
      <c r="D9" s="3">
        <v>0.038</v>
      </c>
      <c r="E9" s="5">
        <v>0.0959</v>
      </c>
      <c r="F9" s="3">
        <v>2.132</v>
      </c>
      <c r="G9" s="6">
        <f t="shared" si="1"/>
        <v>0.081016</v>
      </c>
      <c r="H9" s="6">
        <v>12.339</v>
      </c>
      <c r="I9" s="7">
        <f t="shared" si="2"/>
        <v>0.468882</v>
      </c>
      <c r="J9" s="6">
        <v>0.646</v>
      </c>
      <c r="K9" s="7">
        <f t="shared" si="3"/>
        <v>0.607743234</v>
      </c>
      <c r="L9" s="1"/>
      <c r="M9" s="1"/>
      <c r="N9" s="3" t="s">
        <v>6</v>
      </c>
      <c r="O9" s="8" t="s">
        <v>9</v>
      </c>
      <c r="P9" s="1"/>
      <c r="Q9" s="1"/>
      <c r="R9" s="1"/>
      <c r="S9" s="1"/>
      <c r="T9" s="1"/>
      <c r="U9" s="1"/>
      <c r="V9" s="1"/>
      <c r="W9" s="1"/>
      <c r="X9" s="1"/>
      <c r="Y9" s="1"/>
      <c r="Z9" s="1"/>
    </row>
    <row r="10">
      <c r="A10" s="1"/>
      <c r="B10" s="1"/>
      <c r="C10" s="9">
        <v>6.0</v>
      </c>
      <c r="D10" s="2">
        <v>0.038</v>
      </c>
      <c r="E10" s="10">
        <v>0.1209</v>
      </c>
      <c r="F10" s="2">
        <v>2.701</v>
      </c>
      <c r="G10" s="11">
        <f t="shared" si="1"/>
        <v>0.102638</v>
      </c>
      <c r="H10" s="11">
        <v>14.146</v>
      </c>
      <c r="I10" s="12">
        <f t="shared" si="2"/>
        <v>0.537548</v>
      </c>
      <c r="J10" s="11">
        <v>0.646</v>
      </c>
      <c r="K10" s="12">
        <f t="shared" si="3"/>
        <v>0.766174734</v>
      </c>
      <c r="L10" s="1"/>
      <c r="M10" s="1"/>
      <c r="N10" s="3" t="s">
        <v>8</v>
      </c>
      <c r="O10" s="8" t="s">
        <v>10</v>
      </c>
      <c r="P10" s="1"/>
      <c r="Q10" s="1"/>
      <c r="R10" s="1"/>
      <c r="S10" s="1"/>
      <c r="T10" s="1"/>
      <c r="U10" s="1"/>
      <c r="V10" s="1"/>
      <c r="W10" s="1"/>
      <c r="X10" s="1"/>
      <c r="Y10" s="1"/>
      <c r="Z10" s="1"/>
    </row>
    <row r="11">
      <c r="A11" s="1"/>
      <c r="B11" s="1"/>
      <c r="C11" s="4">
        <v>7.0</v>
      </c>
      <c r="D11" s="3">
        <v>0.0495</v>
      </c>
      <c r="E11" s="5">
        <v>0.0709</v>
      </c>
      <c r="F11" s="3">
        <v>1.899</v>
      </c>
      <c r="G11" s="6">
        <f t="shared" si="1"/>
        <v>0.0940005</v>
      </c>
      <c r="H11" s="6">
        <v>10.549</v>
      </c>
      <c r="I11" s="7">
        <f t="shared" si="2"/>
        <v>0.5221755</v>
      </c>
      <c r="J11" s="6">
        <v>0.646</v>
      </c>
      <c r="K11" s="7">
        <f t="shared" si="3"/>
        <v>0.449311734</v>
      </c>
      <c r="L11" s="1"/>
      <c r="M11" s="1"/>
      <c r="N11" s="3" t="s">
        <v>11</v>
      </c>
      <c r="O11" s="8" t="s">
        <v>9</v>
      </c>
      <c r="P11" s="1"/>
      <c r="Q11" s="1"/>
      <c r="R11" s="1"/>
      <c r="S11" s="1"/>
      <c r="T11" s="1"/>
      <c r="U11" s="1"/>
      <c r="V11" s="1"/>
      <c r="W11" s="1"/>
      <c r="X11" s="1"/>
      <c r="Y11" s="1"/>
      <c r="Z11" s="1"/>
    </row>
    <row r="12">
      <c r="A12" s="1"/>
      <c r="B12" s="1"/>
      <c r="C12" s="4">
        <v>8.0</v>
      </c>
      <c r="D12" s="3">
        <v>0.0495</v>
      </c>
      <c r="E12" s="5">
        <v>0.0959</v>
      </c>
      <c r="F12" s="3">
        <v>2.69</v>
      </c>
      <c r="G12" s="6">
        <f t="shared" si="1"/>
        <v>0.133155</v>
      </c>
      <c r="H12" s="6">
        <v>12.651</v>
      </c>
      <c r="I12" s="7">
        <f t="shared" si="2"/>
        <v>0.6262245</v>
      </c>
      <c r="J12" s="6">
        <v>0.646</v>
      </c>
      <c r="K12" s="7">
        <f t="shared" si="3"/>
        <v>0.607743234</v>
      </c>
      <c r="L12" s="1"/>
      <c r="M12" s="1"/>
      <c r="N12" s="3" t="s">
        <v>12</v>
      </c>
      <c r="O12" s="8" t="s">
        <v>13</v>
      </c>
      <c r="P12" s="1"/>
      <c r="Q12" s="1"/>
      <c r="R12" s="1"/>
      <c r="S12" s="1"/>
      <c r="T12" s="1"/>
      <c r="U12" s="1"/>
      <c r="V12" s="1"/>
      <c r="W12" s="1"/>
      <c r="X12" s="1"/>
      <c r="Y12" s="1"/>
      <c r="Z12" s="1"/>
    </row>
    <row r="13">
      <c r="A13" s="1"/>
      <c r="B13" s="1"/>
      <c r="C13" s="9">
        <v>9.0</v>
      </c>
      <c r="D13" s="2">
        <v>0.0495</v>
      </c>
      <c r="E13" s="10">
        <v>0.1209</v>
      </c>
      <c r="F13" s="2">
        <v>3.57</v>
      </c>
      <c r="G13" s="11">
        <f t="shared" si="1"/>
        <v>0.176715</v>
      </c>
      <c r="H13" s="11">
        <v>14.476</v>
      </c>
      <c r="I13" s="12">
        <f t="shared" si="2"/>
        <v>0.716562</v>
      </c>
      <c r="J13" s="11">
        <v>0.646</v>
      </c>
      <c r="K13" s="12">
        <f t="shared" si="3"/>
        <v>0.766174734</v>
      </c>
      <c r="L13" s="1"/>
      <c r="M13" s="1"/>
      <c r="N13" s="3" t="s">
        <v>14</v>
      </c>
      <c r="O13" s="8" t="s">
        <v>9</v>
      </c>
      <c r="P13" s="1"/>
      <c r="Q13" s="1"/>
      <c r="R13" s="1"/>
      <c r="S13" s="1"/>
      <c r="T13" s="1"/>
      <c r="U13" s="1"/>
      <c r="V13" s="1"/>
      <c r="W13" s="1"/>
      <c r="X13" s="1"/>
      <c r="Y13" s="1"/>
      <c r="Z13" s="1"/>
    </row>
    <row r="14" ht="15.75" customHeight="1">
      <c r="A14" s="1"/>
      <c r="B14" s="1"/>
      <c r="C14" s="1"/>
      <c r="D14" s="3" t="s">
        <v>15</v>
      </c>
      <c r="E14" s="3" t="s">
        <v>16</v>
      </c>
      <c r="F14" s="3" t="s">
        <v>17</v>
      </c>
      <c r="G14" s="3" t="s">
        <v>18</v>
      </c>
      <c r="H14" s="3" t="s">
        <v>19</v>
      </c>
      <c r="I14" s="3" t="s">
        <v>20</v>
      </c>
      <c r="J14" s="3" t="s">
        <v>15</v>
      </c>
      <c r="K14" s="3" t="s">
        <v>21</v>
      </c>
      <c r="L14" s="1"/>
      <c r="M14" s="1"/>
      <c r="N14" s="3" t="s">
        <v>22</v>
      </c>
      <c r="O14" s="8" t="s">
        <v>9</v>
      </c>
      <c r="P14" s="1"/>
      <c r="Q14" s="1"/>
      <c r="R14" s="1"/>
      <c r="S14" s="1"/>
      <c r="T14" s="1"/>
      <c r="U14" s="1"/>
      <c r="V14" s="1"/>
      <c r="W14" s="1"/>
      <c r="X14" s="1"/>
      <c r="Y14" s="1"/>
      <c r="Z14" s="1"/>
    </row>
    <row r="15">
      <c r="A15" s="1"/>
      <c r="B15" s="1"/>
      <c r="C15" s="1"/>
      <c r="D15" s="1"/>
      <c r="E15" s="1"/>
      <c r="F15" s="1"/>
      <c r="G15" s="1"/>
      <c r="H15" s="1"/>
      <c r="I15" s="1"/>
      <c r="J15" s="1"/>
      <c r="K15" s="1"/>
      <c r="L15" s="1"/>
      <c r="M15" s="1"/>
      <c r="N15" s="3" t="s">
        <v>23</v>
      </c>
      <c r="O15" s="8" t="s">
        <v>13</v>
      </c>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2" t="s">
        <v>0</v>
      </c>
      <c r="D17" s="2" t="s">
        <v>24</v>
      </c>
      <c r="E17" s="2" t="s">
        <v>12</v>
      </c>
      <c r="F17" s="2" t="s">
        <v>14</v>
      </c>
      <c r="G17" s="2" t="s">
        <v>25</v>
      </c>
      <c r="H17" s="2" t="s">
        <v>22</v>
      </c>
      <c r="I17" s="2" t="s">
        <v>26</v>
      </c>
      <c r="J17" s="18"/>
      <c r="K17" s="2" t="s">
        <v>27</v>
      </c>
      <c r="L17" s="1"/>
      <c r="M17" s="1"/>
      <c r="N17" s="1"/>
      <c r="O17" s="1"/>
      <c r="P17" s="1"/>
      <c r="Q17" s="1"/>
      <c r="R17" s="1"/>
      <c r="S17" s="1"/>
      <c r="T17" s="1"/>
      <c r="U17" s="1"/>
      <c r="V17" s="1"/>
      <c r="W17" s="1"/>
      <c r="X17" s="1"/>
      <c r="Y17" s="1"/>
      <c r="Z17" s="1"/>
    </row>
    <row r="18">
      <c r="A18" s="1"/>
      <c r="B18" s="1"/>
      <c r="C18" s="4">
        <v>1.0</v>
      </c>
      <c r="D18" s="6">
        <f t="shared" ref="D18:D26" si="4"> D5*E5*(9.81-G5)</f>
        <v>0.0194196155</v>
      </c>
      <c r="E18" s="19">
        <f t="shared" ref="E18:E26" si="5">D18/F5</f>
        <v>0.01955651108</v>
      </c>
      <c r="F18" s="6">
        <f t="shared" ref="F18:F26" si="6"> 0.5*E18*(H5^2)</f>
        <v>0.9230737374</v>
      </c>
      <c r="G18" s="6">
        <f t="shared" ref="G18:G26" si="7"> 0.5*E5*(I5^2)</f>
        <v>0.002623658552</v>
      </c>
      <c r="H18" s="6">
        <f t="shared" ref="H18:H26" si="8">F18+G18</f>
        <v>0.9256973959</v>
      </c>
      <c r="I18" s="7">
        <f t="shared" ref="I18:I26" si="9">(H18/(E5*9.81*J5))*100</f>
        <v>206.0256445</v>
      </c>
      <c r="K18" s="1">
        <f>(E18+E19+E20)/3</f>
        <v>0.01868423311</v>
      </c>
      <c r="L18" s="1"/>
      <c r="M18" s="1"/>
      <c r="N18" s="1"/>
      <c r="O18" s="1"/>
      <c r="P18" s="1"/>
      <c r="Q18" s="1"/>
      <c r="R18" s="1"/>
      <c r="S18" s="1"/>
      <c r="T18" s="1"/>
      <c r="U18" s="1"/>
      <c r="V18" s="1"/>
      <c r="W18" s="1"/>
      <c r="X18" s="1"/>
      <c r="Y18" s="1"/>
      <c r="Z18" s="1"/>
    </row>
    <row r="19">
      <c r="A19" s="1"/>
      <c r="B19" s="1"/>
      <c r="C19" s="4">
        <v>2.0</v>
      </c>
      <c r="D19" s="6">
        <f t="shared" si="4"/>
        <v>0.02623452215</v>
      </c>
      <c r="E19" s="19">
        <f t="shared" si="5"/>
        <v>0.01838438833</v>
      </c>
      <c r="F19" s="6">
        <f t="shared" si="6"/>
        <v>1.26305605</v>
      </c>
      <c r="G19" s="6">
        <f t="shared" si="7"/>
        <v>0.00516544936</v>
      </c>
      <c r="H19" s="6">
        <f t="shared" si="8"/>
        <v>1.268221499</v>
      </c>
      <c r="I19" s="7">
        <f t="shared" si="9"/>
        <v>208.6771894</v>
      </c>
      <c r="K19" s="1"/>
      <c r="L19" s="1"/>
      <c r="M19" s="3"/>
      <c r="N19" s="1"/>
      <c r="O19" s="1"/>
      <c r="P19" s="1"/>
      <c r="Q19" s="1"/>
      <c r="R19" s="1"/>
      <c r="S19" s="1"/>
      <c r="T19" s="1"/>
      <c r="U19" s="1"/>
      <c r="V19" s="1"/>
      <c r="W19" s="1"/>
      <c r="X19" s="1"/>
      <c r="Y19" s="1"/>
      <c r="Z19" s="1"/>
    </row>
    <row r="20" ht="15.75" customHeight="1">
      <c r="A20" s="1"/>
      <c r="B20" s="1"/>
      <c r="C20" s="4">
        <v>3.0</v>
      </c>
      <c r="D20" s="6">
        <f t="shared" si="4"/>
        <v>0.03303592307</v>
      </c>
      <c r="E20" s="19">
        <f t="shared" si="5"/>
        <v>0.01811179993</v>
      </c>
      <c r="F20" s="6">
        <f t="shared" si="6"/>
        <v>1.691770924</v>
      </c>
      <c r="G20" s="6">
        <f t="shared" si="7"/>
        <v>0.008853649155</v>
      </c>
      <c r="H20" s="6">
        <f t="shared" si="8"/>
        <v>1.700624573</v>
      </c>
      <c r="I20" s="7">
        <f t="shared" si="9"/>
        <v>221.9630194</v>
      </c>
      <c r="K20" s="1"/>
      <c r="L20" s="1"/>
      <c r="M20" s="1"/>
      <c r="N20" s="1"/>
      <c r="O20" s="1"/>
      <c r="P20" s="1"/>
      <c r="Q20" s="1"/>
      <c r="R20" s="1"/>
      <c r="S20" s="1"/>
      <c r="T20" s="1"/>
      <c r="U20" s="1"/>
      <c r="V20" s="1"/>
      <c r="W20" s="1"/>
      <c r="X20" s="1"/>
      <c r="Y20" s="1"/>
      <c r="Z20" s="1"/>
    </row>
    <row r="21">
      <c r="A21" s="1"/>
      <c r="B21" s="1"/>
      <c r="C21" s="13">
        <v>4.0</v>
      </c>
      <c r="D21" s="16">
        <f t="shared" si="4"/>
        <v>0.02628359679</v>
      </c>
      <c r="E21" s="20">
        <f t="shared" si="5"/>
        <v>0.01836729336</v>
      </c>
      <c r="F21" s="16">
        <f t="shared" si="6"/>
        <v>0.9451903293</v>
      </c>
      <c r="G21" s="16">
        <f t="shared" si="7"/>
        <v>0.005268506686</v>
      </c>
      <c r="H21" s="16">
        <f t="shared" si="8"/>
        <v>0.950458836</v>
      </c>
      <c r="I21" s="17">
        <f t="shared" si="9"/>
        <v>211.5366157</v>
      </c>
      <c r="J21" s="21"/>
      <c r="K21" s="22">
        <f>(E21+E22+E23)/3</f>
        <v>0.01716947338</v>
      </c>
      <c r="L21" s="1"/>
      <c r="M21" s="1"/>
      <c r="N21" s="1"/>
      <c r="O21" s="1"/>
      <c r="P21" s="1"/>
      <c r="Q21" s="1"/>
      <c r="R21" s="1"/>
      <c r="S21" s="1"/>
      <c r="T21" s="1"/>
      <c r="U21" s="1"/>
      <c r="V21" s="1"/>
      <c r="W21" s="1"/>
      <c r="X21" s="1"/>
      <c r="Y21" s="1"/>
      <c r="Z21" s="1"/>
    </row>
    <row r="22">
      <c r="A22" s="1"/>
      <c r="B22" s="1"/>
      <c r="C22" s="4">
        <v>5.0</v>
      </c>
      <c r="D22" s="6">
        <f t="shared" si="4"/>
        <v>0.03545436349</v>
      </c>
      <c r="E22" s="19">
        <f t="shared" si="5"/>
        <v>0.0166296264</v>
      </c>
      <c r="F22" s="6">
        <f t="shared" si="6"/>
        <v>1.265937968</v>
      </c>
      <c r="G22" s="6">
        <f t="shared" si="7"/>
        <v>0.01054182332</v>
      </c>
      <c r="H22" s="6">
        <f t="shared" si="8"/>
        <v>1.276479791</v>
      </c>
      <c r="I22" s="7">
        <f t="shared" si="9"/>
        <v>210.0360349</v>
      </c>
      <c r="K22" s="1"/>
      <c r="L22" s="1"/>
      <c r="M22" s="1"/>
      <c r="N22" s="1"/>
      <c r="O22" s="1"/>
      <c r="P22" s="1"/>
      <c r="Q22" s="1"/>
      <c r="R22" s="1"/>
      <c r="S22" s="1"/>
      <c r="T22" s="1"/>
      <c r="U22" s="1"/>
      <c r="V22" s="1"/>
      <c r="W22" s="1"/>
      <c r="X22" s="1"/>
      <c r="Y22" s="1"/>
      <c r="Z22" s="1"/>
    </row>
    <row r="23">
      <c r="A23" s="1"/>
      <c r="B23" s="1"/>
      <c r="C23" s="9">
        <v>6.0</v>
      </c>
      <c r="D23" s="11">
        <f t="shared" si="4"/>
        <v>0.0445975625</v>
      </c>
      <c r="E23" s="23">
        <f t="shared" si="5"/>
        <v>0.01651150037</v>
      </c>
      <c r="F23" s="11">
        <f t="shared" si="6"/>
        <v>1.652052523</v>
      </c>
      <c r="G23" s="11">
        <f t="shared" si="7"/>
        <v>0.01746750217</v>
      </c>
      <c r="H23" s="11">
        <f t="shared" si="8"/>
        <v>1.669520025</v>
      </c>
      <c r="I23" s="12">
        <f t="shared" si="9"/>
        <v>217.9032994</v>
      </c>
      <c r="J23" s="18"/>
      <c r="K23" s="24"/>
      <c r="L23" s="1"/>
      <c r="M23" s="1"/>
      <c r="N23" s="1"/>
      <c r="O23" s="1"/>
      <c r="P23" s="1"/>
      <c r="Q23" s="1"/>
      <c r="R23" s="1"/>
      <c r="S23" s="1"/>
      <c r="T23" s="1"/>
      <c r="U23" s="1"/>
      <c r="V23" s="1"/>
      <c r="W23" s="1"/>
      <c r="X23" s="1"/>
      <c r="Y23" s="1"/>
      <c r="Z23" s="1"/>
    </row>
    <row r="24">
      <c r="A24" s="1"/>
      <c r="B24" s="1"/>
      <c r="C24" s="4">
        <v>7.0</v>
      </c>
      <c r="D24" s="6">
        <f t="shared" si="4"/>
        <v>0.03409878605</v>
      </c>
      <c r="E24" s="19">
        <f t="shared" si="5"/>
        <v>0.01795618012</v>
      </c>
      <c r="F24" s="6">
        <f t="shared" si="6"/>
        <v>0.9990944401</v>
      </c>
      <c r="G24" s="6">
        <f t="shared" si="7"/>
        <v>0.009666054112</v>
      </c>
      <c r="H24" s="6">
        <f t="shared" si="8"/>
        <v>1.008760494</v>
      </c>
      <c r="I24" s="7">
        <f t="shared" si="9"/>
        <v>224.5123859</v>
      </c>
      <c r="K24" s="1">
        <f>(E24+E25+E26)/3</f>
        <v>0.01706054612</v>
      </c>
      <c r="L24" s="1"/>
      <c r="M24" s="1"/>
      <c r="N24" s="1"/>
      <c r="O24" s="1"/>
      <c r="P24" s="1"/>
      <c r="Q24" s="1"/>
      <c r="R24" s="1"/>
      <c r="S24" s="1"/>
      <c r="T24" s="1"/>
      <c r="U24" s="1"/>
      <c r="V24" s="1"/>
      <c r="W24" s="1"/>
      <c r="X24" s="1"/>
      <c r="Y24" s="1"/>
      <c r="Z24" s="1"/>
    </row>
    <row r="25">
      <c r="A25" s="1"/>
      <c r="B25" s="1"/>
      <c r="C25" s="4">
        <v>8.0</v>
      </c>
      <c r="D25" s="6">
        <f t="shared" si="4"/>
        <v>0.04593646706</v>
      </c>
      <c r="E25" s="19">
        <f t="shared" si="5"/>
        <v>0.01707675355</v>
      </c>
      <c r="F25" s="6">
        <f t="shared" si="6"/>
        <v>1.366548427</v>
      </c>
      <c r="G25" s="6">
        <f t="shared" si="7"/>
        <v>0.01880393411</v>
      </c>
      <c r="H25" s="6">
        <f t="shared" si="8"/>
        <v>1.385352361</v>
      </c>
      <c r="I25" s="7">
        <f t="shared" si="9"/>
        <v>227.950273</v>
      </c>
      <c r="K25" s="1"/>
      <c r="L25" s="1"/>
      <c r="M25" s="1"/>
      <c r="N25" s="1"/>
      <c r="O25" s="1"/>
      <c r="P25" s="1"/>
      <c r="Q25" s="1"/>
      <c r="R25" s="1"/>
      <c r="S25" s="1"/>
      <c r="T25" s="1"/>
      <c r="U25" s="1"/>
      <c r="V25" s="1"/>
      <c r="W25" s="1"/>
      <c r="X25" s="1"/>
      <c r="Y25" s="1"/>
      <c r="Z25" s="1"/>
    </row>
    <row r="26">
      <c r="A26" s="1"/>
      <c r="B26" s="1"/>
      <c r="C26" s="9">
        <v>9.0</v>
      </c>
      <c r="D26" s="11">
        <f t="shared" si="4"/>
        <v>0.05765087575</v>
      </c>
      <c r="E26" s="23">
        <f t="shared" si="5"/>
        <v>0.01614870469</v>
      </c>
      <c r="F26" s="11">
        <f t="shared" si="6"/>
        <v>1.692017482</v>
      </c>
      <c r="G26" s="11">
        <f t="shared" si="7"/>
        <v>0.03103872349</v>
      </c>
      <c r="H26" s="11">
        <f t="shared" si="8"/>
        <v>1.723056206</v>
      </c>
      <c r="I26" s="12">
        <f t="shared" si="9"/>
        <v>224.8907631</v>
      </c>
      <c r="J26" s="18"/>
      <c r="K26" s="24"/>
      <c r="L26" s="1"/>
      <c r="M26" s="1"/>
      <c r="N26" s="1"/>
      <c r="O26" s="1"/>
      <c r="P26" s="1"/>
      <c r="Q26" s="1"/>
      <c r="R26" s="1"/>
      <c r="S26" s="1"/>
      <c r="T26" s="1"/>
      <c r="U26" s="1"/>
      <c r="V26" s="1"/>
      <c r="W26" s="1"/>
      <c r="X26" s="1"/>
      <c r="Y26" s="1"/>
      <c r="Z26" s="1"/>
    </row>
    <row r="27">
      <c r="A27" s="1"/>
      <c r="B27" s="1"/>
      <c r="C27" s="1"/>
      <c r="D27" s="3" t="s">
        <v>28</v>
      </c>
      <c r="E27" s="3" t="s">
        <v>29</v>
      </c>
      <c r="F27" s="3" t="s">
        <v>21</v>
      </c>
      <c r="G27" s="3" t="s">
        <v>21</v>
      </c>
      <c r="H27" s="3" t="s">
        <v>21</v>
      </c>
      <c r="I27" s="1"/>
      <c r="K27" s="3" t="s">
        <v>29</v>
      </c>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3" t="s">
        <v>30</v>
      </c>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3">
        <v>1.0</v>
      </c>
      <c r="P30" s="25" t="s">
        <v>31</v>
      </c>
      <c r="Q30" s="1"/>
      <c r="R30" s="1"/>
      <c r="S30" s="1"/>
      <c r="T30" s="1"/>
      <c r="U30" s="1"/>
      <c r="V30" s="1"/>
      <c r="W30" s="1"/>
      <c r="X30" s="1"/>
      <c r="Y30" s="1"/>
      <c r="Z30" s="1"/>
    </row>
    <row r="31">
      <c r="A31" s="1"/>
      <c r="B31" s="1"/>
      <c r="C31" s="1"/>
      <c r="D31" s="1"/>
      <c r="E31" s="1"/>
      <c r="F31" s="1"/>
      <c r="G31" s="1"/>
      <c r="H31" s="1"/>
      <c r="I31" s="1"/>
      <c r="J31" s="1"/>
      <c r="K31" s="1"/>
      <c r="L31" s="1"/>
      <c r="M31" s="1"/>
      <c r="N31" s="1"/>
      <c r="O31" s="26">
        <v>2.0</v>
      </c>
      <c r="P31" s="27"/>
      <c r="Q31" s="1"/>
      <c r="R31" s="1"/>
      <c r="S31" s="1"/>
      <c r="T31" s="1"/>
      <c r="U31" s="1"/>
      <c r="V31" s="1"/>
      <c r="W31" s="1"/>
      <c r="X31" s="1"/>
      <c r="Y31" s="1"/>
      <c r="Z31" s="1"/>
    </row>
    <row r="32" ht="15.75" customHeight="1">
      <c r="A32" s="1"/>
      <c r="B32" s="1"/>
      <c r="C32" s="1"/>
      <c r="D32" s="1"/>
      <c r="E32" s="26">
        <v>2.0</v>
      </c>
      <c r="F32" s="1"/>
      <c r="G32" s="1"/>
      <c r="H32" s="1"/>
      <c r="I32" s="1"/>
      <c r="J32" s="1"/>
      <c r="K32" s="1"/>
      <c r="L32" s="1"/>
      <c r="M32" s="1"/>
      <c r="N32" s="1"/>
      <c r="O32" s="3">
        <v>3.0</v>
      </c>
      <c r="P32" s="25" t="s">
        <v>32</v>
      </c>
      <c r="Q32" s="1"/>
      <c r="R32" s="1"/>
      <c r="S32" s="1"/>
      <c r="T32" s="1"/>
      <c r="U32" s="1"/>
      <c r="V32" s="1"/>
      <c r="W32" s="1"/>
      <c r="X32" s="1"/>
      <c r="Y32" s="1"/>
      <c r="Z32" s="1"/>
    </row>
    <row r="33">
      <c r="A33" s="1"/>
      <c r="B33" s="1"/>
      <c r="L33" s="1"/>
      <c r="M33" s="1"/>
      <c r="N33" s="1"/>
      <c r="O33" s="3">
        <v>4.0</v>
      </c>
      <c r="P33" s="25" t="s">
        <v>33</v>
      </c>
      <c r="Q33" s="1"/>
      <c r="R33" s="1"/>
      <c r="S33" s="1"/>
      <c r="T33" s="1"/>
      <c r="U33" s="1"/>
      <c r="V33" s="1"/>
      <c r="W33" s="1"/>
      <c r="X33" s="1"/>
      <c r="Y33" s="1"/>
      <c r="Z33" s="1"/>
    </row>
    <row r="34">
      <c r="A34" s="1"/>
      <c r="B34" s="1"/>
      <c r="E34" s="28" t="s">
        <v>34</v>
      </c>
      <c r="F34" s="29"/>
      <c r="G34" s="28" t="s">
        <v>35</v>
      </c>
      <c r="H34" s="29"/>
      <c r="L34" s="1"/>
      <c r="M34" s="1"/>
      <c r="N34" s="1"/>
      <c r="O34" s="3">
        <v>5.0</v>
      </c>
      <c r="P34" s="25" t="s">
        <v>36</v>
      </c>
      <c r="Q34" s="1"/>
      <c r="R34" s="1"/>
      <c r="S34" s="1"/>
      <c r="T34" s="1"/>
      <c r="U34" s="1"/>
      <c r="V34" s="1"/>
      <c r="W34" s="1"/>
      <c r="X34" s="1"/>
      <c r="Y34" s="1"/>
      <c r="Z34" s="1"/>
    </row>
    <row r="35">
      <c r="A35" s="1"/>
      <c r="B35" s="1"/>
      <c r="E35" s="30" t="s">
        <v>4</v>
      </c>
      <c r="F35" s="31" t="s">
        <v>6</v>
      </c>
      <c r="G35" s="30" t="s">
        <v>37</v>
      </c>
      <c r="H35" s="9" t="s">
        <v>5</v>
      </c>
      <c r="L35" s="1"/>
      <c r="M35" s="1"/>
      <c r="N35" s="1"/>
      <c r="O35" s="1"/>
      <c r="P35" s="1"/>
      <c r="Q35" s="1"/>
      <c r="R35" s="1"/>
      <c r="S35" s="1"/>
      <c r="T35" s="1"/>
      <c r="U35" s="1"/>
      <c r="V35" s="1"/>
      <c r="W35" s="1"/>
      <c r="X35" s="1"/>
      <c r="Y35" s="1"/>
      <c r="Z35" s="1"/>
    </row>
    <row r="36">
      <c r="A36" s="1"/>
      <c r="B36" s="1"/>
      <c r="E36" s="6">
        <v>0.027748000000000002</v>
      </c>
      <c r="F36" s="1">
        <v>0.272048</v>
      </c>
      <c r="G36" s="7">
        <f t="shared" ref="G36:G44" si="10"> sqrt(2*G5*0.778)</f>
        <v>0.2079976538</v>
      </c>
      <c r="H36" s="32">
        <f t="shared" ref="H36:H44" si="11">(abs(I5-G36)/I5)*100</f>
        <v>23.5437666</v>
      </c>
      <c r="L36" s="1"/>
      <c r="M36" s="1"/>
      <c r="N36" s="1"/>
      <c r="O36" s="1"/>
      <c r="P36" s="1"/>
      <c r="Q36" s="1"/>
      <c r="R36" s="1"/>
      <c r="S36" s="1"/>
      <c r="T36" s="1"/>
      <c r="U36" s="1"/>
      <c r="V36" s="1"/>
      <c r="W36" s="1"/>
      <c r="X36" s="1"/>
      <c r="Y36" s="1"/>
      <c r="Z36" s="1"/>
    </row>
    <row r="37">
      <c r="A37" s="1"/>
      <c r="B37" s="1"/>
      <c r="E37" s="6">
        <v>0.011956</v>
      </c>
      <c r="F37" s="1">
        <v>0.328216</v>
      </c>
      <c r="G37" s="7">
        <f t="shared" si="10"/>
        <v>0.2493422066</v>
      </c>
      <c r="H37" s="32">
        <f t="shared" si="11"/>
        <v>24.03106289</v>
      </c>
      <c r="L37" s="1"/>
      <c r="M37" s="1"/>
      <c r="N37" s="1"/>
      <c r="O37" s="1"/>
      <c r="P37" s="1"/>
      <c r="Q37" s="1"/>
      <c r="R37" s="1"/>
      <c r="S37" s="1"/>
      <c r="T37" s="1"/>
      <c r="U37" s="1"/>
      <c r="V37" s="1"/>
      <c r="W37" s="1"/>
      <c r="X37" s="1"/>
      <c r="Y37" s="1"/>
      <c r="Z37" s="1"/>
    </row>
    <row r="38">
      <c r="A38" s="1"/>
      <c r="B38" s="1"/>
      <c r="E38" s="11">
        <v>0.050456</v>
      </c>
      <c r="F38" s="24">
        <v>0.382704</v>
      </c>
      <c r="G38" s="12">
        <f t="shared" si="10"/>
        <v>0.2819007485</v>
      </c>
      <c r="H38" s="33">
        <f t="shared" si="11"/>
        <v>26.33974338</v>
      </c>
      <c r="L38" s="1"/>
      <c r="M38" s="1"/>
      <c r="N38" s="1"/>
      <c r="O38" s="1"/>
      <c r="P38" s="1"/>
      <c r="Q38" s="1"/>
      <c r="R38" s="1"/>
      <c r="S38" s="1"/>
      <c r="T38" s="1"/>
      <c r="U38" s="1"/>
      <c r="V38" s="1"/>
      <c r="W38" s="1"/>
      <c r="X38" s="1"/>
      <c r="Y38" s="1"/>
      <c r="Z38" s="1"/>
    </row>
    <row r="39">
      <c r="A39" s="1"/>
      <c r="B39" s="1"/>
      <c r="E39" s="16">
        <v>0.053162</v>
      </c>
      <c r="F39" s="1">
        <v>0.38550999999999996</v>
      </c>
      <c r="G39" s="7">
        <f t="shared" si="10"/>
        <v>0.2908817079</v>
      </c>
      <c r="H39" s="32">
        <f t="shared" si="11"/>
        <v>24.54626134</v>
      </c>
      <c r="L39" s="1"/>
      <c r="M39" s="1"/>
      <c r="N39" s="1"/>
      <c r="O39" s="1"/>
      <c r="P39" s="1"/>
      <c r="Q39" s="1"/>
      <c r="R39" s="1"/>
      <c r="S39" s="1"/>
      <c r="T39" s="1"/>
      <c r="U39" s="1"/>
      <c r="V39" s="1"/>
      <c r="W39" s="1"/>
      <c r="X39" s="1"/>
      <c r="Y39" s="1"/>
      <c r="Z39" s="1"/>
    </row>
    <row r="40" ht="15.75" customHeight="1">
      <c r="A40" s="1"/>
      <c r="B40" s="1"/>
      <c r="E40" s="6">
        <v>0.081016</v>
      </c>
      <c r="F40" s="1">
        <v>0.468882</v>
      </c>
      <c r="G40" s="7">
        <f t="shared" si="10"/>
        <v>0.3550505541</v>
      </c>
      <c r="H40" s="32">
        <f t="shared" si="11"/>
        <v>24.27720532</v>
      </c>
      <c r="L40" s="1"/>
      <c r="M40" s="1"/>
      <c r="N40" s="1"/>
      <c r="O40" s="1"/>
      <c r="P40" s="1"/>
      <c r="Q40" s="1"/>
      <c r="R40" s="1"/>
      <c r="S40" s="1"/>
      <c r="T40" s="1"/>
      <c r="U40" s="1"/>
      <c r="V40" s="1"/>
      <c r="W40" s="1"/>
      <c r="X40" s="1"/>
      <c r="Y40" s="1"/>
      <c r="Z40" s="1"/>
    </row>
    <row r="41">
      <c r="A41" s="1"/>
      <c r="B41" s="1"/>
      <c r="E41" s="11">
        <v>0.102638</v>
      </c>
      <c r="F41" s="24">
        <v>0.537548</v>
      </c>
      <c r="G41" s="12">
        <f t="shared" si="10"/>
        <v>0.3996307396</v>
      </c>
      <c r="H41" s="33">
        <f t="shared" si="11"/>
        <v>25.65673399</v>
      </c>
      <c r="L41" s="1"/>
      <c r="M41" s="1"/>
      <c r="N41" s="1"/>
      <c r="O41" s="1"/>
      <c r="P41" s="1"/>
      <c r="Q41" s="1"/>
      <c r="R41" s="1"/>
      <c r="S41" s="1"/>
      <c r="T41" s="1"/>
      <c r="U41" s="1"/>
      <c r="V41" s="1"/>
      <c r="W41" s="1"/>
      <c r="X41" s="1"/>
      <c r="Y41" s="1"/>
      <c r="Z41" s="1"/>
    </row>
    <row r="42">
      <c r="A42" s="1"/>
      <c r="B42" s="1"/>
      <c r="E42" s="6">
        <v>0.0940005</v>
      </c>
      <c r="F42" s="1">
        <v>0.5221755</v>
      </c>
      <c r="G42" s="7">
        <f t="shared" si="10"/>
        <v>0.3824457844</v>
      </c>
      <c r="H42" s="32">
        <f t="shared" si="11"/>
        <v>26.75914814</v>
      </c>
      <c r="L42" s="1"/>
      <c r="M42" s="1"/>
      <c r="N42" s="1"/>
      <c r="O42" s="1"/>
      <c r="P42" s="1"/>
      <c r="Q42" s="1"/>
      <c r="R42" s="1"/>
      <c r="S42" s="1"/>
      <c r="T42" s="1"/>
      <c r="U42" s="1"/>
      <c r="V42" s="1"/>
      <c r="W42" s="1"/>
      <c r="X42" s="1"/>
      <c r="Y42" s="1"/>
      <c r="Z42" s="1"/>
    </row>
    <row r="43">
      <c r="A43" s="1"/>
      <c r="B43" s="1"/>
      <c r="E43" s="6">
        <v>0.133155</v>
      </c>
      <c r="F43" s="1">
        <v>0.6262245000000001</v>
      </c>
      <c r="G43" s="7">
        <f t="shared" si="10"/>
        <v>0.4551803818</v>
      </c>
      <c r="H43" s="32">
        <f t="shared" si="11"/>
        <v>27.31354621</v>
      </c>
      <c r="L43" s="1"/>
      <c r="M43" s="1"/>
      <c r="N43" s="1"/>
      <c r="O43" s="1"/>
      <c r="P43" s="1"/>
      <c r="Q43" s="1"/>
      <c r="R43" s="1"/>
      <c r="S43" s="1"/>
      <c r="T43" s="1"/>
      <c r="U43" s="1"/>
      <c r="V43" s="1"/>
      <c r="W43" s="1"/>
      <c r="X43" s="1"/>
      <c r="Y43" s="1"/>
      <c r="Z43" s="1"/>
    </row>
    <row r="44">
      <c r="A44" s="1"/>
      <c r="B44" s="1"/>
      <c r="C44" s="1"/>
      <c r="D44" s="1"/>
      <c r="E44" s="11">
        <v>0.176715</v>
      </c>
      <c r="F44" s="24">
        <v>0.716562</v>
      </c>
      <c r="G44" s="12">
        <f t="shared" si="10"/>
        <v>0.5243744273</v>
      </c>
      <c r="H44" s="33">
        <f t="shared" si="11"/>
        <v>26.82078769</v>
      </c>
      <c r="I44" s="1"/>
      <c r="J44" s="1"/>
      <c r="K44" s="1"/>
      <c r="L44" s="1"/>
      <c r="M44" s="1"/>
      <c r="N44" s="1"/>
      <c r="O44" s="1"/>
      <c r="P44" s="1"/>
      <c r="Q44" s="1"/>
      <c r="R44" s="1"/>
      <c r="S44" s="1"/>
      <c r="T44" s="1"/>
      <c r="U44" s="1"/>
      <c r="V44" s="1"/>
      <c r="W44" s="1"/>
      <c r="X44" s="1"/>
      <c r="Y44" s="1"/>
      <c r="Z44" s="1"/>
    </row>
    <row r="45">
      <c r="A45" s="1"/>
      <c r="B45" s="1"/>
      <c r="C45" s="1"/>
      <c r="D45" s="1"/>
      <c r="E45" s="3" t="s">
        <v>18</v>
      </c>
      <c r="F45" s="34" t="s">
        <v>20</v>
      </c>
      <c r="G45" s="34" t="s">
        <v>20</v>
      </c>
      <c r="H45" s="3" t="s">
        <v>38</v>
      </c>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I18:J18"/>
    <mergeCell ref="I19:J19"/>
    <mergeCell ref="I21:J21"/>
    <mergeCell ref="I22:J22"/>
    <mergeCell ref="I23:J23"/>
    <mergeCell ref="I24:J24"/>
    <mergeCell ref="I27:J27"/>
    <mergeCell ref="I26:J26"/>
    <mergeCell ref="I25:J25"/>
    <mergeCell ref="E34:F34"/>
    <mergeCell ref="G34:H34"/>
    <mergeCell ref="I17:J17"/>
    <mergeCell ref="I20:J20"/>
  </mergeCells>
  <drawing r:id="rId1"/>
</worksheet>
</file>