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<sst xmlns="http://schemas.openxmlformats.org/spreadsheetml/2006/main" count="102" uniqueCount="64">
  <si>
    <t>Raw Counts</t>
  </si>
  <si>
    <t>gene_id</t>
  </si>
  <si>
    <t>sample1_t3</t>
  </si>
  <si>
    <t>sample2_t4</t>
  </si>
  <si>
    <t>sample3_t5</t>
  </si>
  <si>
    <t>sample4_t6</t>
  </si>
  <si>
    <t>sample11_t3</t>
  </si>
  <si>
    <t>sample12_t4</t>
  </si>
  <si>
    <t>sample13_t5</t>
  </si>
  <si>
    <t>sample14_t6</t>
  </si>
  <si>
    <t>sample111_t3</t>
  </si>
  <si>
    <t>sample112_t4</t>
  </si>
  <si>
    <t>sample113_t5</t>
  </si>
  <si>
    <t>sample114_t6</t>
  </si>
  <si>
    <t>ECB_00001</t>
  </si>
  <si>
    <t>ECB_00002</t>
  </si>
  <si>
    <t>ECB_00003</t>
  </si>
  <si>
    <t>ECB_00004</t>
  </si>
  <si>
    <t>ECB_00005</t>
  </si>
  <si>
    <t>Size Factors</t>
  </si>
  <si>
    <t>T3_4</t>
  </si>
  <si>
    <t>T3_5</t>
  </si>
  <si>
    <t>T3_6</t>
  </si>
  <si>
    <t>sample2_t5</t>
  </si>
  <si>
    <t>sample2_t6</t>
  </si>
  <si>
    <t>sample12_t5</t>
  </si>
  <si>
    <t>sample12_t6</t>
  </si>
  <si>
    <t>sample112_t5</t>
  </si>
  <si>
    <t>sample112_t6</t>
  </si>
  <si>
    <t>Scaled Size Factors</t>
  </si>
  <si>
    <t>Normalized Counts</t>
  </si>
  <si>
    <t>Averaged Counts</t>
  </si>
  <si>
    <t>Stdev Counts</t>
  </si>
  <si>
    <t>Norm Counts To max</t>
  </si>
  <si>
    <t>Stdev Counts Norm To max</t>
  </si>
  <si>
    <t>Classification</t>
  </si>
  <si>
    <t>Up Regulated</t>
  </si>
  <si>
    <t>Other (error makes change doubtful)</t>
  </si>
  <si>
    <t>Down Regulated</t>
  </si>
  <si>
    <t>Other (error makes change insignificant)</t>
  </si>
  <si>
    <t>Name conversions</t>
  </si>
  <si>
    <t>Common Name</t>
  </si>
  <si>
    <t>Function</t>
  </si>
  <si>
    <t>thrL</t>
  </si>
  <si>
    <t>thrA</t>
  </si>
  <si>
    <t>Bifunctional aspartokinase/homoserine dehydrogenase 1</t>
  </si>
  <si>
    <t>thrB</t>
  </si>
  <si>
    <t>Homoserine kinase</t>
  </si>
  <si>
    <t>thrC</t>
  </si>
  <si>
    <t>Threonine synthase</t>
  </si>
  <si>
    <t>yaaX</t>
  </si>
  <si>
    <t>Uncharacterized protein yaaX</t>
  </si>
  <si>
    <t>GO chart Enrichment (all genes in list)</t>
  </si>
  <si>
    <t>Category        Term    Count   %       PValue  Genes   List Total      Pop Hits        Pop Total       Fold Enrichment Bonferroni      Benjamini       FDR</t>
  </si>
  <si>
    <t>GOTERM_BP_FAT   GO:0009088~threonine biosynthetic process       3       75.0    1.2250425695213776E-6   945803, 947498, 945198  3       19      16709   879.4210526315791       2.8175599417146202E-5   2.8175599417146202E-5   9.710092020220884E-4</t>
  </si>
  <si>
    <t>GOTERM_BP_FAT   GO:0006566~threonine metabolic process  3       75.0    1.3611584105793116E-6   945803, 947498, 945198  3       20      16709   835.4499999999999       3.1306174700596046E-5   1.5653209861743456E-5   0.0010788986047671756</t>
  </si>
  <si>
    <t>GOTERM_BP_FAT   GO:0009067~aspartate family amino acid biosynthetic process     3       75.0    4.6143270118636546E-5   945803, 947498, 945198  3       114     16709   146.5701754385965       0.0010607566987380634   3.5371066272793517E-4   0.03656899089478083</t>
  </si>
  <si>
    <t>GOTERM_BP_FAT   GO:0009066~aspartate family amino acid metabolic process        3       75.0    4.778382420296774E-5    945803, 947498, 945198  3       116     16709   144.04310344827587      0.0010984504765017      2.747258097979266E-4    0.03786893083230769</t>
  </si>
  <si>
    <t>GOTERM_BP_FAT   GO:0008652~cellular amino acid biosynthetic process     3       75.0    0.0010815836370375092   945803, 947498, 945198  3       550     16709   30.379999999999995      0.02458268710137157     0.004965607670164851    0.8540981869443742</t>
  </si>
  <si>
    <t>GOTERM_BP_FAT   GO:0009309~amine biosynthetic process   3       75.0    0.001287369296742385    945803, 947498, 945198  3       600     16709   27.848333333333333      0.029193946310443142    0.004925922549537609    1.0158778896282916</t>
  </si>
  <si>
    <t>GOTERM_BP_FAT   GO:0046394~carboxylic acid biosynthetic process 3       75.0    0.0016783083202426663   945803, 947498, 945198  3       685     16709   24.392700729927007      0.03789676378413165     0.005503872163980517    1.3225818153446478</t>
  </si>
  <si>
    <t>GOTERM_BP_FAT   GO:0016053~organic acid biosynthetic process    3       75.0    0.0016930518150278645   945803, 947498, 945198  3       688     16709   24.286337209302324      0.03822350874185265     0.004859801873867697    1.3341322813584577</t>
  </si>
  <si>
    <t>GOTERM_BP_FAT   GO:0044271~nitrogen compound biosynthetic process       3       75.0    0.004849062361764532    945803, 947498, 945198  3       1164    16709   14.354810996563574      0.1057766616424679      0.012345353726076036    3.779612565378576</t>
  </si>
  <si>
    <t>GO Functional enrichment is very similar in this case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</si>
</sst>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G67" activeCellId="0" pane="topLeft" sqref="G67"/>
    </sheetView>
  </sheetViews>
  <cols>
    <col collapsed="false" hidden="false" max="1" min="1" style="0" width="14.0078431372549"/>
    <col collapsed="false" hidden="false" max="13" min="2" style="0" width="13.0156862745098"/>
    <col collapsed="false" hidden="false" max="1025" min="14" style="0" width="11.6941176470588"/>
  </cols>
  <sheetData>
    <row collapsed="false" customFormat="false" customHeight="true" hidden="false" ht="12.1" outlineLevel="0" r="1">
      <c r="A1" s="1" t="s">
        <v>0</v>
      </c>
    </row>
    <row collapsed="false" customFormat="false" customHeight="true" hidden="false" ht="12.1" outlineLevel="0"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</row>
    <row collapsed="false" customFormat="false" customHeight="true" hidden="false" ht="12.1" outlineLevel="0" r="3">
      <c r="A3" s="0" t="s">
        <v>14</v>
      </c>
      <c r="B3" s="0" t="n">
        <v>10</v>
      </c>
      <c r="D3" s="0" t="n">
        <v>30</v>
      </c>
      <c r="E3" s="0" t="n">
        <v>40</v>
      </c>
      <c r="F3" s="0" t="n">
        <v>11</v>
      </c>
      <c r="G3" s="0" t="n">
        <v>19</v>
      </c>
      <c r="H3" s="0" t="n">
        <v>30</v>
      </c>
      <c r="I3" s="0" t="n">
        <v>36</v>
      </c>
      <c r="J3" s="0" t="n">
        <v>9</v>
      </c>
      <c r="K3" s="0" t="n">
        <v>20</v>
      </c>
      <c r="L3" s="0" t="n">
        <v>33</v>
      </c>
      <c r="M3" s="0" t="n">
        <v>45</v>
      </c>
    </row>
    <row collapsed="false" customFormat="false" customHeight="true" hidden="false" ht="12.1" outlineLevel="0" r="4">
      <c r="A4" s="0" t="s">
        <v>15</v>
      </c>
      <c r="B4" s="0" t="n">
        <v>5</v>
      </c>
      <c r="C4" s="0" t="n">
        <v>6</v>
      </c>
      <c r="D4" s="0" t="n">
        <v>4</v>
      </c>
      <c r="E4" s="0" t="n">
        <v>6</v>
      </c>
      <c r="F4" s="0" t="n">
        <v>5</v>
      </c>
      <c r="G4" s="0" t="n">
        <v>5</v>
      </c>
      <c r="H4" s="0" t="n">
        <v>6</v>
      </c>
      <c r="I4" s="0" t="n">
        <v>2</v>
      </c>
      <c r="J4" s="0" t="n">
        <v>5</v>
      </c>
      <c r="K4" s="0" t="n">
        <v>5</v>
      </c>
      <c r="L4" s="0" t="n">
        <v>6</v>
      </c>
      <c r="M4" s="0" t="n">
        <v>4</v>
      </c>
    </row>
    <row collapsed="false" customFormat="false" customHeight="true" hidden="false" ht="12.1" outlineLevel="0" r="5">
      <c r="A5" s="0" t="s">
        <v>16</v>
      </c>
      <c r="B5" s="0" t="n">
        <v>9</v>
      </c>
      <c r="C5" s="0" t="n">
        <v>20</v>
      </c>
      <c r="D5" s="0" t="n">
        <v>33</v>
      </c>
      <c r="E5" s="0" t="n">
        <v>45</v>
      </c>
      <c r="F5" s="0" t="n">
        <v>10</v>
      </c>
      <c r="G5" s="0" t="n">
        <v>20</v>
      </c>
      <c r="H5" s="0" t="n">
        <v>30</v>
      </c>
      <c r="I5" s="0" t="n">
        <v>50</v>
      </c>
      <c r="J5" s="0" t="n">
        <v>11</v>
      </c>
      <c r="K5" s="0" t="n">
        <v>19</v>
      </c>
      <c r="L5" s="0" t="n">
        <v>30</v>
      </c>
      <c r="M5" s="0" t="n">
        <v>36</v>
      </c>
    </row>
    <row collapsed="false" customFormat="false" customHeight="true" hidden="false" ht="12.1" outlineLevel="0" r="6">
      <c r="A6" s="0" t="s">
        <v>17</v>
      </c>
      <c r="B6" s="0" t="n">
        <v>60</v>
      </c>
      <c r="C6" s="0" t="n">
        <v>50</v>
      </c>
      <c r="D6" s="0" t="n">
        <v>40</v>
      </c>
      <c r="E6" s="0" t="n">
        <v>30</v>
      </c>
      <c r="F6" s="0" t="n">
        <v>55</v>
      </c>
      <c r="G6" s="0" t="n">
        <v>45</v>
      </c>
      <c r="H6" s="0" t="n">
        <v>35</v>
      </c>
      <c r="I6" s="0" t="n">
        <v>25</v>
      </c>
      <c r="J6" s="0" t="n">
        <v>75</v>
      </c>
      <c r="K6" s="0" t="n">
        <v>65</v>
      </c>
      <c r="L6" s="0" t="n">
        <v>55</v>
      </c>
      <c r="M6" s="0" t="n">
        <v>45</v>
      </c>
    </row>
    <row collapsed="false" customFormat="false" customHeight="true" hidden="false" ht="12.1" outlineLevel="0" r="7">
      <c r="A7" s="0" t="s">
        <v>18</v>
      </c>
      <c r="B7" s="0" t="n">
        <v>10</v>
      </c>
      <c r="C7" s="0" t="n">
        <v>12</v>
      </c>
      <c r="D7" s="0" t="n">
        <v>5</v>
      </c>
      <c r="E7" s="0" t="n">
        <v>3</v>
      </c>
      <c r="F7" s="0" t="n">
        <v>12</v>
      </c>
      <c r="G7" s="0" t="n">
        <v>3</v>
      </c>
      <c r="H7" s="0" t="n">
        <v>5</v>
      </c>
      <c r="I7" s="0" t="n">
        <v>3</v>
      </c>
      <c r="J7" s="0" t="n">
        <v>5</v>
      </c>
      <c r="K7" s="0" t="n">
        <v>3</v>
      </c>
      <c r="L7" s="0" t="n">
        <v>5</v>
      </c>
      <c r="M7" s="0" t="n">
        <v>3</v>
      </c>
    </row>
    <row collapsed="false" customFormat="false" customHeight="true" hidden="false" ht="12.1" outlineLevel="0" r="8"/>
    <row collapsed="false" customFormat="false" customHeight="true" hidden="false" ht="12.1" outlineLevel="0" r="9">
      <c r="A9" s="1" t="s">
        <v>19</v>
      </c>
      <c r="B9" s="0" t="s">
        <v>20</v>
      </c>
      <c r="D9" s="0" t="s">
        <v>21</v>
      </c>
      <c r="F9" s="0" t="s">
        <v>22</v>
      </c>
    </row>
    <row collapsed="false" customFormat="false" customHeight="true" hidden="false" ht="12.1" outlineLevel="0" r="10">
      <c r="A10" s="0" t="s">
        <v>2</v>
      </c>
      <c r="B10" s="0" t="n">
        <v>1.0541916878</v>
      </c>
      <c r="C10" s="0" t="s">
        <v>2</v>
      </c>
      <c r="D10" s="0" t="n">
        <v>1.0541916878</v>
      </c>
      <c r="E10" s="0" t="s">
        <v>2</v>
      </c>
      <c r="F10" s="0" t="n">
        <v>1.0541916878</v>
      </c>
    </row>
    <row collapsed="false" customFormat="false" customHeight="true" hidden="false" ht="12.1" outlineLevel="0" r="11">
      <c r="A11" s="0" t="s">
        <v>3</v>
      </c>
      <c r="B11" s="0" t="n">
        <v>1.0827221943</v>
      </c>
      <c r="C11" s="0" t="s">
        <v>23</v>
      </c>
      <c r="D11" s="0" t="n">
        <v>1.0092124646</v>
      </c>
      <c r="E11" s="0" t="s">
        <v>24</v>
      </c>
      <c r="F11" s="0" t="n">
        <v>1.2650300254</v>
      </c>
    </row>
    <row collapsed="false" customFormat="false" customHeight="true" hidden="false" ht="12.1" outlineLevel="0" r="12">
      <c r="A12" s="0" t="s">
        <v>6</v>
      </c>
      <c r="B12" s="0" t="n">
        <v>1.0541916878</v>
      </c>
      <c r="C12" s="0" t="s">
        <v>6</v>
      </c>
      <c r="D12" s="0" t="n">
        <v>1.0541916878</v>
      </c>
      <c r="E12" s="0" t="s">
        <v>6</v>
      </c>
      <c r="F12" s="0" t="n">
        <v>1.0541916878</v>
      </c>
    </row>
    <row collapsed="false" customFormat="false" customHeight="true" hidden="false" ht="12.1" outlineLevel="0" r="13">
      <c r="A13" s="0" t="s">
        <v>7</v>
      </c>
      <c r="B13" s="0" t="n">
        <v>0.8835323883</v>
      </c>
      <c r="C13" s="0" t="s">
        <v>25</v>
      </c>
      <c r="D13" s="0" t="n">
        <v>1.2650300254</v>
      </c>
      <c r="E13" s="0" t="s">
        <v>26</v>
      </c>
      <c r="F13" s="0" t="n">
        <v>0.6055274787</v>
      </c>
    </row>
    <row collapsed="false" customFormat="false" customHeight="true" hidden="false" ht="12.1" outlineLevel="0" r="14">
      <c r="A14" s="0" t="s">
        <v>10</v>
      </c>
      <c r="B14" s="0" t="n">
        <v>1.0092124646</v>
      </c>
      <c r="C14" s="0" t="s">
        <v>10</v>
      </c>
      <c r="D14" s="0" t="n">
        <v>1.0092124646</v>
      </c>
      <c r="E14" s="0" t="s">
        <v>10</v>
      </c>
      <c r="F14" s="0" t="n">
        <v>1.0092124646</v>
      </c>
    </row>
    <row collapsed="false" customFormat="false" customHeight="true" hidden="false" ht="12.1" outlineLevel="0" r="15">
      <c r="A15" s="0" t="s">
        <v>11</v>
      </c>
      <c r="B15" s="0" t="n">
        <v>0.900115642</v>
      </c>
      <c r="C15" s="0" t="s">
        <v>27</v>
      </c>
      <c r="D15" s="0" t="n">
        <v>1.2650300254</v>
      </c>
      <c r="E15" s="0" t="s">
        <v>28</v>
      </c>
      <c r="F15" s="0" t="n">
        <v>0.9744499749</v>
      </c>
    </row>
    <row collapsed="false" customFormat="false" customHeight="true" hidden="false" ht="12.1" outlineLevel="0" r="17">
      <c r="A17" s="1" t="s">
        <v>29</v>
      </c>
    </row>
    <row collapsed="false" customFormat="false" customHeight="true" hidden="false" ht="12.1" outlineLevel="0" r="18">
      <c r="A18" s="1"/>
      <c r="B18" s="0" t="n">
        <v>1</v>
      </c>
      <c r="C18" s="0" t="n">
        <f aca="false">B11/AVERAGE($B10,$B12,$B14)</f>
        <v>1.04188186968187</v>
      </c>
      <c r="D18" s="0" t="n">
        <f aca="false">D11/AVERAGE($B10,$B12,$B14)</f>
        <v>0.971144929936066</v>
      </c>
      <c r="E18" s="0" t="n">
        <f aca="false">F11/AVERAGE($B10,$B12,$B14)</f>
        <v>1.21731304207685</v>
      </c>
      <c r="F18" s="0" t="n">
        <v>1</v>
      </c>
      <c r="G18" s="0" t="n">
        <f aca="false">B13/AVERAGE($B10,$B12,$B14)</f>
        <v>0.850205511157584</v>
      </c>
      <c r="H18" s="0" t="n">
        <f aca="false">D13/AVERAGE($B10,$B12,$B14)</f>
        <v>1.21731304207685</v>
      </c>
      <c r="I18" s="0" t="n">
        <f aca="false">F13/AVERAGE($B10,$B12,$B14)</f>
        <v>0.582686957903903</v>
      </c>
      <c r="J18" s="0" t="n">
        <v>1</v>
      </c>
      <c r="K18" s="0" t="n">
        <f aca="false">B15/AVERAGE($B10,$B12,$B14)</f>
        <v>0.866163243862542</v>
      </c>
      <c r="L18" s="0" t="n">
        <f aca="false">D15/AVERAGE($B10,$B12,$B14)</f>
        <v>1.21731304207685</v>
      </c>
      <c r="M18" s="0" t="n">
        <f aca="false">F15/AVERAGE($B10,$B12,$B14)</f>
        <v>0.937693682742552</v>
      </c>
    </row>
    <row collapsed="false" customFormat="false" customHeight="true" hidden="false" ht="12.1" outlineLevel="0" r="19"/>
    <row collapsed="false" customFormat="false" customHeight="true" hidden="false" ht="12.1" outlineLevel="0" r="20">
      <c r="A20" s="1" t="s">
        <v>30</v>
      </c>
    </row>
    <row collapsed="false" customFormat="false" customHeight="true" hidden="false" ht="12.1" outlineLevel="0" r="21">
      <c r="A21" s="0" t="s">
        <v>14</v>
      </c>
      <c r="B21" s="0" t="n">
        <f aca="false">B3/B$18</f>
        <v>10</v>
      </c>
      <c r="D21" s="0" t="n">
        <f aca="false">D3/D$18</f>
        <v>30.8913727243317</v>
      </c>
      <c r="E21" s="0" t="n">
        <f aca="false">E3/E$18</f>
        <v>32.8592552756653</v>
      </c>
      <c r="F21" s="0" t="n">
        <f aca="false">F3/F$18</f>
        <v>11</v>
      </c>
      <c r="G21" s="0" t="n">
        <f aca="false">G3/G$18</f>
        <v>22.3475380371633</v>
      </c>
      <c r="H21" s="0" t="n">
        <f aca="false">H3/H$18</f>
        <v>24.644441456749</v>
      </c>
      <c r="I21" s="0" t="n">
        <f aca="false">I3/I$18</f>
        <v>61.7827454547852</v>
      </c>
      <c r="J21" s="0" t="n">
        <f aca="false">J3/J$18</f>
        <v>9</v>
      </c>
      <c r="K21" s="0" t="n">
        <f aca="false">K3/K$18</f>
        <v>23.0903356171206</v>
      </c>
      <c r="L21" s="0" t="n">
        <f aca="false">L3/L$18</f>
        <v>27.1088856024239</v>
      </c>
      <c r="M21" s="0" t="n">
        <f aca="false">M3/M$18</f>
        <v>47.9900854918684</v>
      </c>
    </row>
    <row collapsed="false" customFormat="false" customHeight="true" hidden="false" ht="12.1" outlineLevel="0" r="22">
      <c r="A22" s="0" t="s">
        <v>15</v>
      </c>
      <c r="B22" s="0" t="n">
        <f aca="false">B4/B$18</f>
        <v>5</v>
      </c>
      <c r="C22" s="0" t="n">
        <f aca="false">C4/C$18</f>
        <v>5.7588102592015</v>
      </c>
      <c r="D22" s="0" t="n">
        <f aca="false">D4/D$18</f>
        <v>4.11884969657756</v>
      </c>
      <c r="E22" s="0" t="n">
        <f aca="false">E4/E$18</f>
        <v>4.9288882913498</v>
      </c>
      <c r="F22" s="0" t="n">
        <f aca="false">F4/F$18</f>
        <v>5</v>
      </c>
      <c r="G22" s="0" t="n">
        <f aca="false">G4/G$18</f>
        <v>5.8809310624114</v>
      </c>
      <c r="H22" s="0" t="n">
        <f aca="false">H4/H$18</f>
        <v>4.9288882913498</v>
      </c>
      <c r="I22" s="0" t="n">
        <f aca="false">I4/I$18</f>
        <v>3.43237474748807</v>
      </c>
      <c r="J22" s="0" t="n">
        <f aca="false">J4/J$18</f>
        <v>5</v>
      </c>
      <c r="K22" s="0" t="n">
        <f aca="false">K4/K$18</f>
        <v>5.77258390428016</v>
      </c>
      <c r="L22" s="0" t="n">
        <f aca="false">L4/L$18</f>
        <v>4.9288882913498</v>
      </c>
      <c r="M22" s="0" t="n">
        <f aca="false">M4/M$18</f>
        <v>4.26578537705497</v>
      </c>
    </row>
    <row collapsed="false" customFormat="false" customHeight="true" hidden="false" ht="12.1" outlineLevel="0" r="23">
      <c r="A23" s="0" t="s">
        <v>16</v>
      </c>
      <c r="B23" s="0" t="n">
        <f aca="false">B5/B$18</f>
        <v>9</v>
      </c>
      <c r="C23" s="0" t="n">
        <f aca="false">C5/C$18</f>
        <v>19.1960341973383</v>
      </c>
      <c r="D23" s="0" t="n">
        <f aca="false">D5/D$18</f>
        <v>33.9805099967649</v>
      </c>
      <c r="E23" s="0" t="n">
        <f aca="false">E5/E$18</f>
        <v>36.9666621851235</v>
      </c>
      <c r="F23" s="0" t="n">
        <f aca="false">F5/F$18</f>
        <v>10</v>
      </c>
      <c r="G23" s="0" t="n">
        <f aca="false">G5/G$18</f>
        <v>23.5237242496456</v>
      </c>
      <c r="H23" s="0" t="n">
        <f aca="false">H5/H$18</f>
        <v>24.644441456749</v>
      </c>
      <c r="I23" s="0" t="n">
        <f aca="false">I5/I$18</f>
        <v>85.8093686872017</v>
      </c>
      <c r="J23" s="0" t="n">
        <f aca="false">J5/J$18</f>
        <v>11</v>
      </c>
      <c r="K23" s="0" t="n">
        <f aca="false">K5/K$18</f>
        <v>21.9358188362646</v>
      </c>
      <c r="L23" s="0" t="n">
        <f aca="false">L5/L$18</f>
        <v>24.644441456749</v>
      </c>
      <c r="M23" s="0" t="n">
        <f aca="false">M5/M$18</f>
        <v>38.3920683934947</v>
      </c>
    </row>
    <row collapsed="false" customFormat="false" customHeight="true" hidden="false" ht="12.1" outlineLevel="0" r="24">
      <c r="A24" s="0" t="s">
        <v>17</v>
      </c>
      <c r="B24" s="0" t="n">
        <f aca="false">B6/B$18</f>
        <v>60</v>
      </c>
      <c r="C24" s="0" t="n">
        <f aca="false">C6/C$18</f>
        <v>47.9900854933458</v>
      </c>
      <c r="D24" s="0" t="n">
        <f aca="false">D6/D$18</f>
        <v>41.1884969657756</v>
      </c>
      <c r="E24" s="0" t="n">
        <f aca="false">E6/E$18</f>
        <v>24.644441456749</v>
      </c>
      <c r="F24" s="0" t="n">
        <f aca="false">F6/F$18</f>
        <v>55</v>
      </c>
      <c r="G24" s="0" t="n">
        <f aca="false">G6/G$18</f>
        <v>52.9283795617026</v>
      </c>
      <c r="H24" s="0" t="n">
        <f aca="false">H6/H$18</f>
        <v>28.7518483662072</v>
      </c>
      <c r="I24" s="0" t="n">
        <f aca="false">I6/I$18</f>
        <v>42.9046843436009</v>
      </c>
      <c r="J24" s="0" t="n">
        <f aca="false">J6/J$18</f>
        <v>75</v>
      </c>
      <c r="K24" s="0" t="n">
        <f aca="false">K6/K$18</f>
        <v>75.043590755642</v>
      </c>
      <c r="L24" s="0" t="n">
        <f aca="false">L6/L$18</f>
        <v>45.1814760040398</v>
      </c>
      <c r="M24" s="0" t="n">
        <f aca="false">M6/M$18</f>
        <v>47.9900854918684</v>
      </c>
    </row>
    <row collapsed="false" customFormat="false" customHeight="true" hidden="false" ht="12.1" outlineLevel="0" r="25">
      <c r="A25" s="0" t="s">
        <v>18</v>
      </c>
      <c r="B25" s="0" t="n">
        <f aca="false">B7/B$18</f>
        <v>10</v>
      </c>
      <c r="C25" s="0" t="n">
        <f aca="false">C7/C$18</f>
        <v>11.517620518403</v>
      </c>
      <c r="D25" s="0" t="n">
        <f aca="false">D7/D$18</f>
        <v>5.14856212072195</v>
      </c>
      <c r="E25" s="0" t="n">
        <f aca="false">E7/E$18</f>
        <v>2.4644441456749</v>
      </c>
      <c r="F25" s="0" t="n">
        <f aca="false">F7/F$18</f>
        <v>12</v>
      </c>
      <c r="G25" s="0" t="n">
        <f aca="false">G7/G$18</f>
        <v>3.52855863744684</v>
      </c>
      <c r="H25" s="0" t="n">
        <f aca="false">H7/H$18</f>
        <v>4.10740690945817</v>
      </c>
      <c r="I25" s="0" t="n">
        <f aca="false">I7/I$18</f>
        <v>5.1485621212321</v>
      </c>
      <c r="J25" s="0" t="n">
        <f aca="false">J7/J$18</f>
        <v>5</v>
      </c>
      <c r="K25" s="0" t="n">
        <f aca="false">K7/K$18</f>
        <v>3.46355034256809</v>
      </c>
      <c r="L25" s="0" t="n">
        <f aca="false">L7/L$18</f>
        <v>4.10740690945817</v>
      </c>
      <c r="M25" s="0" t="n">
        <f aca="false">M7/M$18</f>
        <v>3.19933903279123</v>
      </c>
    </row>
    <row collapsed="false" customFormat="false" customHeight="true" hidden="false" ht="12.1" outlineLevel="0" r="26"/>
    <row collapsed="false" customFormat="false" customHeight="true" hidden="false" ht="12.1" outlineLevel="0" r="28">
      <c r="A28" s="1" t="s">
        <v>31</v>
      </c>
      <c r="G28" s="1" t="s">
        <v>32</v>
      </c>
    </row>
    <row collapsed="false" customFormat="false" customHeight="true" hidden="false" ht="12.1" outlineLevel="0" r="29">
      <c r="A29" s="0" t="s">
        <v>14</v>
      </c>
      <c r="B29" s="0" t="n">
        <f aca="false">AVERAGE(B21,F21,J21)</f>
        <v>10</v>
      </c>
      <c r="C29" s="0" t="n">
        <f aca="false">AVERAGE(G21,K21)</f>
        <v>22.718936827142</v>
      </c>
      <c r="D29" s="0" t="n">
        <f aca="false">AVERAGE(D21,H21,L21)</f>
        <v>27.5482332611682</v>
      </c>
      <c r="E29" s="0" t="n">
        <f aca="false">AVERAGE(E21,I21,M21)</f>
        <v>47.544028740773</v>
      </c>
      <c r="G29" s="0" t="n">
        <f aca="false">STDEV(B21,F21,J21)</f>
        <v>1</v>
      </c>
      <c r="H29" s="0" t="n">
        <f aca="false">STDEV(C21,G21,K21)</f>
        <v>0.525237205836769</v>
      </c>
      <c r="I29" s="0" t="n">
        <f aca="false">STDEV(D21,H21,L21)</f>
        <v>3.1465548365488</v>
      </c>
      <c r="J29" s="0" t="n">
        <f aca="false">STDEV(E21,I21,M21)</f>
        <v>14.466903469793</v>
      </c>
    </row>
    <row collapsed="false" customFormat="false" customHeight="true" hidden="false" ht="12.1" outlineLevel="0" r="30">
      <c r="A30" s="0" t="s">
        <v>15</v>
      </c>
      <c r="B30" s="0" t="n">
        <f aca="false">AVERAGE(B22,F22,J22)</f>
        <v>5</v>
      </c>
      <c r="C30" s="0" t="n">
        <f aca="false">AVERAGE(C22,G22,K22)</f>
        <v>5.80410840863102</v>
      </c>
      <c r="D30" s="0" t="n">
        <f aca="false">AVERAGE(D22,H22,L22)</f>
        <v>4.65887542642572</v>
      </c>
      <c r="E30" s="0" t="n">
        <f aca="false">AVERAGE(E22,I22,M22)</f>
        <v>4.20901613863095</v>
      </c>
      <c r="G30" s="0" t="n">
        <f aca="false">STDEV(B22,F22,J22)</f>
        <v>0</v>
      </c>
      <c r="H30" s="0" t="n">
        <f aca="false">STDEV(C22,G22,K22)</f>
        <v>0.0668858611747159</v>
      </c>
      <c r="I30" s="0" t="n">
        <f aca="false">STDEV(D22,H22,L22)</f>
        <v>0.46767600074574</v>
      </c>
      <c r="J30" s="0" t="n">
        <f aca="false">STDEV(E22,I22,M22)</f>
        <v>0.74987015980357</v>
      </c>
    </row>
    <row collapsed="false" customFormat="false" customHeight="true" hidden="false" ht="12.1" outlineLevel="0" r="31">
      <c r="A31" s="0" t="s">
        <v>16</v>
      </c>
      <c r="B31" s="0" t="n">
        <f aca="false">AVERAGE(B23,F23,J23)</f>
        <v>10</v>
      </c>
      <c r="C31" s="0" t="n">
        <f aca="false">AVERAGE(C23,G23,K23)</f>
        <v>21.5518590944162</v>
      </c>
      <c r="D31" s="0" t="n">
        <f aca="false">AVERAGE(D23,H23,L23)</f>
        <v>27.7564643034209</v>
      </c>
      <c r="E31" s="0" t="n">
        <f aca="false">AVERAGE(E23,I23,M23)</f>
        <v>53.7226997552733</v>
      </c>
      <c r="G31" s="0" t="n">
        <f aca="false">STDEV(B23,F23,J23)</f>
        <v>1</v>
      </c>
      <c r="H31" s="0" t="n">
        <f aca="false">STDEV(C23,G23,K23)</f>
        <v>2.1892451004239</v>
      </c>
      <c r="I31" s="0" t="n">
        <f aca="false">STDEV(D23,H23,L23)</f>
        <v>5.39018168475095</v>
      </c>
      <c r="J31" s="0" t="n">
        <f aca="false">STDEV(E23,I23,M23)</f>
        <v>27.7970086173872</v>
      </c>
    </row>
    <row collapsed="false" customFormat="false" customHeight="true" hidden="false" ht="12.1" outlineLevel="0" r="32">
      <c r="A32" s="0" t="s">
        <v>17</v>
      </c>
      <c r="B32" s="0" t="n">
        <f aca="false">AVERAGE(B24,F24,J24)</f>
        <v>63.3333333333333</v>
      </c>
      <c r="C32" s="0" t="n">
        <f aca="false">AVERAGE(C24,G24,K24)</f>
        <v>58.6540186035635</v>
      </c>
      <c r="D32" s="0" t="n">
        <f aca="false">AVERAGE(D24,H24,L24)</f>
        <v>38.3739404453409</v>
      </c>
      <c r="E32" s="0" t="n">
        <f aca="false">AVERAGE(E24,I24,M24)</f>
        <v>38.5130704307394</v>
      </c>
      <c r="G32" s="0" t="n">
        <f aca="false">STDEV(B24,F24,J24)</f>
        <v>10.4083299973307</v>
      </c>
      <c r="H32" s="0" t="n">
        <f aca="false">STDEV(C24,G24,K24)</f>
        <v>14.4069512240631</v>
      </c>
      <c r="I32" s="0" t="n">
        <f aca="false">STDEV(D24,H24,L24)</f>
        <v>8.56880752406657</v>
      </c>
      <c r="J32" s="0" t="n">
        <f aca="false">STDEV(E24,I24,M24)</f>
        <v>12.2767861602031</v>
      </c>
    </row>
    <row collapsed="false" customFormat="false" customHeight="true" hidden="false" ht="12.1" outlineLevel="0" r="33">
      <c r="A33" s="0" t="s">
        <v>18</v>
      </c>
      <c r="B33" s="0" t="n">
        <f aca="false">AVERAGE(B25,F25,J25)</f>
        <v>9</v>
      </c>
      <c r="C33" s="0" t="n">
        <f aca="false">AVERAGE(C25,G25,K25)</f>
        <v>6.16990983280598</v>
      </c>
      <c r="D33" s="0" t="n">
        <f aca="false">AVERAGE(D25,H25,L25)</f>
        <v>4.45445864654609</v>
      </c>
      <c r="E33" s="0" t="n">
        <f aca="false">AVERAGE(E25,I25,M25)</f>
        <v>3.60411509989941</v>
      </c>
      <c r="G33" s="0" t="n">
        <f aca="false">STDEV(B25,F25,J25)</f>
        <v>3.60555127546399</v>
      </c>
      <c r="H33" s="0" t="n">
        <f aca="false">STDEV(C25,G25,K25)</f>
        <v>4.63136736852489</v>
      </c>
      <c r="I33" s="0" t="n">
        <f aca="false">STDEV(D25,H25,L25)</f>
        <v>0.601111241491325</v>
      </c>
      <c r="J33" s="0" t="n">
        <f aca="false">STDEV(E25,I25,M25)</f>
        <v>1.38708510014887</v>
      </c>
    </row>
    <row collapsed="false" customFormat="false" customHeight="true" hidden="false" ht="12.1" outlineLevel="0" r="35">
      <c r="A35" s="1" t="s">
        <v>33</v>
      </c>
      <c r="G35" s="1" t="s">
        <v>34</v>
      </c>
    </row>
    <row collapsed="false" customFormat="false" customHeight="true" hidden="false" ht="12.1" outlineLevel="0" r="36">
      <c r="A36" s="0" t="s">
        <v>14</v>
      </c>
      <c r="B36" s="2" t="n">
        <f aca="false">B29/MAX($B29:$E29)</f>
        <v>0.210331355269104</v>
      </c>
      <c r="C36" s="2" t="n">
        <f aca="false">C29/MAX($B29:$E29)</f>
        <v>0.477850477312592</v>
      </c>
      <c r="D36" s="2" t="n">
        <f aca="false">D29/MAX($B29:$E29)</f>
        <v>0.579425723709091</v>
      </c>
      <c r="E36" s="2" t="n">
        <f aca="false">E29/MAX($B29:$E29)</f>
        <v>1</v>
      </c>
      <c r="G36" s="2" t="n">
        <f aca="false">G29/MAX($B29:$E29)</f>
        <v>0.0210331355269104</v>
      </c>
      <c r="H36" s="2" t="n">
        <f aca="false">H29/MAX($B29:$E29)</f>
        <v>0.0110473853341405</v>
      </c>
      <c r="I36" s="2" t="n">
        <f aca="false">I29/MAX($B29:$E29)</f>
        <v>0.0661819143199862</v>
      </c>
      <c r="J36" s="2" t="n">
        <f aca="false">J29/MAX($B29:$E29)</f>
        <v>0.304284341334887</v>
      </c>
    </row>
    <row collapsed="false" customFormat="false" customHeight="true" hidden="false" ht="12.1" outlineLevel="0" r="37">
      <c r="A37" s="0" t="s">
        <v>15</v>
      </c>
      <c r="B37" s="2" t="n">
        <f aca="false">B30/MAX($B30:$E30)</f>
        <v>0.861458754382453</v>
      </c>
      <c r="C37" s="2" t="n">
        <f aca="false">C30/MAX($B30:$E30)</f>
        <v>1</v>
      </c>
      <c r="D37" s="2" t="n">
        <f aca="false">D30/MAX($B30:$E30)</f>
        <v>0.802685804334344</v>
      </c>
      <c r="E37" s="2" t="n">
        <f aca="false">E30/MAX($B30:$E30)</f>
        <v>0.725178759992131</v>
      </c>
      <c r="G37" s="2" t="n">
        <f aca="false">G30/MAX($B30:$E30)</f>
        <v>0</v>
      </c>
      <c r="H37" s="2" t="n">
        <f aca="false">H30/MAX($B30:$E30)</f>
        <v>0.0115238821306737</v>
      </c>
      <c r="I37" s="2" t="n">
        <f aca="false">I30/MAX($B30:$E30)</f>
        <v>0.0805767170113985</v>
      </c>
      <c r="J37" s="2" t="n">
        <f aca="false">J30/MAX($B30:$E30)</f>
        <v>0.129196442762591</v>
      </c>
    </row>
    <row collapsed="false" customFormat="false" customHeight="true" hidden="false" ht="12.1" outlineLevel="0" r="38">
      <c r="A38" s="0" t="s">
        <v>16</v>
      </c>
      <c r="B38" s="2" t="n">
        <f aca="false">B31/MAX($B31:$E31)</f>
        <v>0.186141054815817</v>
      </c>
      <c r="C38" s="2" t="n">
        <f aca="false">C31/MAX($B31:$E31)</f>
        <v>0.401168578507648</v>
      </c>
      <c r="D38" s="2" t="n">
        <f aca="false">D31/MAX($B31:$E31)</f>
        <v>0.516661754339634</v>
      </c>
      <c r="E38" s="2" t="n">
        <f aca="false">E31/MAX($B31:$E31)</f>
        <v>1</v>
      </c>
      <c r="G38" s="2" t="n">
        <f aca="false">G31/MAX($B31:$E31)</f>
        <v>0.0186141054815817</v>
      </c>
      <c r="H38" s="2" t="n">
        <f aca="false">H31/MAX($B31:$E31)</f>
        <v>0.0407508392243263</v>
      </c>
      <c r="I38" s="2" t="n">
        <f aca="false">I31/MAX($B31:$E31)</f>
        <v>0.100333410444844</v>
      </c>
      <c r="J38" s="2" t="n">
        <f aca="false">J31/MAX($B31:$E31)</f>
        <v>0.517416450476481</v>
      </c>
    </row>
    <row collapsed="false" customFormat="false" customHeight="true" hidden="false" ht="12.1" outlineLevel="0" r="39">
      <c r="A39" s="0" t="s">
        <v>17</v>
      </c>
      <c r="B39" s="2" t="n">
        <f aca="false">B32/MAX($B32:$E32)</f>
        <v>1</v>
      </c>
      <c r="C39" s="2" t="n">
        <f aca="false">C32/MAX($B32:$E32)</f>
        <v>0.92611608321416</v>
      </c>
      <c r="D39" s="2" t="n">
        <f aca="false">D32/MAX($B32:$E32)</f>
        <v>0.605904322821171</v>
      </c>
      <c r="E39" s="2" t="n">
        <f aca="false">E32/MAX($B32:$E32)</f>
        <v>0.608101112064306</v>
      </c>
      <c r="G39" s="2" t="n">
        <f aca="false">G32/MAX($B32:$E32)</f>
        <v>0.164342052589432</v>
      </c>
      <c r="H39" s="2" t="n">
        <f aca="false">H32/MAX($B32:$E32)</f>
        <v>0.227478177222049</v>
      </c>
      <c r="I39" s="2" t="n">
        <f aca="false">I32/MAX($B32:$E32)</f>
        <v>0.135296960906314</v>
      </c>
      <c r="J39" s="2" t="n">
        <f aca="false">J32/MAX($B32:$E32)</f>
        <v>0.193843992003207</v>
      </c>
    </row>
    <row collapsed="false" customFormat="false" customHeight="true" hidden="false" ht="12.1" outlineLevel="0" r="40">
      <c r="A40" s="0" t="s">
        <v>18</v>
      </c>
      <c r="B40" s="2" t="n">
        <f aca="false">B33/MAX($B33:$E33)</f>
        <v>1</v>
      </c>
      <c r="C40" s="2" t="n">
        <f aca="false">C33/MAX($B33:$E33)</f>
        <v>0.685545536978442</v>
      </c>
      <c r="D40" s="2" t="n">
        <f aca="false">D33/MAX($B33:$E33)</f>
        <v>0.494939849616233</v>
      </c>
      <c r="E40" s="2" t="n">
        <f aca="false">E33/MAX($B33:$E33)</f>
        <v>0.400457233322157</v>
      </c>
      <c r="G40" s="2" t="n">
        <f aca="false">G33/MAX($B33:$E33)</f>
        <v>0.400616808384888</v>
      </c>
      <c r="H40" s="2" t="n">
        <f aca="false">H33/MAX($B33:$E33)</f>
        <v>0.514596374280544</v>
      </c>
      <c r="I40" s="2" t="n">
        <f aca="false">I33/MAX($B33:$E33)</f>
        <v>0.0667901379434806</v>
      </c>
      <c r="J40" s="2" t="n">
        <f aca="false">J33/MAX($B33:$E33)</f>
        <v>0.154120566683208</v>
      </c>
    </row>
    <row collapsed="false" customFormat="false" customHeight="true" hidden="false" ht="12.1" outlineLevel="0" r="42">
      <c r="A42" s="1" t="s">
        <v>35</v>
      </c>
    </row>
    <row collapsed="false" customFormat="false" customHeight="true" hidden="false" ht="12.1" outlineLevel="0" r="43">
      <c r="A43" s="0" t="s">
        <v>14</v>
      </c>
      <c r="B43" s="0" t="s">
        <v>36</v>
      </c>
    </row>
    <row collapsed="false" customFormat="false" customHeight="true" hidden="false" ht="12.1" outlineLevel="0" r="44">
      <c r="A44" s="0" t="s">
        <v>15</v>
      </c>
      <c r="B44" s="0" t="s">
        <v>37</v>
      </c>
    </row>
    <row collapsed="false" customFormat="false" customHeight="true" hidden="false" ht="12.1" outlineLevel="0" r="45">
      <c r="A45" s="0" t="s">
        <v>16</v>
      </c>
      <c r="B45" s="0" t="s">
        <v>36</v>
      </c>
    </row>
    <row collapsed="false" customFormat="false" customHeight="true" hidden="false" ht="12.1" outlineLevel="0" r="46">
      <c r="A46" s="0" t="s">
        <v>17</v>
      </c>
      <c r="B46" s="0" t="s">
        <v>38</v>
      </c>
    </row>
    <row collapsed="false" customFormat="false" customHeight="true" hidden="false" ht="12.1" outlineLevel="0" r="47">
      <c r="A47" s="0" t="s">
        <v>18</v>
      </c>
      <c r="B47" s="0" t="s">
        <v>39</v>
      </c>
    </row>
    <row collapsed="false" customFormat="false" customHeight="false" hidden="false" ht="12.1" outlineLevel="0" r="49">
      <c r="A49" s="1" t="s">
        <v>40</v>
      </c>
      <c r="B49" s="0" t="s">
        <v>41</v>
      </c>
      <c r="D49" s="0" t="s">
        <v>42</v>
      </c>
    </row>
    <row collapsed="false" customFormat="false" customHeight="false" hidden="false" ht="13.45" outlineLevel="0" r="50">
      <c r="A50" s="0" t="s">
        <v>14</v>
      </c>
      <c r="B50" s="0" t="s">
        <v>43</v>
      </c>
    </row>
    <row collapsed="false" customFormat="false" customHeight="false" hidden="false" ht="13.45" outlineLevel="0" r="51">
      <c r="A51" s="0" t="s">
        <v>15</v>
      </c>
      <c r="B51" s="0" t="s">
        <v>44</v>
      </c>
      <c r="C51" s="3" t="n">
        <v>945803</v>
      </c>
      <c r="D51" s="3" t="s">
        <v>45</v>
      </c>
    </row>
    <row collapsed="false" customFormat="false" customHeight="false" hidden="false" ht="13.45" outlineLevel="0" r="52">
      <c r="A52" s="0" t="s">
        <v>16</v>
      </c>
      <c r="B52" s="0" t="s">
        <v>46</v>
      </c>
      <c r="C52" s="3" t="n">
        <v>947498</v>
      </c>
      <c r="D52" s="3" t="s">
        <v>47</v>
      </c>
    </row>
    <row collapsed="false" customFormat="false" customHeight="false" hidden="false" ht="13.45" outlineLevel="0" r="53">
      <c r="A53" s="0" t="s">
        <v>17</v>
      </c>
      <c r="B53" s="0" t="s">
        <v>48</v>
      </c>
      <c r="C53" s="3" t="n">
        <v>945198</v>
      </c>
      <c r="D53" s="3" t="s">
        <v>49</v>
      </c>
    </row>
    <row collapsed="false" customFormat="false" customHeight="false" hidden="false" ht="13.45" outlineLevel="0" r="54">
      <c r="A54" s="0" t="s">
        <v>18</v>
      </c>
      <c r="B54" s="0" t="s">
        <v>50</v>
      </c>
      <c r="C54" s="3" t="n">
        <v>944747</v>
      </c>
      <c r="D54" s="3" t="s">
        <v>51</v>
      </c>
    </row>
    <row collapsed="false" customFormat="false" customHeight="false" hidden="false" ht="12.1" outlineLevel="0" r="56">
      <c r="A56" s="1" t="s">
        <v>52</v>
      </c>
    </row>
    <row collapsed="false" customFormat="false" customHeight="false" hidden="false" ht="12.1" outlineLevel="0" r="57">
      <c r="A57" s="3" t="s">
        <v>53</v>
      </c>
    </row>
    <row collapsed="false" customFormat="false" customHeight="false" hidden="false" ht="12.1" outlineLevel="0" r="58">
      <c r="A58" s="3" t="s">
        <v>54</v>
      </c>
    </row>
    <row collapsed="false" customFormat="false" customHeight="false" hidden="false" ht="12.1" outlineLevel="0" r="59">
      <c r="A59" s="3" t="s">
        <v>55</v>
      </c>
    </row>
    <row collapsed="false" customFormat="false" customHeight="false" hidden="false" ht="12.1" outlineLevel="0" r="60">
      <c r="A60" s="3" t="s">
        <v>56</v>
      </c>
    </row>
    <row collapsed="false" customFormat="false" customHeight="false" hidden="false" ht="12.1" outlineLevel="0" r="61">
      <c r="A61" s="3" t="s">
        <v>57</v>
      </c>
    </row>
    <row collapsed="false" customFormat="false" customHeight="false" hidden="false" ht="12.1" outlineLevel="0" r="62">
      <c r="A62" s="3" t="s">
        <v>58</v>
      </c>
    </row>
    <row collapsed="false" customFormat="false" customHeight="false" hidden="false" ht="12.1" outlineLevel="0" r="63">
      <c r="A63" s="3" t="s">
        <v>59</v>
      </c>
    </row>
    <row collapsed="false" customFormat="false" customHeight="false" hidden="false" ht="12.1" outlineLevel="0" r="64">
      <c r="A64" s="3" t="s">
        <v>60</v>
      </c>
    </row>
    <row collapsed="false" customFormat="false" customHeight="false" hidden="false" ht="12.1" outlineLevel="0" r="65">
      <c r="A65" s="3" t="s">
        <v>61</v>
      </c>
    </row>
    <row collapsed="false" customFormat="false" customHeight="false" hidden="false" ht="12.1" outlineLevel="0" r="66">
      <c r="A66" s="3" t="s">
        <v>62</v>
      </c>
    </row>
    <row collapsed="false" customFormat="false" customHeight="false" hidden="false" ht="12.1" outlineLevel="0" r="68">
      <c r="A68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