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comments1.xml" ContentType="application/vnd.openxmlformats-officedocument.spreadsheetml.comments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YHY\Desktop\T\responsive\meko\Alborada\Alborada\diseño final\Diseño final ODN Alborada\final\"/>
    </mc:Choice>
  </mc:AlternateContent>
  <xr:revisionPtr revIDLastSave="0" documentId="13_ncr:1_{694D7515-89E8-43A6-8F56-E8473B467C3B}" xr6:coauthVersionLast="47" xr6:coauthVersionMax="47" xr10:uidLastSave="{00000000-0000-0000-0000-000000000000}"/>
  <bookViews>
    <workbookView xWindow="-108" yWindow="-108" windowWidth="23256" windowHeight="12456" tabRatio="847" firstSheet="19" activeTab="33" xr2:uid="{00000000-000D-0000-FFFF-FFFF00000000}"/>
  </bookViews>
  <sheets>
    <sheet name="Caratula" sheetId="107" r:id="rId1"/>
    <sheet name="Historial de revisiones" sheetId="108" r:id="rId2"/>
    <sheet name="Resumen" sheetId="4" r:id="rId3"/>
    <sheet name="Hoja1" sheetId="103" state="hidden" r:id="rId4"/>
    <sheet name="F-01" sheetId="3" r:id="rId5"/>
    <sheet name="R-1.1" sheetId="6" r:id="rId6"/>
    <sheet name="R-1.1.1" sheetId="111" r:id="rId7"/>
    <sheet name="R-1.1.2" sheetId="112" r:id="rId8"/>
    <sheet name="R-1.1.3" sheetId="113" r:id="rId9"/>
    <sheet name="R-1.1.3.1" sheetId="114" r:id="rId10"/>
    <sheet name="R-1.1.4" sheetId="115" r:id="rId11"/>
    <sheet name="R-1.1.4.1" sheetId="116" r:id="rId12"/>
    <sheet name="R-1.1.4.2" sheetId="117" r:id="rId13"/>
    <sheet name="R-1.1.4.3" sheetId="118" r:id="rId14"/>
    <sheet name="R-1.2" sheetId="104" r:id="rId15"/>
    <sheet name="R-1.2.1" sheetId="105" r:id="rId16"/>
    <sheet name="R-1.2.2" sheetId="106" r:id="rId17"/>
    <sheet name="R-1.2.2.1" sheetId="120" r:id="rId18"/>
    <sheet name="R-1.2.2.2" sheetId="121" r:id="rId19"/>
    <sheet name="R-1.2.3" sheetId="124" r:id="rId20"/>
    <sheet name="R-1.2.4" sheetId="125" r:id="rId21"/>
    <sheet name="R-1.2.4.1" sheetId="126" r:id="rId22"/>
    <sheet name="R-1.2.5" sheetId="127" r:id="rId23"/>
    <sheet name="R-1.2.5.1" sheetId="128" r:id="rId24"/>
    <sheet name="R-1.3" sheetId="129" r:id="rId25"/>
    <sheet name="R-1.3.1" sheetId="130" r:id="rId26"/>
    <sheet name="R-1.3.1.1" sheetId="131" r:id="rId27"/>
    <sheet name="R-1.3.2" sheetId="132" r:id="rId28"/>
    <sheet name="R-1.3.2.1" sheetId="133" r:id="rId29"/>
    <sheet name="R-1.3.3" sheetId="134" r:id="rId30"/>
    <sheet name="R-1.3.3.1" sheetId="135" r:id="rId31"/>
    <sheet name="R-1.3.4" sheetId="136" r:id="rId32"/>
    <sheet name="R-1.3.5" sheetId="137" r:id="rId33"/>
    <sheet name="R-1.3.5.1" sheetId="146" r:id="rId34"/>
    <sheet name="R-1.3.6" sheetId="138" r:id="rId35"/>
    <sheet name="R-1.3.7" sheetId="139" r:id="rId36"/>
    <sheet name="R-1.3.7.1" sheetId="140" r:id="rId37"/>
    <sheet name="R-1.3.7.1.1" sheetId="141" r:id="rId38"/>
    <sheet name="R-1.3.7.1.2" sheetId="142" r:id="rId39"/>
    <sheet name="R-1.3.7.2" sheetId="143" r:id="rId40"/>
    <sheet name="R-1.3.7.2.1" sheetId="144" r:id="rId41"/>
    <sheet name="Subramal X53" sheetId="65" state="hidden" r:id="rId42"/>
    <sheet name="Subramal X54" sheetId="66" state="hidden" r:id="rId43"/>
    <sheet name="Subramal X55" sheetId="67" state="hidden" r:id="rId44"/>
    <sheet name="Subramal X56" sheetId="68" state="hidden" r:id="rId45"/>
    <sheet name="Subramal X57" sheetId="69" state="hidden" r:id="rId46"/>
    <sheet name="Subramal X58" sheetId="70" state="hidden" r:id="rId47"/>
    <sheet name="Subramal X59" sheetId="71" state="hidden" r:id="rId48"/>
    <sheet name="Subramal X60" sheetId="72" state="hidden" r:id="rId49"/>
    <sheet name="Subramal X61" sheetId="73" state="hidden" r:id="rId50"/>
    <sheet name="Subramal X62" sheetId="74" state="hidden" r:id="rId51"/>
    <sheet name="Subramal X63" sheetId="75" state="hidden" r:id="rId52"/>
    <sheet name="Subramal X64" sheetId="76" state="hidden" r:id="rId53"/>
    <sheet name="Subramal X65" sheetId="77" state="hidden" r:id="rId54"/>
    <sheet name="Subramal X66" sheetId="78" state="hidden" r:id="rId55"/>
    <sheet name="Subramal X67" sheetId="79" state="hidden" r:id="rId56"/>
    <sheet name="Subramal X68" sheetId="80" state="hidden" r:id="rId57"/>
    <sheet name="Subramal X69" sheetId="81" state="hidden" r:id="rId58"/>
    <sheet name="Subramal X70" sheetId="82" state="hidden" r:id="rId59"/>
    <sheet name="Subramal X71" sheetId="83" state="hidden" r:id="rId60"/>
    <sheet name="Subramal X72" sheetId="84" state="hidden" r:id="rId61"/>
    <sheet name="Subramal X73" sheetId="85" state="hidden" r:id="rId62"/>
    <sheet name="Subramal X74" sheetId="86" state="hidden" r:id="rId63"/>
    <sheet name="Subramal X75" sheetId="87" state="hidden" r:id="rId64"/>
    <sheet name="Subramal X76" sheetId="88" state="hidden" r:id="rId65"/>
    <sheet name="Subramal X77" sheetId="89" state="hidden" r:id="rId66"/>
    <sheet name="Subramal X78" sheetId="90" state="hidden" r:id="rId67"/>
    <sheet name="Subramal X79" sheetId="91" state="hidden" r:id="rId68"/>
    <sheet name="Subramal X80" sheetId="92" state="hidden" r:id="rId69"/>
    <sheet name="Subramal X81" sheetId="93" state="hidden" r:id="rId70"/>
    <sheet name="Subramal X82" sheetId="94" state="hidden" r:id="rId71"/>
    <sheet name="Subramal X83" sheetId="95" state="hidden" r:id="rId72"/>
    <sheet name="Subramal X84" sheetId="96" state="hidden" r:id="rId73"/>
    <sheet name="Subramal X85" sheetId="97" state="hidden" r:id="rId74"/>
    <sheet name="Subramal X86" sheetId="98" state="hidden" r:id="rId75"/>
    <sheet name="Subramal X87" sheetId="99" state="hidden" r:id="rId76"/>
    <sheet name="Subramal X88" sheetId="100" state="hidden" r:id="rId77"/>
    <sheet name="Subramal X89" sheetId="101" state="hidden" r:id="rId78"/>
    <sheet name="Subramal X90" sheetId="102" state="hidden" r:id="rId79"/>
    <sheet name="Info" sheetId="5" state="hidden" r:id="rId80"/>
  </sheets>
  <definedNames>
    <definedName name="_xlnm.Print_Titles" localSheetId="4">'F-01'!$1:$7</definedName>
    <definedName name="_xlnm.Print_Titles" localSheetId="5">'R-1.1'!$1:$7</definedName>
    <definedName name="_xlnm.Print_Titles" localSheetId="6">'R-1.1.1'!$1:$7</definedName>
    <definedName name="_xlnm.Print_Titles" localSheetId="7">'R-1.1.2'!$1:$7</definedName>
    <definedName name="_xlnm.Print_Titles" localSheetId="8">'R-1.1.3'!$1:$7</definedName>
    <definedName name="_xlnm.Print_Titles" localSheetId="9">'R-1.1.3.1'!$1:$7</definedName>
    <definedName name="_xlnm.Print_Titles" localSheetId="10">'R-1.1.4'!$1:$7</definedName>
    <definedName name="_xlnm.Print_Titles" localSheetId="11">'R-1.1.4.1'!$1:$7</definedName>
    <definedName name="_xlnm.Print_Titles" localSheetId="12">'R-1.1.4.2'!$1:$7</definedName>
    <definedName name="_xlnm.Print_Titles" localSheetId="13">'R-1.1.4.3'!$1:$7</definedName>
    <definedName name="_xlnm.Print_Titles" localSheetId="14">'R-1.2'!$1:$7</definedName>
    <definedName name="_xlnm.Print_Titles" localSheetId="15">'R-1.2.1'!$1:$7</definedName>
    <definedName name="_xlnm.Print_Titles" localSheetId="16">'R-1.2.2'!$1:$7</definedName>
    <definedName name="_xlnm.Print_Titles" localSheetId="17">'R-1.2.2.1'!$1:$7</definedName>
    <definedName name="_xlnm.Print_Titles" localSheetId="18">'R-1.2.2.2'!$1:$7</definedName>
    <definedName name="_xlnm.Print_Titles" localSheetId="19">'R-1.2.3'!$1:$7</definedName>
    <definedName name="_xlnm.Print_Titles" localSheetId="20">'R-1.2.4'!$1:$7</definedName>
    <definedName name="_xlnm.Print_Titles" localSheetId="21">'R-1.2.4.1'!$1:$7</definedName>
    <definedName name="_xlnm.Print_Titles" localSheetId="22">'R-1.2.5'!$1:$7</definedName>
    <definedName name="_xlnm.Print_Titles" localSheetId="23">'R-1.2.5.1'!$1:$7</definedName>
    <definedName name="_xlnm.Print_Titles" localSheetId="24">'R-1.3'!$1:$7</definedName>
    <definedName name="_xlnm.Print_Titles" localSheetId="25">'R-1.3.1'!$1:$7</definedName>
    <definedName name="_xlnm.Print_Titles" localSheetId="26">'R-1.3.1.1'!$1:$7</definedName>
    <definedName name="_xlnm.Print_Titles" localSheetId="27">'R-1.3.2'!$1:$7</definedName>
    <definedName name="_xlnm.Print_Titles" localSheetId="28">'R-1.3.2.1'!$1:$7</definedName>
    <definedName name="_xlnm.Print_Titles" localSheetId="29">'R-1.3.3'!$1:$7</definedName>
    <definedName name="_xlnm.Print_Titles" localSheetId="30">'R-1.3.3.1'!$1:$7</definedName>
    <definedName name="_xlnm.Print_Titles" localSheetId="31">'R-1.3.4'!$1:$7</definedName>
    <definedName name="_xlnm.Print_Titles" localSheetId="32">'R-1.3.5'!$1:$7</definedName>
    <definedName name="_xlnm.Print_Titles" localSheetId="33">'R-1.3.5.1'!$1:$7</definedName>
    <definedName name="_xlnm.Print_Titles" localSheetId="34">'R-1.3.6'!$1:$7</definedName>
    <definedName name="_xlnm.Print_Titles" localSheetId="35">'R-1.3.7'!$1:$7</definedName>
    <definedName name="_xlnm.Print_Titles" localSheetId="36">'R-1.3.7.1'!$1:$7</definedName>
    <definedName name="_xlnm.Print_Titles" localSheetId="37">'R-1.3.7.1.1'!$1:$7</definedName>
    <definedName name="_xlnm.Print_Titles" localSheetId="38">'R-1.3.7.1.2'!$1:$7</definedName>
    <definedName name="_xlnm.Print_Titles" localSheetId="39">'R-1.3.7.2'!$1:$7</definedName>
    <definedName name="_xlnm.Print_Titles" localSheetId="40">'R-1.3.7.2.1'!$1:$7</definedName>
    <definedName name="_xlnm.Print_Titles" localSheetId="2">Resumen!$1:$7</definedName>
    <definedName name="_xlnm.Print_Titles" localSheetId="41">'Subramal X53'!$1:$7</definedName>
    <definedName name="_xlnm.Print_Titles" localSheetId="42">'Subramal X54'!$1:$7</definedName>
    <definedName name="_xlnm.Print_Titles" localSheetId="43">'Subramal X55'!$1:$7</definedName>
    <definedName name="_xlnm.Print_Titles" localSheetId="44">'Subramal X56'!$1:$7</definedName>
    <definedName name="_xlnm.Print_Titles" localSheetId="45">'Subramal X57'!$1:$7</definedName>
    <definedName name="_xlnm.Print_Titles" localSheetId="46">'Subramal X58'!$1:$7</definedName>
    <definedName name="_xlnm.Print_Titles" localSheetId="47">'Subramal X59'!$1:$7</definedName>
    <definedName name="_xlnm.Print_Titles" localSheetId="48">'Subramal X60'!$1:$7</definedName>
    <definedName name="_xlnm.Print_Titles" localSheetId="49">'Subramal X61'!$1:$7</definedName>
    <definedName name="_xlnm.Print_Titles" localSheetId="50">'Subramal X62'!$1:$7</definedName>
    <definedName name="_xlnm.Print_Titles" localSheetId="51">'Subramal X63'!$1:$7</definedName>
    <definedName name="_xlnm.Print_Titles" localSheetId="52">'Subramal X64'!$1:$7</definedName>
    <definedName name="_xlnm.Print_Titles" localSheetId="53">'Subramal X65'!$1:$7</definedName>
    <definedName name="_xlnm.Print_Titles" localSheetId="54">'Subramal X66'!$1:$7</definedName>
    <definedName name="_xlnm.Print_Titles" localSheetId="55">'Subramal X67'!$1:$7</definedName>
    <definedName name="_xlnm.Print_Titles" localSheetId="56">'Subramal X68'!$1:$7</definedName>
    <definedName name="_xlnm.Print_Titles" localSheetId="57">'Subramal X69'!$1:$7</definedName>
    <definedName name="_xlnm.Print_Titles" localSheetId="58">'Subramal X70'!$1:$7</definedName>
    <definedName name="_xlnm.Print_Titles" localSheetId="59">'Subramal X71'!$1:$7</definedName>
    <definedName name="_xlnm.Print_Titles" localSheetId="60">'Subramal X72'!$1:$7</definedName>
    <definedName name="_xlnm.Print_Titles" localSheetId="61">'Subramal X73'!$1:$7</definedName>
    <definedName name="_xlnm.Print_Titles" localSheetId="62">'Subramal X74'!$1:$7</definedName>
    <definedName name="_xlnm.Print_Titles" localSheetId="63">'Subramal X75'!$1:$7</definedName>
    <definedName name="_xlnm.Print_Titles" localSheetId="64">'Subramal X76'!$1:$7</definedName>
    <definedName name="_xlnm.Print_Titles" localSheetId="65">'Subramal X77'!$1:$7</definedName>
    <definedName name="_xlnm.Print_Titles" localSheetId="66">'Subramal X78'!$1:$7</definedName>
    <definedName name="_xlnm.Print_Titles" localSheetId="67">'Subramal X79'!$1:$7</definedName>
    <definedName name="_xlnm.Print_Titles" localSheetId="68">'Subramal X80'!$1:$7</definedName>
    <definedName name="_xlnm.Print_Titles" localSheetId="69">'Subramal X81'!$1:$7</definedName>
    <definedName name="_xlnm.Print_Titles" localSheetId="70">'Subramal X82'!$1:$7</definedName>
    <definedName name="_xlnm.Print_Titles" localSheetId="71">'Subramal X83'!$1:$7</definedName>
    <definedName name="_xlnm.Print_Titles" localSheetId="72">'Subramal X84'!$1:$7</definedName>
    <definedName name="_xlnm.Print_Titles" localSheetId="73">'Subramal X85'!$1:$7</definedName>
    <definedName name="_xlnm.Print_Titles" localSheetId="74">'Subramal X86'!$1:$7</definedName>
    <definedName name="_xlnm.Print_Titles" localSheetId="75">'Subramal X87'!$1:$7</definedName>
    <definedName name="_xlnm.Print_Titles" localSheetId="76">'Subramal X88'!$1:$7</definedName>
    <definedName name="_xlnm.Print_Titles" localSheetId="77">'Subramal X89'!$1:$7</definedName>
    <definedName name="_xlnm.Print_Titles" localSheetId="78">'Subramal X90'!$1:$7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11" i="146" l="1"/>
  <c r="AS10" i="146"/>
  <c r="AS9" i="146"/>
  <c r="AR8" i="146"/>
  <c r="AR11" i="146"/>
  <c r="AS15" i="6"/>
  <c r="AS86" i="6"/>
  <c r="AR86" i="6"/>
  <c r="AR121" i="129"/>
  <c r="AS121" i="129"/>
  <c r="AS9" i="129"/>
  <c r="AR8" i="129"/>
  <c r="AR94" i="104"/>
  <c r="AS94" i="104"/>
  <c r="AS9" i="104"/>
  <c r="AR8" i="104"/>
  <c r="AS9" i="6"/>
  <c r="AR8" i="6"/>
  <c r="AP18" i="144" l="1"/>
  <c r="AP43" i="143"/>
  <c r="AP44" i="142"/>
  <c r="AP13" i="141"/>
  <c r="AP46" i="140"/>
  <c r="AP75" i="139"/>
  <c r="AS29" i="138"/>
  <c r="AR29" i="138"/>
  <c r="AP30" i="138"/>
  <c r="AP52" i="137"/>
  <c r="AP19" i="136"/>
  <c r="AR14" i="135"/>
  <c r="AP15" i="135"/>
  <c r="AP29" i="134"/>
  <c r="AP29" i="133"/>
  <c r="AP25" i="132"/>
  <c r="AP17" i="131"/>
  <c r="AP15" i="130"/>
  <c r="AP122" i="129"/>
  <c r="AP19" i="128"/>
  <c r="AP103" i="127"/>
  <c r="AQ27" i="125"/>
  <c r="AP49" i="124"/>
  <c r="AR19" i="120"/>
  <c r="AP20" i="120"/>
  <c r="AS9" i="106"/>
  <c r="AP67" i="106"/>
  <c r="AS93" i="104"/>
  <c r="AS90" i="104"/>
  <c r="AS89" i="104"/>
  <c r="AS88" i="104"/>
  <c r="AP95" i="104"/>
  <c r="AS69" i="104"/>
  <c r="AP16" i="118"/>
  <c r="AP29" i="117"/>
  <c r="AP17" i="116"/>
  <c r="AP73" i="115"/>
  <c r="AQ18" i="114"/>
  <c r="AP64" i="113"/>
  <c r="AP15" i="112"/>
  <c r="AP12" i="111"/>
  <c r="AR71" i="115"/>
  <c r="AR69" i="115"/>
  <c r="AR64" i="115"/>
  <c r="AR62" i="115"/>
  <c r="AR60" i="115"/>
  <c r="AR58" i="115"/>
  <c r="AR53" i="115"/>
  <c r="AR47" i="115"/>
  <c r="AR33" i="115"/>
  <c r="AR28" i="115"/>
  <c r="AS17" i="115"/>
  <c r="AS16" i="115"/>
  <c r="AS15" i="115"/>
  <c r="AS12" i="115"/>
  <c r="AP87" i="6"/>
  <c r="AS29" i="6"/>
  <c r="AS22" i="6"/>
  <c r="AS28" i="6"/>
  <c r="AS17" i="6"/>
  <c r="AS18" i="6"/>
  <c r="AS19" i="6"/>
  <c r="AS20" i="6"/>
  <c r="AS21" i="6"/>
  <c r="AS23" i="6"/>
  <c r="AS16" i="6"/>
  <c r="AS16" i="144"/>
  <c r="AS15" i="144"/>
  <c r="AS14" i="144"/>
  <c r="AS13" i="144"/>
  <c r="AS10" i="144"/>
  <c r="AR8" i="144"/>
  <c r="AR16" i="144"/>
  <c r="AS15" i="121"/>
  <c r="AS14" i="121"/>
  <c r="AS13" i="121"/>
  <c r="AS9" i="121"/>
  <c r="AR8" i="121"/>
  <c r="AR14" i="121"/>
  <c r="AS18" i="120"/>
  <c r="AS17" i="120"/>
  <c r="AS16" i="120"/>
  <c r="AS15" i="120"/>
  <c r="AS12" i="120"/>
  <c r="AS11" i="120"/>
  <c r="AS10" i="120"/>
  <c r="AS9" i="120"/>
  <c r="AR8" i="120"/>
  <c r="AR18" i="120"/>
  <c r="AS16" i="114"/>
  <c r="AS15" i="114"/>
  <c r="AS14" i="114"/>
  <c r="AS12" i="114"/>
  <c r="AS11" i="114"/>
  <c r="AS10" i="114"/>
  <c r="AR16" i="114"/>
  <c r="AR8" i="114"/>
  <c r="AS32" i="143"/>
  <c r="AS31" i="143"/>
  <c r="AS30" i="143"/>
  <c r="AS29" i="143"/>
  <c r="AS26" i="143"/>
  <c r="AS25" i="143"/>
  <c r="AS24" i="143"/>
  <c r="AS23" i="143"/>
  <c r="AS20" i="143"/>
  <c r="AS19" i="143"/>
  <c r="AS15" i="143"/>
  <c r="AS16" i="143"/>
  <c r="AS14" i="143"/>
  <c r="AS13" i="143"/>
  <c r="AS12" i="143"/>
  <c r="AS9" i="143"/>
  <c r="AR32" i="143"/>
  <c r="AR23" i="143"/>
  <c r="AR15" i="143"/>
  <c r="AR8" i="143"/>
  <c r="AS41" i="142"/>
  <c r="AS42" i="142"/>
  <c r="AS40" i="142"/>
  <c r="AS39" i="142"/>
  <c r="AS36" i="142"/>
  <c r="AS35" i="142"/>
  <c r="AS28" i="142"/>
  <c r="AS29" i="142"/>
  <c r="AS30" i="142"/>
  <c r="AS31" i="142"/>
  <c r="AS32" i="142"/>
  <c r="AS27" i="142"/>
  <c r="AS23" i="142"/>
  <c r="AS22" i="142"/>
  <c r="AS21" i="142"/>
  <c r="AS20" i="142"/>
  <c r="AS19" i="142"/>
  <c r="AS17" i="142"/>
  <c r="AS16" i="142"/>
  <c r="AS18" i="142"/>
  <c r="AS15" i="142"/>
  <c r="AS14" i="142"/>
  <c r="AS10" i="142"/>
  <c r="AS9" i="142"/>
  <c r="AR42" i="142"/>
  <c r="AR23" i="142"/>
  <c r="AR17" i="142"/>
  <c r="AR14" i="142"/>
  <c r="AR8" i="142"/>
  <c r="AS11" i="141"/>
  <c r="AS10" i="141"/>
  <c r="AS9" i="141"/>
  <c r="AR11" i="141"/>
  <c r="AR8" i="141"/>
  <c r="AS44" i="140"/>
  <c r="AS43" i="140"/>
  <c r="AS40" i="140"/>
  <c r="AS39" i="140"/>
  <c r="AS38" i="140"/>
  <c r="AS35" i="140"/>
  <c r="AS34" i="140"/>
  <c r="AS33" i="140"/>
  <c r="AS32" i="140"/>
  <c r="AS31" i="140"/>
  <c r="AS27" i="140"/>
  <c r="AS26" i="140"/>
  <c r="AS25" i="140"/>
  <c r="AS24" i="140"/>
  <c r="AS23" i="140"/>
  <c r="AS22" i="140"/>
  <c r="AS21" i="140"/>
  <c r="AS20" i="140"/>
  <c r="AS19" i="140"/>
  <c r="AS16" i="140"/>
  <c r="AS15" i="140"/>
  <c r="AS12" i="140"/>
  <c r="AR44" i="140"/>
  <c r="AR34" i="140"/>
  <c r="AR23" i="140"/>
  <c r="AR12" i="140"/>
  <c r="AS11" i="140"/>
  <c r="AS10" i="140"/>
  <c r="AS28" i="138"/>
  <c r="AS27" i="138"/>
  <c r="AS26" i="138"/>
  <c r="AS23" i="138"/>
  <c r="AS22" i="138"/>
  <c r="AS21" i="138"/>
  <c r="AS20" i="138"/>
  <c r="AS19" i="138"/>
  <c r="AS16" i="138"/>
  <c r="AS15" i="138"/>
  <c r="AS14" i="138"/>
  <c r="AS13" i="138"/>
  <c r="AS12" i="138"/>
  <c r="AR8" i="138"/>
  <c r="AR14" i="138"/>
  <c r="AR21" i="138"/>
  <c r="AR28" i="138"/>
  <c r="AS10" i="6"/>
  <c r="AS12" i="6"/>
  <c r="AS12" i="104"/>
  <c r="AS10" i="129"/>
  <c r="AS12" i="129"/>
  <c r="AS17" i="136"/>
  <c r="AS16" i="136"/>
  <c r="AS15" i="136"/>
  <c r="AS12" i="136"/>
  <c r="AS11" i="136"/>
  <c r="AS10" i="136"/>
  <c r="AS9" i="136"/>
  <c r="AR8" i="136"/>
  <c r="AR17" i="136"/>
  <c r="AS13" i="135"/>
  <c r="AS12" i="135"/>
  <c r="AS11" i="135"/>
  <c r="AS10" i="135"/>
  <c r="AS9" i="135"/>
  <c r="AR8" i="135"/>
  <c r="AR13" i="135"/>
  <c r="AS27" i="133"/>
  <c r="AS24" i="133"/>
  <c r="AS23" i="133"/>
  <c r="AS20" i="133"/>
  <c r="AS19" i="133"/>
  <c r="AS18" i="133"/>
  <c r="AS14" i="133"/>
  <c r="AS13" i="133"/>
  <c r="AS12" i="133"/>
  <c r="AS11" i="133"/>
  <c r="AS9" i="133"/>
  <c r="AR8" i="133"/>
  <c r="AR13" i="133"/>
  <c r="AR27" i="133"/>
  <c r="AZ17" i="133"/>
  <c r="AS23" i="132"/>
  <c r="AS22" i="132"/>
  <c r="AS21" i="132"/>
  <c r="AS20" i="132"/>
  <c r="AS19" i="132"/>
  <c r="AS17" i="132"/>
  <c r="AS16" i="132"/>
  <c r="AS13" i="132"/>
  <c r="AS12" i="132"/>
  <c r="AS9" i="132"/>
  <c r="AR8" i="132"/>
  <c r="AR13" i="132"/>
  <c r="AR20" i="132"/>
  <c r="AR23" i="132"/>
  <c r="AS15" i="131"/>
  <c r="AS14" i="131"/>
  <c r="AS13" i="131"/>
  <c r="AS10" i="131"/>
  <c r="AS9" i="131"/>
  <c r="AR15" i="131"/>
  <c r="AR8" i="131"/>
  <c r="AS13" i="130"/>
  <c r="AS12" i="130"/>
  <c r="AS10" i="130"/>
  <c r="AS9" i="130"/>
  <c r="AR13" i="130"/>
  <c r="AR8" i="130"/>
  <c r="AS12" i="105"/>
  <c r="AS13" i="105"/>
  <c r="AS14" i="105"/>
  <c r="AS15" i="105"/>
  <c r="AS16" i="105"/>
  <c r="AR16" i="105"/>
  <c r="AS9" i="105"/>
  <c r="AZ11" i="105"/>
  <c r="AS54" i="104"/>
  <c r="AR54" i="104"/>
  <c r="AS59" i="104"/>
  <c r="AS22" i="104"/>
  <c r="AR22" i="104"/>
  <c r="AS13" i="112"/>
  <c r="AS12" i="112"/>
  <c r="AS11" i="112"/>
  <c r="AS10" i="112"/>
  <c r="AR8" i="112"/>
  <c r="AR13" i="112"/>
  <c r="AS9" i="111"/>
  <c r="AS10" i="111"/>
  <c r="AR10" i="111"/>
  <c r="AR8" i="111"/>
  <c r="H29" i="138"/>
  <c r="G29" i="138"/>
  <c r="F29" i="138"/>
  <c r="AR45" i="139"/>
  <c r="AR25" i="139"/>
  <c r="AR29" i="139"/>
  <c r="AR36" i="139"/>
  <c r="AR57" i="139"/>
  <c r="AR65" i="139"/>
  <c r="AR73" i="139"/>
  <c r="AS73" i="139"/>
  <c r="AS72" i="139"/>
  <c r="AS71" i="139"/>
  <c r="AS70" i="139"/>
  <c r="AS69" i="139"/>
  <c r="AS66" i="139"/>
  <c r="AS63" i="139"/>
  <c r="AS64" i="139"/>
  <c r="AS65" i="139"/>
  <c r="AS62" i="139"/>
  <c r="AS61" i="139"/>
  <c r="AS57" i="139"/>
  <c r="AS54" i="139"/>
  <c r="AS53" i="139"/>
  <c r="AS52" i="139"/>
  <c r="AS48" i="139"/>
  <c r="AS49" i="139"/>
  <c r="AS47" i="139"/>
  <c r="AS46" i="139"/>
  <c r="AS45" i="139"/>
  <c r="AS41" i="139"/>
  <c r="AS42" i="139"/>
  <c r="AS39" i="139"/>
  <c r="AS40" i="139"/>
  <c r="AS36" i="139"/>
  <c r="AS34" i="139"/>
  <c r="AS35" i="139"/>
  <c r="AS33" i="139"/>
  <c r="AS32" i="139"/>
  <c r="AS29" i="139"/>
  <c r="AS27" i="139"/>
  <c r="AS28" i="139"/>
  <c r="AS26" i="139"/>
  <c r="AS25" i="139"/>
  <c r="AS23" i="139"/>
  <c r="AS24" i="139"/>
  <c r="AS22" i="139"/>
  <c r="AS50" i="137"/>
  <c r="AS49" i="137"/>
  <c r="AS48" i="137"/>
  <c r="AS47" i="137"/>
  <c r="AS43" i="137"/>
  <c r="AS44" i="137"/>
  <c r="AS42" i="137"/>
  <c r="AS41" i="137"/>
  <c r="AS35" i="137"/>
  <c r="AS36" i="137"/>
  <c r="AS37" i="137"/>
  <c r="AS38" i="137"/>
  <c r="AS34" i="137"/>
  <c r="AS28" i="137"/>
  <c r="AS27" i="137"/>
  <c r="AS24" i="137"/>
  <c r="AS23" i="137"/>
  <c r="AS22" i="137"/>
  <c r="AS17" i="137"/>
  <c r="AS18" i="137"/>
  <c r="AS19" i="137"/>
  <c r="AS16" i="137"/>
  <c r="AS15" i="137"/>
  <c r="AS14" i="137"/>
  <c r="AS13" i="137"/>
  <c r="AS10" i="137"/>
  <c r="AS9" i="137"/>
  <c r="AR8" i="137"/>
  <c r="AS27" i="134"/>
  <c r="AS26" i="134"/>
  <c r="AS25" i="134"/>
  <c r="AS24" i="134"/>
  <c r="AS23" i="134"/>
  <c r="AS22" i="134"/>
  <c r="AS20" i="134"/>
  <c r="AS21" i="134"/>
  <c r="AS19" i="134"/>
  <c r="AS13" i="134"/>
  <c r="AS10" i="134"/>
  <c r="AS9" i="134"/>
  <c r="AR27" i="134"/>
  <c r="AR21" i="134"/>
  <c r="AR8" i="134"/>
  <c r="AS120" i="129"/>
  <c r="AS119" i="129"/>
  <c r="AS115" i="129"/>
  <c r="AS112" i="129"/>
  <c r="AS111" i="129"/>
  <c r="AS110" i="129"/>
  <c r="AS107" i="129"/>
  <c r="AS106" i="129"/>
  <c r="AS101" i="129"/>
  <c r="AS102" i="129"/>
  <c r="AS98" i="129"/>
  <c r="AS99" i="129"/>
  <c r="AS100" i="129"/>
  <c r="AS97" i="129"/>
  <c r="AS92" i="129"/>
  <c r="AS91" i="129"/>
  <c r="AS90" i="129"/>
  <c r="AS85" i="129"/>
  <c r="AS86" i="129"/>
  <c r="AS87" i="129"/>
  <c r="AS84" i="129"/>
  <c r="AS83" i="129"/>
  <c r="AS82" i="129"/>
  <c r="AS79" i="129"/>
  <c r="AS78" i="129"/>
  <c r="AS77" i="129"/>
  <c r="AS74" i="129"/>
  <c r="AS73" i="129"/>
  <c r="AS72" i="129"/>
  <c r="AS71" i="129"/>
  <c r="AS70" i="129"/>
  <c r="AS65" i="129"/>
  <c r="AS66" i="129"/>
  <c r="AS64" i="129"/>
  <c r="AS63" i="129"/>
  <c r="AS62" i="129"/>
  <c r="AS61" i="129"/>
  <c r="AS60" i="129"/>
  <c r="AS59" i="129"/>
  <c r="AS58" i="129"/>
  <c r="AS57" i="129"/>
  <c r="AS56" i="129"/>
  <c r="AS55" i="129"/>
  <c r="AS54" i="129"/>
  <c r="AS51" i="129"/>
  <c r="AS52" i="129"/>
  <c r="AS53" i="129"/>
  <c r="AS50" i="129"/>
  <c r="AS49" i="129"/>
  <c r="AS45" i="129"/>
  <c r="AS46" i="129"/>
  <c r="AS42" i="129"/>
  <c r="AS41" i="129"/>
  <c r="AS36" i="129"/>
  <c r="AS37" i="129"/>
  <c r="AS38" i="129"/>
  <c r="AS39" i="129"/>
  <c r="AS40" i="129"/>
  <c r="AS35" i="129"/>
  <c r="AR120" i="129"/>
  <c r="AR107" i="129"/>
  <c r="AR100" i="129"/>
  <c r="AR91" i="129"/>
  <c r="AR82" i="129"/>
  <c r="AR73" i="129"/>
  <c r="AR64" i="129"/>
  <c r="AR61" i="129"/>
  <c r="AR56" i="129"/>
  <c r="AR53" i="129"/>
  <c r="AR40" i="129"/>
  <c r="AR15" i="129"/>
  <c r="AS29" i="129"/>
  <c r="AS30" i="129"/>
  <c r="AS31" i="129"/>
  <c r="AS32" i="129"/>
  <c r="AS22" i="129"/>
  <c r="AS23" i="129"/>
  <c r="AS24" i="129"/>
  <c r="AS25" i="129"/>
  <c r="AS26" i="129"/>
  <c r="AS27" i="129"/>
  <c r="AS28" i="129"/>
  <c r="AS21" i="129"/>
  <c r="AS20" i="129"/>
  <c r="AS17" i="129"/>
  <c r="AS16" i="129"/>
  <c r="AS14" i="129"/>
  <c r="AS15" i="129"/>
  <c r="AS13" i="129"/>
  <c r="AS17" i="128"/>
  <c r="AS16" i="128"/>
  <c r="AS15" i="128"/>
  <c r="AS12" i="128"/>
  <c r="AS11" i="128"/>
  <c r="AR8" i="128"/>
  <c r="AS99" i="127"/>
  <c r="AS100" i="127"/>
  <c r="AS101" i="127"/>
  <c r="AS98" i="127"/>
  <c r="AS96" i="127"/>
  <c r="AS91" i="127"/>
  <c r="AS92" i="127"/>
  <c r="AS93" i="127"/>
  <c r="AS94" i="127"/>
  <c r="AS90" i="127"/>
  <c r="AS89" i="127"/>
  <c r="AS88" i="127"/>
  <c r="AS83" i="127"/>
  <c r="AS84" i="127"/>
  <c r="AS85" i="127"/>
  <c r="AS82" i="127"/>
  <c r="AS81" i="127"/>
  <c r="AS80" i="127"/>
  <c r="AS79" i="127"/>
  <c r="AS78" i="127"/>
  <c r="AS75" i="127"/>
  <c r="AS72" i="127"/>
  <c r="AS71" i="127"/>
  <c r="AS70" i="127"/>
  <c r="AS67" i="127"/>
  <c r="AS64" i="127"/>
  <c r="AS65" i="127"/>
  <c r="AS66" i="127"/>
  <c r="AS63" i="127"/>
  <c r="AS62" i="127"/>
  <c r="AS59" i="127"/>
  <c r="AS58" i="127"/>
  <c r="AS57" i="127"/>
  <c r="AS48" i="127"/>
  <c r="AS49" i="127"/>
  <c r="AS50" i="127"/>
  <c r="AS51" i="127"/>
  <c r="AS52" i="127"/>
  <c r="AS53" i="127"/>
  <c r="AS54" i="127"/>
  <c r="AS47" i="127"/>
  <c r="AS46" i="127"/>
  <c r="AS45" i="127"/>
  <c r="AR101" i="127"/>
  <c r="AR88" i="127"/>
  <c r="AR80" i="127"/>
  <c r="AR66" i="127"/>
  <c r="AR57" i="127"/>
  <c r="AR45" i="127"/>
  <c r="AR31" i="127"/>
  <c r="AR23" i="127"/>
  <c r="AS42" i="127"/>
  <c r="AS41" i="127"/>
  <c r="AS34" i="127"/>
  <c r="AS35" i="127"/>
  <c r="AS36" i="127"/>
  <c r="AS37" i="127"/>
  <c r="AS38" i="127"/>
  <c r="AS33" i="127"/>
  <c r="AS32" i="127"/>
  <c r="AS31" i="127"/>
  <c r="AS30" i="127"/>
  <c r="AS26" i="127"/>
  <c r="AS27" i="127"/>
  <c r="AS25" i="127"/>
  <c r="AS24" i="127"/>
  <c r="AS23" i="127"/>
  <c r="AS22" i="127"/>
  <c r="AS15" i="127"/>
  <c r="AS16" i="127"/>
  <c r="AS17" i="127"/>
  <c r="AS18" i="127"/>
  <c r="AS19" i="127"/>
  <c r="AS20" i="127"/>
  <c r="AS21" i="127"/>
  <c r="AS14" i="127"/>
  <c r="AS13" i="127"/>
  <c r="AR8" i="127"/>
  <c r="AR20" i="125"/>
  <c r="AR25" i="125"/>
  <c r="AS14" i="126"/>
  <c r="AR14" i="126"/>
  <c r="AR8" i="126"/>
  <c r="AS13" i="126"/>
  <c r="AS12" i="126"/>
  <c r="AS10" i="126"/>
  <c r="AS9" i="126"/>
  <c r="AS23" i="125"/>
  <c r="AS24" i="125"/>
  <c r="AS25" i="125"/>
  <c r="AS22" i="125"/>
  <c r="AS21" i="125"/>
  <c r="AS20" i="125"/>
  <c r="AS14" i="125"/>
  <c r="AS13" i="125"/>
  <c r="AS12" i="125"/>
  <c r="AS10" i="125"/>
  <c r="AS9" i="125"/>
  <c r="AS47" i="124"/>
  <c r="AS44" i="124"/>
  <c r="AS43" i="124"/>
  <c r="AS37" i="124"/>
  <c r="AS36" i="124"/>
  <c r="AS31" i="124"/>
  <c r="AS32" i="124"/>
  <c r="AS30" i="124"/>
  <c r="AS29" i="124"/>
  <c r="AS28" i="124"/>
  <c r="AS27" i="124"/>
  <c r="AS22" i="124"/>
  <c r="AS23" i="124"/>
  <c r="AS21" i="124"/>
  <c r="AS20" i="124"/>
  <c r="AS17" i="124"/>
  <c r="AS16" i="124"/>
  <c r="AS15" i="124"/>
  <c r="AS11" i="124"/>
  <c r="AS12" i="124"/>
  <c r="AS13" i="124"/>
  <c r="AS14" i="124"/>
  <c r="AS10" i="124"/>
  <c r="AS9" i="124"/>
  <c r="AR47" i="124"/>
  <c r="AR28" i="124"/>
  <c r="AR15" i="124"/>
  <c r="AR8" i="124"/>
  <c r="AS64" i="106"/>
  <c r="AS65" i="106"/>
  <c r="AS63" i="106"/>
  <c r="AS62" i="106"/>
  <c r="AS59" i="106"/>
  <c r="AS58" i="106"/>
  <c r="AS54" i="106"/>
  <c r="AS55" i="106"/>
  <c r="AS53" i="106"/>
  <c r="AS52" i="106"/>
  <c r="AS48" i="106"/>
  <c r="AS49" i="106"/>
  <c r="AS50" i="106"/>
  <c r="AS51" i="106"/>
  <c r="AS47" i="106"/>
  <c r="AS46" i="106"/>
  <c r="AS39" i="106"/>
  <c r="AS40" i="106"/>
  <c r="AS41" i="106"/>
  <c r="AS42" i="106"/>
  <c r="AS43" i="106"/>
  <c r="AS38" i="106"/>
  <c r="AS37" i="106"/>
  <c r="AS34" i="106"/>
  <c r="AS35" i="106"/>
  <c r="AS36" i="106"/>
  <c r="AS26" i="106"/>
  <c r="AS27" i="106"/>
  <c r="AS28" i="106"/>
  <c r="AS29" i="106"/>
  <c r="AS30" i="106"/>
  <c r="AS31" i="106"/>
  <c r="AS32" i="106"/>
  <c r="AS33" i="106"/>
  <c r="AS25" i="106"/>
  <c r="AS24" i="106"/>
  <c r="AS21" i="106"/>
  <c r="AS20" i="106"/>
  <c r="AS19" i="106"/>
  <c r="AS15" i="106"/>
  <c r="AS14" i="106"/>
  <c r="AS13" i="106"/>
  <c r="AS12" i="106"/>
  <c r="AR58" i="106" l="1"/>
  <c r="AR65" i="106"/>
  <c r="AR51" i="106"/>
  <c r="AR43" i="106"/>
  <c r="AR36" i="106"/>
  <c r="AR21" i="106"/>
  <c r="AR14" i="106"/>
  <c r="AR8" i="106"/>
  <c r="AS87" i="104"/>
  <c r="AS84" i="104"/>
  <c r="AS83" i="104"/>
  <c r="AS82" i="104"/>
  <c r="AS77" i="104"/>
  <c r="AS78" i="104"/>
  <c r="AS79" i="104"/>
  <c r="AS76" i="104"/>
  <c r="AS75" i="104"/>
  <c r="AS74" i="104"/>
  <c r="AS73" i="104"/>
  <c r="AS70" i="104"/>
  <c r="AS68" i="104"/>
  <c r="AS65" i="104"/>
  <c r="AS64" i="104"/>
  <c r="AS63" i="104"/>
  <c r="AS62" i="104"/>
  <c r="AS61" i="104"/>
  <c r="AS60" i="104"/>
  <c r="AS55" i="104"/>
  <c r="AS49" i="104"/>
  <c r="AS50" i="104"/>
  <c r="AS51" i="104"/>
  <c r="AS52" i="104"/>
  <c r="AS53" i="104"/>
  <c r="AS48" i="104"/>
  <c r="AS47" i="104"/>
  <c r="AS46" i="104"/>
  <c r="AS42" i="104"/>
  <c r="AS41" i="104"/>
  <c r="AS40" i="104"/>
  <c r="AS36" i="104"/>
  <c r="AS35" i="104"/>
  <c r="AS33" i="104"/>
  <c r="AS32" i="104"/>
  <c r="AS29" i="104"/>
  <c r="AR90" i="104"/>
  <c r="AR84" i="104"/>
  <c r="AR75" i="104"/>
  <c r="AR70" i="104"/>
  <c r="AR47" i="104"/>
  <c r="AR32" i="104"/>
  <c r="AS28" i="104"/>
  <c r="AS21" i="104"/>
  <c r="AS14" i="104"/>
  <c r="AS15" i="104"/>
  <c r="AS16" i="104"/>
  <c r="AS17" i="104"/>
  <c r="AS13" i="104"/>
  <c r="AS14" i="118"/>
  <c r="AS13" i="118"/>
  <c r="AS12" i="118"/>
  <c r="AS11" i="118"/>
  <c r="AS25" i="117"/>
  <c r="AS26" i="117"/>
  <c r="AS27" i="117"/>
  <c r="AS24" i="117"/>
  <c r="AS22" i="117"/>
  <c r="AS23" i="117"/>
  <c r="AR27" i="117"/>
  <c r="AR22" i="117"/>
  <c r="AR8" i="117"/>
  <c r="AS15" i="116"/>
  <c r="AS14" i="116"/>
  <c r="AS13" i="116"/>
  <c r="AS12" i="116"/>
  <c r="AS9" i="116"/>
  <c r="AS71" i="115"/>
  <c r="AS70" i="115"/>
  <c r="AS69" i="115"/>
  <c r="AS68" i="115"/>
  <c r="AS65" i="115"/>
  <c r="AS64" i="115"/>
  <c r="AS63" i="115"/>
  <c r="AS62" i="115"/>
  <c r="AS61" i="115"/>
  <c r="AS60" i="115"/>
  <c r="AS59" i="115"/>
  <c r="AS56" i="115"/>
  <c r="AS57" i="115"/>
  <c r="AS58" i="115"/>
  <c r="AS55" i="115"/>
  <c r="AS54" i="115"/>
  <c r="AS50" i="115"/>
  <c r="AS51" i="115"/>
  <c r="AS52" i="115"/>
  <c r="AS53" i="115"/>
  <c r="AS49" i="115"/>
  <c r="AS48" i="115"/>
  <c r="AS47" i="115"/>
  <c r="AS45" i="115"/>
  <c r="AS46" i="115"/>
  <c r="AS36" i="115"/>
  <c r="AS37" i="115"/>
  <c r="AS38" i="115"/>
  <c r="AS39" i="115"/>
  <c r="AS40" i="115"/>
  <c r="AS41" i="115"/>
  <c r="AS42" i="115"/>
  <c r="AS43" i="115"/>
  <c r="AS44" i="115"/>
  <c r="AS35" i="115"/>
  <c r="AS34" i="115"/>
  <c r="AS33" i="115"/>
  <c r="AS31" i="115"/>
  <c r="AS32" i="115"/>
  <c r="AS30" i="115"/>
  <c r="AS29" i="115"/>
  <c r="AS28" i="115"/>
  <c r="AS21" i="115"/>
  <c r="AS22" i="115"/>
  <c r="AS23" i="115"/>
  <c r="AS24" i="115"/>
  <c r="AS25" i="115"/>
  <c r="AS26" i="115"/>
  <c r="AS27" i="115"/>
  <c r="AS20" i="115"/>
  <c r="AS19" i="115"/>
  <c r="AS18" i="115"/>
  <c r="AS14" i="115"/>
  <c r="AS13" i="115"/>
  <c r="AR18" i="115"/>
  <c r="AR13" i="115"/>
  <c r="AR8" i="115"/>
  <c r="AS11" i="115"/>
  <c r="AS9" i="115"/>
  <c r="AR8" i="113" l="1"/>
  <c r="AR19" i="113"/>
  <c r="AR24" i="113"/>
  <c r="AR38" i="113"/>
  <c r="AR50" i="113"/>
  <c r="AR53" i="113"/>
  <c r="AR62" i="113"/>
  <c r="AS62" i="113"/>
  <c r="AS59" i="113"/>
  <c r="AS58" i="113"/>
  <c r="AS55" i="113"/>
  <c r="AS54" i="113"/>
  <c r="AS53" i="113"/>
  <c r="AS52" i="113"/>
  <c r="AS51" i="113"/>
  <c r="AS50" i="113"/>
  <c r="AS47" i="113"/>
  <c r="AS46" i="113"/>
  <c r="AS45" i="113"/>
  <c r="AS44" i="113"/>
  <c r="AS43" i="113"/>
  <c r="AS42" i="113"/>
  <c r="AS40" i="113"/>
  <c r="AS39" i="113"/>
  <c r="AS38" i="113"/>
  <c r="AS37" i="113"/>
  <c r="AS36" i="113"/>
  <c r="AS34" i="113"/>
  <c r="AS33" i="113"/>
  <c r="AS31" i="113"/>
  <c r="AS32" i="113"/>
  <c r="AS30" i="113"/>
  <c r="AS29" i="113"/>
  <c r="AS26" i="113"/>
  <c r="AS25" i="113"/>
  <c r="AS24" i="113"/>
  <c r="AS22" i="113"/>
  <c r="AS23" i="113"/>
  <c r="AS21" i="113"/>
  <c r="AS20" i="113"/>
  <c r="AS19" i="113"/>
  <c r="AS18" i="113"/>
  <c r="AS10" i="113"/>
  <c r="AS11" i="113"/>
  <c r="AS12" i="113"/>
  <c r="AS13" i="113"/>
  <c r="AS14" i="113"/>
  <c r="AS15" i="113"/>
  <c r="AS9" i="113"/>
  <c r="AS85" i="6"/>
  <c r="AS84" i="6"/>
  <c r="AS83" i="6"/>
  <c r="AS82" i="6"/>
  <c r="AS81" i="6"/>
  <c r="AS80" i="6"/>
  <c r="AS77" i="6"/>
  <c r="AS74" i="6"/>
  <c r="AS73" i="6"/>
  <c r="AS66" i="6"/>
  <c r="AS67" i="6"/>
  <c r="AS68" i="6"/>
  <c r="AS69" i="6"/>
  <c r="AS70" i="6"/>
  <c r="AS71" i="6"/>
  <c r="AS72" i="6"/>
  <c r="AS65" i="6"/>
  <c r="AS64" i="6"/>
  <c r="AS63" i="6"/>
  <c r="AS62" i="6"/>
  <c r="AS61" i="6"/>
  <c r="AS60" i="6"/>
  <c r="AS59" i="6"/>
  <c r="AS58" i="6"/>
  <c r="AS57" i="6"/>
  <c r="AS56" i="6"/>
  <c r="AS55" i="6"/>
  <c r="AS54" i="6"/>
  <c r="AS53" i="6"/>
  <c r="AS52" i="6"/>
  <c r="AS51" i="6"/>
  <c r="AS50" i="6"/>
  <c r="AS49" i="6"/>
  <c r="AS48" i="6"/>
  <c r="AS45" i="6"/>
  <c r="AS44" i="6"/>
  <c r="AS43" i="6"/>
  <c r="AS41" i="6"/>
  <c r="AS42" i="6"/>
  <c r="AS40" i="6"/>
  <c r="AS37" i="6"/>
  <c r="AS36" i="6"/>
  <c r="AS33" i="6"/>
  <c r="AS27" i="6"/>
  <c r="AR85" i="6"/>
  <c r="AR82" i="6"/>
  <c r="AR80" i="6"/>
  <c r="AR73" i="6"/>
  <c r="AR64" i="6"/>
  <c r="AR59" i="6"/>
  <c r="AR55" i="6"/>
  <c r="AR45" i="6"/>
  <c r="AR42" i="6"/>
  <c r="AR40" i="6"/>
  <c r="AR29" i="6"/>
  <c r="AR22" i="6"/>
  <c r="AR15" i="6"/>
  <c r="AS14" i="6"/>
  <c r="AS13" i="6"/>
  <c r="AZ11" i="137"/>
  <c r="H121" i="129" l="1"/>
  <c r="G121" i="129"/>
  <c r="F121" i="129"/>
  <c r="AZ38" i="106"/>
  <c r="AZ46" i="124" l="1"/>
  <c r="AZ47" i="124"/>
  <c r="AZ45" i="124"/>
  <c r="AZ34" i="124"/>
  <c r="AR17" i="128" l="1"/>
  <c r="AZ13" i="137" l="1"/>
  <c r="AZ17" i="144" l="1"/>
  <c r="AZ10" i="144"/>
  <c r="AV15" i="118" l="1"/>
  <c r="AW15" i="118"/>
  <c r="AV16" i="116"/>
  <c r="AW16" i="116"/>
  <c r="AV17" i="114"/>
  <c r="AW17" i="114"/>
  <c r="AV74" i="139"/>
  <c r="AW74" i="139"/>
  <c r="AV28" i="134"/>
  <c r="AW28" i="134"/>
  <c r="AZ17" i="114"/>
  <c r="AZ10" i="121" l="1"/>
  <c r="AZ12" i="120"/>
  <c r="AZ117" i="129"/>
  <c r="AZ25" i="124"/>
  <c r="AZ104" i="129"/>
  <c r="AZ31" i="137"/>
  <c r="AZ16" i="139"/>
  <c r="AZ34" i="104"/>
  <c r="AS15" i="118" l="1"/>
  <c r="AP15" i="118" s="1"/>
  <c r="AP17" i="4" s="1" a="1"/>
  <c r="AP17" i="4" s="1"/>
  <c r="AZ38" i="139"/>
  <c r="AZ39" i="139"/>
  <c r="AZ37" i="139"/>
  <c r="AZ26" i="138"/>
  <c r="AZ25" i="138"/>
  <c r="AZ24" i="138"/>
  <c r="AZ9" i="129"/>
  <c r="AZ15" i="128"/>
  <c r="AZ14" i="128"/>
  <c r="AZ11" i="128"/>
  <c r="AZ8" i="128"/>
  <c r="AZ9" i="128"/>
  <c r="AZ13" i="128"/>
  <c r="AZ17" i="106"/>
  <c r="AZ66" i="106" s="1"/>
  <c r="AX20" i="4" s="1"/>
  <c r="AZ18" i="106"/>
  <c r="AZ19" i="106"/>
  <c r="AZ24" i="106"/>
  <c r="AZ23" i="106"/>
  <c r="AZ22" i="106"/>
  <c r="AZ10" i="104"/>
  <c r="AZ57" i="113"/>
  <c r="AZ56" i="113"/>
  <c r="AZ96" i="129"/>
  <c r="AZ10" i="105"/>
  <c r="AZ13" i="144"/>
  <c r="AZ12" i="144"/>
  <c r="AZ11" i="144"/>
  <c r="AZ39" i="143"/>
  <c r="AZ35" i="143"/>
  <c r="AZ34" i="143"/>
  <c r="AZ33" i="143"/>
  <c r="AZ29" i="143"/>
  <c r="AZ28" i="143"/>
  <c r="AZ27" i="143"/>
  <c r="AZ39" i="142"/>
  <c r="AZ38" i="142"/>
  <c r="AZ37" i="142"/>
  <c r="AZ14" i="142"/>
  <c r="AZ12" i="142"/>
  <c r="AZ11" i="142"/>
  <c r="AZ62" i="139"/>
  <c r="AZ60" i="139"/>
  <c r="AZ59" i="139"/>
  <c r="AZ58" i="139"/>
  <c r="AZ57" i="139"/>
  <c r="AZ56" i="139"/>
  <c r="AZ55" i="139"/>
  <c r="AZ52" i="139"/>
  <c r="AZ51" i="139"/>
  <c r="AZ50" i="139"/>
  <c r="AZ21" i="139"/>
  <c r="AZ20" i="139"/>
  <c r="AZ19" i="139"/>
  <c r="AZ17" i="139"/>
  <c r="AZ15" i="139"/>
  <c r="AZ14" i="139"/>
  <c r="AZ9" i="139"/>
  <c r="AZ12" i="138"/>
  <c r="AZ11" i="138"/>
  <c r="AZ9" i="138"/>
  <c r="AZ9" i="146"/>
  <c r="AZ47" i="137"/>
  <c r="AZ46" i="137"/>
  <c r="AZ45" i="137"/>
  <c r="AZ40" i="137"/>
  <c r="AZ41" i="137"/>
  <c r="AZ39" i="137"/>
  <c r="AZ33" i="137"/>
  <c r="AZ32" i="137"/>
  <c r="AZ30" i="137"/>
  <c r="AZ22" i="137"/>
  <c r="AZ12" i="137"/>
  <c r="AZ11" i="136"/>
  <c r="AZ18" i="134"/>
  <c r="AZ17" i="134"/>
  <c r="AZ16" i="134"/>
  <c r="AZ13" i="134"/>
  <c r="AZ12" i="134"/>
  <c r="AZ11" i="134"/>
  <c r="AZ27" i="133"/>
  <c r="AZ26" i="133"/>
  <c r="AZ25" i="133"/>
  <c r="AZ23" i="133"/>
  <c r="AZ22" i="133"/>
  <c r="AZ21" i="133"/>
  <c r="AZ18" i="133"/>
  <c r="AZ16" i="133"/>
  <c r="AZ15" i="133"/>
  <c r="AZ12" i="132"/>
  <c r="AZ11" i="132"/>
  <c r="AZ10" i="132"/>
  <c r="AZ13" i="130"/>
  <c r="AZ110" i="129"/>
  <c r="AZ108" i="129"/>
  <c r="AZ90" i="129"/>
  <c r="AZ89" i="129"/>
  <c r="AZ88" i="129"/>
  <c r="AZ82" i="129"/>
  <c r="AZ81" i="129"/>
  <c r="AZ80" i="129"/>
  <c r="AZ45" i="129"/>
  <c r="AZ44" i="129"/>
  <c r="AZ43" i="129"/>
  <c r="AZ96" i="127"/>
  <c r="AZ94" i="127"/>
  <c r="AZ95" i="127"/>
  <c r="AZ88" i="127"/>
  <c r="AZ87" i="127"/>
  <c r="AZ86" i="127"/>
  <c r="AZ78" i="127"/>
  <c r="AZ77" i="127"/>
  <c r="AZ76" i="127"/>
  <c r="AZ75" i="127"/>
  <c r="AZ74" i="127"/>
  <c r="AZ73" i="127"/>
  <c r="AZ45" i="127"/>
  <c r="AZ44" i="127"/>
  <c r="AZ43" i="127"/>
  <c r="AZ41" i="127"/>
  <c r="AZ40" i="127"/>
  <c r="AZ39" i="127"/>
  <c r="AZ13" i="127"/>
  <c r="AZ12" i="127"/>
  <c r="AZ11" i="127"/>
  <c r="AZ10" i="127"/>
  <c r="AZ16" i="125"/>
  <c r="AZ20" i="125"/>
  <c r="AZ19" i="125"/>
  <c r="AZ26" i="125" s="1"/>
  <c r="AX24" i="4" s="1"/>
  <c r="AZ39" i="124"/>
  <c r="AZ20" i="124"/>
  <c r="AZ19" i="124"/>
  <c r="AZ18" i="124"/>
  <c r="AZ17" i="124"/>
  <c r="AZ46" i="106"/>
  <c r="AZ45" i="106"/>
  <c r="AZ44" i="106"/>
  <c r="AZ35" i="104"/>
  <c r="AZ33" i="104"/>
  <c r="AZ46" i="104"/>
  <c r="AZ45" i="104"/>
  <c r="AZ44" i="104"/>
  <c r="AZ43" i="104"/>
  <c r="AZ40" i="104"/>
  <c r="AZ39" i="104"/>
  <c r="AZ38" i="104"/>
  <c r="AZ37" i="104"/>
  <c r="AZ28" i="104"/>
  <c r="AZ26" i="104"/>
  <c r="AZ25" i="104"/>
  <c r="AZ20" i="104"/>
  <c r="AZ12" i="104"/>
  <c r="AZ11" i="104"/>
  <c r="AZ11" i="118"/>
  <c r="AZ10" i="118"/>
  <c r="AZ9" i="118"/>
  <c r="AZ16" i="117"/>
  <c r="AZ17" i="117"/>
  <c r="AZ18" i="117"/>
  <c r="AZ9" i="117"/>
  <c r="AR14" i="118"/>
  <c r="AR8" i="116"/>
  <c r="AR15" i="116"/>
  <c r="H8" i="4"/>
  <c r="G8" i="4"/>
  <c r="AS26" i="125"/>
  <c r="AS66" i="106"/>
  <c r="AS11" i="111"/>
  <c r="F45" i="140"/>
  <c r="G40" i="4" s="1"/>
  <c r="F74" i="139"/>
  <c r="F51" i="137"/>
  <c r="G36" i="4" s="1"/>
  <c r="F48" i="124"/>
  <c r="G23" i="4" s="1"/>
  <c r="F15" i="121"/>
  <c r="F19" i="120"/>
  <c r="F66" i="106"/>
  <c r="G20" i="4" s="1"/>
  <c r="F94" i="104"/>
  <c r="G18" i="4" s="1"/>
  <c r="F28" i="117"/>
  <c r="G16" i="4" s="1"/>
  <c r="F72" i="115"/>
  <c r="G14" i="4" s="1"/>
  <c r="F86" i="6"/>
  <c r="G9" i="4" s="1"/>
  <c r="AM102" i="127"/>
  <c r="AN26" i="4" s="1"/>
  <c r="AR14" i="112"/>
  <c r="P8" i="4"/>
  <c r="AJ8" i="4"/>
  <c r="AK8" i="4"/>
  <c r="AM8" i="4"/>
  <c r="AN8" i="4"/>
  <c r="Q94" i="104"/>
  <c r="R18" i="4" s="1"/>
  <c r="Q86" i="6"/>
  <c r="R9" i="4" s="1"/>
  <c r="Q63" i="113"/>
  <c r="R12" i="4" s="1"/>
  <c r="Q17" i="114"/>
  <c r="Q72" i="115"/>
  <c r="AX8" i="4"/>
  <c r="AK10" i="3"/>
  <c r="AL8" i="4"/>
  <c r="AG10" i="3"/>
  <c r="AH8" i="4"/>
  <c r="AH10" i="3"/>
  <c r="AI8" i="4"/>
  <c r="AU8" i="4"/>
  <c r="AV8" i="4"/>
  <c r="AW8" i="4"/>
  <c r="AY8" i="4"/>
  <c r="AZ8" i="4"/>
  <c r="AT8" i="4"/>
  <c r="AX86" i="6"/>
  <c r="AV9" i="4" s="1"/>
  <c r="AK63" i="113"/>
  <c r="AL12" i="4" s="1"/>
  <c r="O17" i="144"/>
  <c r="P44" i="4"/>
  <c r="O42" i="143"/>
  <c r="P43" i="4" s="1"/>
  <c r="O43" i="142"/>
  <c r="P42" i="4" s="1"/>
  <c r="O12" i="141"/>
  <c r="P41" i="4"/>
  <c r="O45" i="140"/>
  <c r="P40" i="4" s="1"/>
  <c r="O74" i="139"/>
  <c r="O29" i="138"/>
  <c r="O12" i="146"/>
  <c r="P37" i="4"/>
  <c r="O51" i="137"/>
  <c r="P36" i="4" s="1"/>
  <c r="O18" i="136"/>
  <c r="P35" i="4" s="1"/>
  <c r="O14" i="135"/>
  <c r="O28" i="134"/>
  <c r="P33" i="4" s="1"/>
  <c r="O28" i="133"/>
  <c r="P32" i="4" s="1"/>
  <c r="O24" i="132"/>
  <c r="O16" i="131"/>
  <c r="O14" i="130"/>
  <c r="O121" i="129"/>
  <c r="P28" i="4" s="1"/>
  <c r="O18" i="128"/>
  <c r="O102" i="127"/>
  <c r="P26" i="4" s="1"/>
  <c r="O15" i="126"/>
  <c r="O26" i="125"/>
  <c r="P24" i="4"/>
  <c r="O48" i="124"/>
  <c r="P23" i="4" s="1"/>
  <c r="O15" i="121"/>
  <c r="P22" i="4" s="1"/>
  <c r="O19" i="120"/>
  <c r="P21" i="4" s="1"/>
  <c r="O66" i="106"/>
  <c r="P20" i="4" s="1"/>
  <c r="N66" i="106"/>
  <c r="O17" i="105"/>
  <c r="O94" i="104"/>
  <c r="P18" i="4" s="1"/>
  <c r="O15" i="118"/>
  <c r="O28" i="117"/>
  <c r="P16" i="4" s="1"/>
  <c r="O16" i="116"/>
  <c r="O72" i="115"/>
  <c r="P14" i="4" s="1"/>
  <c r="O17" i="114"/>
  <c r="O63" i="113"/>
  <c r="P12" i="4" s="1"/>
  <c r="O14" i="112"/>
  <c r="P11" i="4" s="1"/>
  <c r="O11" i="111"/>
  <c r="P10" i="4"/>
  <c r="O86" i="6"/>
  <c r="P9" i="4" s="1"/>
  <c r="AZ101" i="129"/>
  <c r="AZ100" i="129"/>
  <c r="AY66" i="129"/>
  <c r="AY65" i="129"/>
  <c r="AY64" i="129"/>
  <c r="AY63" i="129"/>
  <c r="AZ24" i="134"/>
  <c r="AZ25" i="134"/>
  <c r="AZ58" i="129"/>
  <c r="AZ57" i="129"/>
  <c r="AZ17" i="129"/>
  <c r="AZ16" i="129"/>
  <c r="AZ70" i="104"/>
  <c r="AZ69" i="104"/>
  <c r="AZ40" i="106"/>
  <c r="AZ39" i="106"/>
  <c r="F24" i="132"/>
  <c r="G31" i="4" s="1"/>
  <c r="BB12" i="146"/>
  <c r="AZ37" i="4"/>
  <c r="BA12" i="146"/>
  <c r="AY37" i="4"/>
  <c r="AY12" i="146"/>
  <c r="AW37" i="4"/>
  <c r="AX12" i="146"/>
  <c r="AV37" i="4"/>
  <c r="AW12" i="146"/>
  <c r="AU37" i="4"/>
  <c r="AV12" i="146"/>
  <c r="AT37" i="4"/>
  <c r="AS12" i="146"/>
  <c r="AR12" i="146"/>
  <c r="AM12" i="146"/>
  <c r="AN37" i="4"/>
  <c r="AL12" i="146"/>
  <c r="AM37" i="4"/>
  <c r="AK12" i="146"/>
  <c r="AL37" i="4" s="1"/>
  <c r="AJ12" i="146"/>
  <c r="AK37" i="4"/>
  <c r="AI12" i="146"/>
  <c r="AJ37" i="4"/>
  <c r="AH12" i="146"/>
  <c r="AI37" i="4"/>
  <c r="AG12" i="146"/>
  <c r="AH37" i="4"/>
  <c r="AF12" i="146"/>
  <c r="AG37" i="4"/>
  <c r="AE12" i="146"/>
  <c r="AF37" i="4"/>
  <c r="AD12" i="146"/>
  <c r="AE37" i="4"/>
  <c r="AC12" i="146"/>
  <c r="AD37" i="4"/>
  <c r="AB12" i="146"/>
  <c r="AC37" i="4"/>
  <c r="AA12" i="146"/>
  <c r="AB37" i="4"/>
  <c r="Z12" i="146"/>
  <c r="AA37" i="4"/>
  <c r="Y12" i="146"/>
  <c r="Z37" i="4"/>
  <c r="X12" i="146"/>
  <c r="Y37" i="4"/>
  <c r="W12" i="146"/>
  <c r="X37" i="4"/>
  <c r="V12" i="146"/>
  <c r="W37" i="4"/>
  <c r="U12" i="146"/>
  <c r="V37" i="4"/>
  <c r="T12" i="146"/>
  <c r="U37" i="4"/>
  <c r="S12" i="146"/>
  <c r="T37" i="4"/>
  <c r="R12" i="146"/>
  <c r="S37" i="4"/>
  <c r="Q12" i="146"/>
  <c r="R37" i="4"/>
  <c r="P12" i="146"/>
  <c r="Q37" i="4"/>
  <c r="N12" i="146"/>
  <c r="O37" i="4"/>
  <c r="M12" i="146"/>
  <c r="N37" i="4"/>
  <c r="L12" i="146"/>
  <c r="M37" i="4"/>
  <c r="K12" i="146"/>
  <c r="L37" i="4"/>
  <c r="J12" i="146"/>
  <c r="K37" i="4"/>
  <c r="I12" i="146"/>
  <c r="J37" i="4"/>
  <c r="H12" i="146"/>
  <c r="I37" i="4"/>
  <c r="G12" i="146"/>
  <c r="H37" i="4"/>
  <c r="F12" i="146"/>
  <c r="G37" i="4"/>
  <c r="E12" i="146"/>
  <c r="F37" i="4"/>
  <c r="D12" i="146"/>
  <c r="E37" i="4"/>
  <c r="C12" i="146"/>
  <c r="D37" i="4"/>
  <c r="AZ12" i="146"/>
  <c r="AX37" i="4"/>
  <c r="AP12" i="146"/>
  <c r="AP37" i="4" a="1"/>
  <c r="AP37" i="4" s="1"/>
  <c r="AK94" i="104"/>
  <c r="AL18" i="4" s="1"/>
  <c r="AK17" i="105"/>
  <c r="AL19" i="4"/>
  <c r="AH86" i="6"/>
  <c r="AI9" i="4" s="1"/>
  <c r="BA43" i="142"/>
  <c r="AY42" i="4" s="1"/>
  <c r="AV43" i="142"/>
  <c r="AT42" i="4" s="1"/>
  <c r="AW43" i="142"/>
  <c r="AU42" i="4" s="1"/>
  <c r="AV17" i="144"/>
  <c r="AT44" i="4" s="1"/>
  <c r="AW17" i="144"/>
  <c r="AU44" i="4" s="1"/>
  <c r="BA42" i="143"/>
  <c r="AY43" i="4"/>
  <c r="AV42" i="143"/>
  <c r="AT43" i="4" s="1"/>
  <c r="AW42" i="143"/>
  <c r="AU43" i="4" s="1"/>
  <c r="AV12" i="141"/>
  <c r="AT41" i="4"/>
  <c r="AW12" i="141"/>
  <c r="AU41" i="4"/>
  <c r="AV45" i="140"/>
  <c r="AT40" i="4" s="1"/>
  <c r="AW45" i="140"/>
  <c r="AU40" i="4" s="1"/>
  <c r="G39" i="4"/>
  <c r="P39" i="4"/>
  <c r="AV29" i="138"/>
  <c r="AT38" i="4"/>
  <c r="AW29" i="138"/>
  <c r="AU38" i="4" s="1"/>
  <c r="P38" i="4"/>
  <c r="AV51" i="137"/>
  <c r="AT36" i="4" s="1"/>
  <c r="AW51" i="137"/>
  <c r="AU36" i="4" s="1"/>
  <c r="AX51" i="137"/>
  <c r="AV36" i="4" s="1"/>
  <c r="AV18" i="136"/>
  <c r="AT35" i="4"/>
  <c r="AW18" i="136"/>
  <c r="AU35" i="4" s="1"/>
  <c r="P34" i="4"/>
  <c r="AV28" i="133"/>
  <c r="AT32" i="4" s="1"/>
  <c r="AW28" i="133"/>
  <c r="AU32" i="4"/>
  <c r="AV24" i="132"/>
  <c r="AT31" i="4"/>
  <c r="AW24" i="132"/>
  <c r="AU31" i="4"/>
  <c r="P31" i="4"/>
  <c r="AV16" i="131"/>
  <c r="AT30" i="4"/>
  <c r="AW16" i="131"/>
  <c r="AU30" i="4"/>
  <c r="P30" i="4"/>
  <c r="AV14" i="130"/>
  <c r="AT29" i="4"/>
  <c r="AW14" i="130"/>
  <c r="AU29" i="4" s="1"/>
  <c r="P29" i="4"/>
  <c r="AV121" i="129"/>
  <c r="AT28" i="4" s="1"/>
  <c r="AW121" i="129"/>
  <c r="AU28" i="4" s="1"/>
  <c r="AX121" i="129"/>
  <c r="AV28" i="4" s="1"/>
  <c r="AV18" i="128"/>
  <c r="AT27" i="4"/>
  <c r="AW18" i="128"/>
  <c r="AU27" i="4"/>
  <c r="P27" i="4"/>
  <c r="AV102" i="127"/>
  <c r="AT26" i="4" s="1"/>
  <c r="AW102" i="127"/>
  <c r="AU26" i="4" s="1"/>
  <c r="AV15" i="126"/>
  <c r="AT25" i="4"/>
  <c r="AW15" i="126"/>
  <c r="AU25" i="4"/>
  <c r="P25" i="4"/>
  <c r="AV26" i="125"/>
  <c r="AT24" i="4" s="1"/>
  <c r="AW26" i="125"/>
  <c r="AU24" i="4" s="1"/>
  <c r="AX26" i="125"/>
  <c r="AV24" i="4" s="1"/>
  <c r="AV48" i="124"/>
  <c r="AT23" i="4" s="1"/>
  <c r="AW48" i="124"/>
  <c r="AU23" i="4" s="1"/>
  <c r="AV15" i="121"/>
  <c r="AT22" i="4" s="1"/>
  <c r="AW15" i="121"/>
  <c r="AU22" i="4" s="1"/>
  <c r="AV19" i="120"/>
  <c r="AT21" i="4" s="1"/>
  <c r="AW19" i="120"/>
  <c r="AU21" i="4"/>
  <c r="AV66" i="106"/>
  <c r="AT20" i="4" s="1"/>
  <c r="AW66" i="106"/>
  <c r="AU20" i="4" s="1"/>
  <c r="O20" i="4"/>
  <c r="AW17" i="105"/>
  <c r="AU19" i="4" s="1"/>
  <c r="AV17" i="105"/>
  <c r="AT19" i="4"/>
  <c r="P19" i="4"/>
  <c r="AV94" i="104"/>
  <c r="AT18" i="4" s="1"/>
  <c r="AW94" i="104"/>
  <c r="AU18" i="4" s="1"/>
  <c r="AT17" i="4"/>
  <c r="AU17" i="4"/>
  <c r="P17" i="4"/>
  <c r="AE17" i="4"/>
  <c r="AV28" i="117"/>
  <c r="AT16" i="4"/>
  <c r="AW28" i="117"/>
  <c r="AU16" i="4"/>
  <c r="AE16" i="4"/>
  <c r="AT15" i="4"/>
  <c r="AU15" i="4"/>
  <c r="P15" i="4"/>
  <c r="AE15" i="4"/>
  <c r="AV72" i="115"/>
  <c r="AT14" i="4" s="1"/>
  <c r="AW72" i="115"/>
  <c r="AU14" i="4" s="1"/>
  <c r="AE14" i="4"/>
  <c r="AU13" i="4"/>
  <c r="AV14" i="112"/>
  <c r="AW14" i="112"/>
  <c r="AU11" i="4" s="1"/>
  <c r="AT13" i="4"/>
  <c r="P13" i="4"/>
  <c r="AE13" i="4"/>
  <c r="AV63" i="113"/>
  <c r="AT12" i="4" s="1"/>
  <c r="AW63" i="113"/>
  <c r="AU12" i="4" s="1"/>
  <c r="AE12" i="4"/>
  <c r="AT11" i="4"/>
  <c r="AE11" i="4"/>
  <c r="N14" i="112"/>
  <c r="O11" i="4" s="1"/>
  <c r="AV11" i="111"/>
  <c r="AT10" i="4"/>
  <c r="AW11" i="111"/>
  <c r="AU10" i="4"/>
  <c r="AX11" i="111"/>
  <c r="AV10" i="4"/>
  <c r="AY11" i="111"/>
  <c r="AW10" i="4" s="1"/>
  <c r="AZ11" i="111"/>
  <c r="AX10" i="4"/>
  <c r="BA11" i="111"/>
  <c r="AY10" i="4" s="1"/>
  <c r="BB11" i="111"/>
  <c r="AZ10" i="4"/>
  <c r="AE10" i="4"/>
  <c r="AV86" i="6"/>
  <c r="AT9" i="4" s="1"/>
  <c r="AW86" i="6"/>
  <c r="AU9" i="4" s="1"/>
  <c r="AE9" i="4"/>
  <c r="AZ40" i="143"/>
  <c r="AZ41" i="143"/>
  <c r="AZ22" i="143"/>
  <c r="AZ23" i="143"/>
  <c r="AZ21" i="143"/>
  <c r="AZ18" i="143"/>
  <c r="AZ19" i="143"/>
  <c r="AZ17" i="143"/>
  <c r="AZ11" i="143"/>
  <c r="AZ12" i="143"/>
  <c r="AZ10" i="143"/>
  <c r="AZ34" i="142"/>
  <c r="AZ35" i="142"/>
  <c r="AZ33" i="142"/>
  <c r="AZ14" i="140"/>
  <c r="AZ15" i="140"/>
  <c r="AZ13" i="140"/>
  <c r="AZ44" i="139"/>
  <c r="AZ45" i="139"/>
  <c r="AZ43" i="139"/>
  <c r="AZ31" i="139"/>
  <c r="AZ32" i="139"/>
  <c r="AZ30" i="139"/>
  <c r="AZ18" i="138"/>
  <c r="AZ19" i="138"/>
  <c r="AZ17" i="138"/>
  <c r="AZ21" i="137"/>
  <c r="AZ20" i="137"/>
  <c r="AZ14" i="136"/>
  <c r="AZ15" i="136"/>
  <c r="AZ13" i="136"/>
  <c r="AZ11" i="133"/>
  <c r="AZ28" i="133" s="1"/>
  <c r="AX32" i="4" s="1"/>
  <c r="AZ19" i="132"/>
  <c r="AZ18" i="132"/>
  <c r="AZ15" i="132"/>
  <c r="AZ16" i="132"/>
  <c r="AZ14" i="132"/>
  <c r="AZ12" i="131"/>
  <c r="AZ13" i="131"/>
  <c r="AZ11" i="131"/>
  <c r="AZ12" i="130"/>
  <c r="AZ11" i="130"/>
  <c r="AZ116" i="129"/>
  <c r="AZ118" i="129"/>
  <c r="AZ119" i="129"/>
  <c r="AZ113" i="129"/>
  <c r="AZ114" i="129"/>
  <c r="AZ115" i="129"/>
  <c r="AZ103" i="129"/>
  <c r="AZ105" i="129"/>
  <c r="AZ106" i="129"/>
  <c r="AZ95" i="129"/>
  <c r="AZ94" i="129"/>
  <c r="AZ75" i="129"/>
  <c r="AZ76" i="129"/>
  <c r="AZ77" i="129"/>
  <c r="AZ70" i="129"/>
  <c r="AZ71" i="129"/>
  <c r="AZ67" i="129"/>
  <c r="AZ48" i="129"/>
  <c r="AZ49" i="129"/>
  <c r="AZ47" i="129"/>
  <c r="AZ69" i="127"/>
  <c r="AZ70" i="127"/>
  <c r="AZ68" i="127"/>
  <c r="AZ60" i="127"/>
  <c r="AZ61" i="127"/>
  <c r="AZ62" i="127"/>
  <c r="AZ57" i="127"/>
  <c r="AZ56" i="127"/>
  <c r="AZ55" i="127"/>
  <c r="AZ29" i="127"/>
  <c r="AZ30" i="127"/>
  <c r="AZ28" i="127"/>
  <c r="AZ18" i="125"/>
  <c r="AZ15" i="125"/>
  <c r="AZ12" i="126"/>
  <c r="AZ40" i="124"/>
  <c r="AZ41" i="124"/>
  <c r="AZ38" i="124"/>
  <c r="AZ35" i="124"/>
  <c r="AZ36" i="124"/>
  <c r="AZ33" i="124"/>
  <c r="AZ26" i="124"/>
  <c r="AZ27" i="124"/>
  <c r="AZ24" i="124"/>
  <c r="AZ61" i="113"/>
  <c r="AZ62" i="113"/>
  <c r="AZ60" i="113"/>
  <c r="AZ20" i="117"/>
  <c r="AZ21" i="117"/>
  <c r="AZ19" i="117"/>
  <c r="AZ11" i="117"/>
  <c r="AZ10" i="117"/>
  <c r="AZ31" i="104"/>
  <c r="AZ32" i="104"/>
  <c r="AZ30" i="104"/>
  <c r="AZ19" i="104"/>
  <c r="AZ21" i="104"/>
  <c r="AZ18" i="104"/>
  <c r="AZ12" i="105"/>
  <c r="AZ61" i="106"/>
  <c r="AZ62" i="106"/>
  <c r="AZ60" i="106"/>
  <c r="AZ57" i="106"/>
  <c r="AZ58" i="106"/>
  <c r="AZ56" i="106"/>
  <c r="AZ15" i="120"/>
  <c r="AZ14" i="120"/>
  <c r="AZ12" i="121"/>
  <c r="AZ13" i="121"/>
  <c r="AZ11" i="121"/>
  <c r="AZ16" i="106"/>
  <c r="AZ81" i="104"/>
  <c r="AZ82" i="104"/>
  <c r="AZ80" i="104"/>
  <c r="AZ67" i="104"/>
  <c r="AZ68" i="104"/>
  <c r="AZ66" i="104"/>
  <c r="BB63" i="113"/>
  <c r="AZ12" i="4" s="1"/>
  <c r="AZ12" i="129"/>
  <c r="C17" i="144"/>
  <c r="D44" i="4"/>
  <c r="D17" i="144"/>
  <c r="E44" i="4"/>
  <c r="E17" i="144"/>
  <c r="F44" i="4"/>
  <c r="F17" i="144"/>
  <c r="G44" i="4"/>
  <c r="G17" i="144"/>
  <c r="H44" i="4"/>
  <c r="H17" i="144"/>
  <c r="I44" i="4"/>
  <c r="I17" i="144"/>
  <c r="J44" i="4"/>
  <c r="J17" i="144"/>
  <c r="K44" i="4"/>
  <c r="K17" i="144"/>
  <c r="L44" i="4"/>
  <c r="L17" i="144"/>
  <c r="M44" i="4"/>
  <c r="M17" i="144"/>
  <c r="N44" i="4"/>
  <c r="N17" i="144"/>
  <c r="O44" i="4" s="1"/>
  <c r="P17" i="144"/>
  <c r="Q44" i="4" s="1"/>
  <c r="Q17" i="144"/>
  <c r="R44" i="4"/>
  <c r="R17" i="144"/>
  <c r="S44" i="4"/>
  <c r="S17" i="144"/>
  <c r="T44" i="4"/>
  <c r="T17" i="144"/>
  <c r="U44" i="4"/>
  <c r="U17" i="144"/>
  <c r="V44" i="4"/>
  <c r="V17" i="144"/>
  <c r="W44" i="4"/>
  <c r="W17" i="144"/>
  <c r="X44" i="4"/>
  <c r="X17" i="144"/>
  <c r="Y44" i="4"/>
  <c r="Y17" i="144"/>
  <c r="Z44" i="4"/>
  <c r="Z17" i="144"/>
  <c r="AA44" i="4"/>
  <c r="AA17" i="144"/>
  <c r="AB44" i="4"/>
  <c r="AB17" i="144"/>
  <c r="AC44" i="4"/>
  <c r="AC17" i="144"/>
  <c r="AD44" i="4"/>
  <c r="AD17" i="144"/>
  <c r="AE44" i="4"/>
  <c r="AE17" i="144"/>
  <c r="AF44" i="4"/>
  <c r="AF17" i="144"/>
  <c r="AG44" i="4"/>
  <c r="AG17" i="144"/>
  <c r="AH44" i="4"/>
  <c r="AH17" i="144"/>
  <c r="AI44" i="4"/>
  <c r="AI17" i="144"/>
  <c r="AJ44" i="4"/>
  <c r="AJ17" i="144"/>
  <c r="AK44" i="4"/>
  <c r="AK17" i="144"/>
  <c r="AL44" i="4"/>
  <c r="AL17" i="144"/>
  <c r="AM44" i="4"/>
  <c r="AM17" i="144"/>
  <c r="AN44" i="4"/>
  <c r="AR17" i="144"/>
  <c r="AS17" i="144"/>
  <c r="AX17" i="144"/>
  <c r="AV44" i="4" s="1"/>
  <c r="AY17" i="144"/>
  <c r="AW44" i="4"/>
  <c r="AX44" i="4"/>
  <c r="BA17" i="144"/>
  <c r="AY44" i="4"/>
  <c r="BB17" i="144"/>
  <c r="AZ44" i="4"/>
  <c r="C42" i="143"/>
  <c r="D43" i="4"/>
  <c r="D42" i="143"/>
  <c r="E43" i="4"/>
  <c r="E42" i="143"/>
  <c r="F43" i="4"/>
  <c r="F42" i="143"/>
  <c r="G43" i="4"/>
  <c r="G42" i="143"/>
  <c r="H43" i="4"/>
  <c r="H42" i="143"/>
  <c r="I43" i="4"/>
  <c r="I42" i="143"/>
  <c r="J43" i="4"/>
  <c r="J42" i="143"/>
  <c r="K43" i="4"/>
  <c r="K42" i="143"/>
  <c r="L43" i="4"/>
  <c r="L42" i="143"/>
  <c r="M43" i="4"/>
  <c r="M42" i="143"/>
  <c r="N43" i="4"/>
  <c r="N42" i="143"/>
  <c r="O43" i="4"/>
  <c r="P42" i="143"/>
  <c r="Q43" i="4" s="1"/>
  <c r="Q42" i="143"/>
  <c r="R43" i="4"/>
  <c r="R42" i="143"/>
  <c r="S43" i="4"/>
  <c r="S42" i="143"/>
  <c r="T43" i="4"/>
  <c r="T42" i="143"/>
  <c r="U43" i="4"/>
  <c r="U42" i="143"/>
  <c r="V43" i="4"/>
  <c r="V42" i="143"/>
  <c r="W43" i="4" s="1"/>
  <c r="W42" i="143"/>
  <c r="X43" i="4"/>
  <c r="X42" i="143"/>
  <c r="Y43" i="4"/>
  <c r="Y42" i="143"/>
  <c r="Z43" i="4"/>
  <c r="Z42" i="143"/>
  <c r="AA43" i="4"/>
  <c r="AA42" i="143"/>
  <c r="AB43" i="4"/>
  <c r="AB42" i="143"/>
  <c r="AC43" i="4"/>
  <c r="AC42" i="143"/>
  <c r="AD43" i="4"/>
  <c r="AD42" i="143"/>
  <c r="AE43" i="4"/>
  <c r="AE42" i="143"/>
  <c r="AF43" i="4"/>
  <c r="AF42" i="143"/>
  <c r="AG43" i="4"/>
  <c r="AG42" i="143"/>
  <c r="AH43" i="4"/>
  <c r="AH42" i="143"/>
  <c r="AI43" i="4"/>
  <c r="AI42" i="143"/>
  <c r="AJ43" i="4"/>
  <c r="AJ42" i="143"/>
  <c r="AK43" i="4"/>
  <c r="AK42" i="143"/>
  <c r="AL43" i="4" s="1"/>
  <c r="AL42" i="143"/>
  <c r="AM43" i="4" s="1"/>
  <c r="AM42" i="143"/>
  <c r="AN43" i="4" s="1"/>
  <c r="AR42" i="143"/>
  <c r="AS42" i="143"/>
  <c r="AX42" i="143"/>
  <c r="AV43" i="4" s="1"/>
  <c r="AY42" i="143"/>
  <c r="AW43" i="4"/>
  <c r="BB42" i="143"/>
  <c r="AZ43" i="4"/>
  <c r="C43" i="142"/>
  <c r="D42" i="4" s="1"/>
  <c r="D43" i="142"/>
  <c r="E42" i="4" s="1"/>
  <c r="E43" i="142"/>
  <c r="F42" i="4" s="1"/>
  <c r="F43" i="142"/>
  <c r="G42" i="4" s="1"/>
  <c r="G43" i="142"/>
  <c r="H42" i="4" s="1"/>
  <c r="H43" i="142"/>
  <c r="I42" i="4" s="1"/>
  <c r="I43" i="142"/>
  <c r="J42" i="4" s="1"/>
  <c r="J43" i="142"/>
  <c r="K42" i="4" s="1"/>
  <c r="K43" i="142"/>
  <c r="L42" i="4" s="1"/>
  <c r="L43" i="142"/>
  <c r="M42" i="4" s="1"/>
  <c r="M43" i="142"/>
  <c r="N42" i="4" s="1"/>
  <c r="N43" i="142"/>
  <c r="O42" i="4" s="1"/>
  <c r="P43" i="142"/>
  <c r="Q42" i="4" s="1"/>
  <c r="Q43" i="142"/>
  <c r="R42" i="4" s="1"/>
  <c r="R43" i="142"/>
  <c r="S42" i="4" s="1"/>
  <c r="S43" i="142"/>
  <c r="T42" i="4" s="1"/>
  <c r="T43" i="142"/>
  <c r="U42" i="4" s="1"/>
  <c r="U43" i="142"/>
  <c r="V42" i="4" s="1"/>
  <c r="V43" i="142"/>
  <c r="W42" i="4" s="1"/>
  <c r="W43" i="142"/>
  <c r="X42" i="4" s="1"/>
  <c r="X43" i="142"/>
  <c r="Y42" i="4" s="1"/>
  <c r="Y43" i="142"/>
  <c r="Z42" i="4" s="1"/>
  <c r="Z43" i="142"/>
  <c r="AA42" i="4" s="1"/>
  <c r="AA43" i="142"/>
  <c r="AB42" i="4" s="1"/>
  <c r="AB43" i="142"/>
  <c r="AC42" i="4" s="1"/>
  <c r="AC43" i="142"/>
  <c r="AD42" i="4" s="1"/>
  <c r="AD43" i="142"/>
  <c r="AE42" i="4" s="1"/>
  <c r="AE43" i="142"/>
  <c r="AF42" i="4" s="1"/>
  <c r="AF43" i="142"/>
  <c r="AG42" i="4" s="1"/>
  <c r="AG43" i="142"/>
  <c r="AH42" i="4" s="1"/>
  <c r="AH43" i="142"/>
  <c r="AI42" i="4" s="1"/>
  <c r="AI43" i="142"/>
  <c r="AJ42" i="4" s="1"/>
  <c r="AJ43" i="142"/>
  <c r="AK42" i="4" s="1"/>
  <c r="AK43" i="142"/>
  <c r="AL42" i="4" s="1"/>
  <c r="AL43" i="142"/>
  <c r="AM42" i="4" s="1"/>
  <c r="AM43" i="142"/>
  <c r="AN42" i="4" s="1"/>
  <c r="AR43" i="142"/>
  <c r="AX43" i="142"/>
  <c r="AV42" i="4" s="1"/>
  <c r="AY43" i="142"/>
  <c r="AW42" i="4" s="1"/>
  <c r="BB43" i="142"/>
  <c r="AZ42" i="4" s="1"/>
  <c r="C12" i="141"/>
  <c r="D41" i="4"/>
  <c r="D12" i="141"/>
  <c r="E41" i="4"/>
  <c r="E12" i="141"/>
  <c r="F41" i="4"/>
  <c r="F12" i="141"/>
  <c r="G41" i="4"/>
  <c r="G12" i="141"/>
  <c r="H41" i="4"/>
  <c r="H12" i="141"/>
  <c r="I41" i="4"/>
  <c r="I12" i="141"/>
  <c r="J41" i="4"/>
  <c r="J12" i="141"/>
  <c r="K41" i="4"/>
  <c r="K12" i="141"/>
  <c r="L41" i="4"/>
  <c r="L12" i="141"/>
  <c r="M41" i="4"/>
  <c r="M12" i="141"/>
  <c r="N41" i="4"/>
  <c r="N12" i="141"/>
  <c r="O41" i="4"/>
  <c r="P12" i="141"/>
  <c r="Q41" i="4"/>
  <c r="Q12" i="141"/>
  <c r="R41" i="4"/>
  <c r="R12" i="141"/>
  <c r="S41" i="4"/>
  <c r="S12" i="141"/>
  <c r="T41" i="4"/>
  <c r="T12" i="141"/>
  <c r="U41" i="4"/>
  <c r="U12" i="141"/>
  <c r="V41" i="4"/>
  <c r="V12" i="141"/>
  <c r="W41" i="4"/>
  <c r="W12" i="141"/>
  <c r="X41" i="4"/>
  <c r="X12" i="141"/>
  <c r="Y41" i="4"/>
  <c r="Y12" i="141"/>
  <c r="Z41" i="4"/>
  <c r="Z12" i="141"/>
  <c r="AA41" i="4"/>
  <c r="AA12" i="141"/>
  <c r="AB41" i="4"/>
  <c r="AB12" i="141"/>
  <c r="AC41" i="4"/>
  <c r="AC12" i="141"/>
  <c r="AD41" i="4"/>
  <c r="AD12" i="141"/>
  <c r="AE41" i="4"/>
  <c r="AE12" i="141"/>
  <c r="AF41" i="4"/>
  <c r="AF12" i="141"/>
  <c r="AG41" i="4"/>
  <c r="AG12" i="141"/>
  <c r="AH41" i="4"/>
  <c r="AH12" i="141"/>
  <c r="AI41" i="4"/>
  <c r="AI12" i="141"/>
  <c r="AJ41" i="4"/>
  <c r="AJ12" i="141"/>
  <c r="AK41" i="4"/>
  <c r="AK12" i="141"/>
  <c r="AL41" i="4" s="1"/>
  <c r="AL12" i="141"/>
  <c r="AM41" i="4"/>
  <c r="AM12" i="141"/>
  <c r="AN41" i="4"/>
  <c r="AR12" i="141"/>
  <c r="AS12" i="141"/>
  <c r="AX12" i="141"/>
  <c r="AV41" i="4"/>
  <c r="AY12" i="141"/>
  <c r="AW41" i="4"/>
  <c r="AZ12" i="141"/>
  <c r="AX41" i="4"/>
  <c r="BA12" i="141"/>
  <c r="AY41" i="4"/>
  <c r="BB12" i="141"/>
  <c r="AZ41" i="4"/>
  <c r="C45" i="140"/>
  <c r="D40" i="4" s="1"/>
  <c r="D45" i="140"/>
  <c r="E40" i="4" s="1"/>
  <c r="E45" i="140"/>
  <c r="F40" i="4" s="1"/>
  <c r="G45" i="140"/>
  <c r="H40" i="4" s="1"/>
  <c r="H45" i="140"/>
  <c r="I40" i="4" s="1"/>
  <c r="I45" i="140"/>
  <c r="J40" i="4" s="1"/>
  <c r="J45" i="140"/>
  <c r="K40" i="4" s="1"/>
  <c r="K45" i="140"/>
  <c r="L40" i="4" s="1"/>
  <c r="L45" i="140"/>
  <c r="M40" i="4" s="1"/>
  <c r="M45" i="140"/>
  <c r="N40" i="4" s="1"/>
  <c r="N45" i="140"/>
  <c r="O40" i="4" s="1"/>
  <c r="P45" i="140"/>
  <c r="Q40" i="4" s="1"/>
  <c r="Q45" i="140"/>
  <c r="R40" i="4" s="1"/>
  <c r="R45" i="140"/>
  <c r="S40" i="4" s="1"/>
  <c r="S45" i="140"/>
  <c r="T40" i="4" s="1"/>
  <c r="T45" i="140"/>
  <c r="U40" i="4" s="1"/>
  <c r="U45" i="140"/>
  <c r="V40" i="4" s="1"/>
  <c r="V45" i="140"/>
  <c r="W40" i="4" s="1"/>
  <c r="W45" i="140"/>
  <c r="X40" i="4" s="1"/>
  <c r="X45" i="140"/>
  <c r="Y40" i="4" s="1"/>
  <c r="Y45" i="140"/>
  <c r="Z40" i="4" s="1"/>
  <c r="Z45" i="140"/>
  <c r="AA40" i="4" s="1"/>
  <c r="AA45" i="140"/>
  <c r="AB40" i="4" s="1"/>
  <c r="AB45" i="140"/>
  <c r="AC40" i="4" s="1"/>
  <c r="AC45" i="140"/>
  <c r="AD40" i="4" s="1"/>
  <c r="AD45" i="140"/>
  <c r="AE40" i="4" s="1"/>
  <c r="AE45" i="140"/>
  <c r="AF40" i="4" s="1"/>
  <c r="AF45" i="140"/>
  <c r="AG40" i="4" s="1"/>
  <c r="AG45" i="140"/>
  <c r="AH40" i="4" s="1"/>
  <c r="AH45" i="140"/>
  <c r="AI40" i="4" s="1"/>
  <c r="AI45" i="140"/>
  <c r="AJ40" i="4" s="1"/>
  <c r="AJ45" i="140"/>
  <c r="AK40" i="4" s="1"/>
  <c r="AK45" i="140"/>
  <c r="AL40" i="4" s="1"/>
  <c r="AL45" i="140"/>
  <c r="AM40" i="4" s="1"/>
  <c r="AM45" i="140"/>
  <c r="AN40" i="4" s="1"/>
  <c r="AR45" i="140"/>
  <c r="AX45" i="140"/>
  <c r="AV39" i="4" s="1"/>
  <c r="AY45" i="140"/>
  <c r="AW40" i="4" s="1"/>
  <c r="BA45" i="140"/>
  <c r="AY40" i="4" s="1"/>
  <c r="BB45" i="140"/>
  <c r="AZ40" i="4" s="1"/>
  <c r="C74" i="139"/>
  <c r="D39" i="4" s="1"/>
  <c r="D74" i="139"/>
  <c r="E39" i="4" s="1"/>
  <c r="E74" i="139"/>
  <c r="F39" i="4" s="1"/>
  <c r="G74" i="139"/>
  <c r="H39" i="4" s="1"/>
  <c r="H74" i="139"/>
  <c r="I39" i="4" s="1"/>
  <c r="I74" i="139"/>
  <c r="J39" i="4" s="1"/>
  <c r="J74" i="139"/>
  <c r="K39" i="4"/>
  <c r="K74" i="139"/>
  <c r="L39" i="4" s="1"/>
  <c r="L74" i="139"/>
  <c r="M39" i="4" s="1"/>
  <c r="M74" i="139"/>
  <c r="N39" i="4"/>
  <c r="N74" i="139"/>
  <c r="O39" i="4" s="1"/>
  <c r="P74" i="139"/>
  <c r="Q39" i="4" s="1"/>
  <c r="Q74" i="139"/>
  <c r="R39" i="4" s="1"/>
  <c r="R74" i="139"/>
  <c r="S39" i="4" s="1"/>
  <c r="S74" i="139"/>
  <c r="T39" i="4" s="1"/>
  <c r="T74" i="139"/>
  <c r="U39" i="4" s="1"/>
  <c r="U74" i="139"/>
  <c r="V39" i="4"/>
  <c r="V74" i="139"/>
  <c r="W39" i="4"/>
  <c r="W74" i="139"/>
  <c r="X39" i="4" s="1"/>
  <c r="X74" i="139"/>
  <c r="Y39" i="4" s="1"/>
  <c r="Y74" i="139"/>
  <c r="Z39" i="4" s="1"/>
  <c r="Z74" i="139"/>
  <c r="AA39" i="4" s="1"/>
  <c r="AA74" i="139"/>
  <c r="AB39" i="4"/>
  <c r="AB74" i="139"/>
  <c r="AC39" i="4"/>
  <c r="AC74" i="139"/>
  <c r="AD39" i="4"/>
  <c r="AD74" i="139"/>
  <c r="AE39" i="4" s="1"/>
  <c r="AE74" i="139"/>
  <c r="AF39" i="4" s="1"/>
  <c r="AF74" i="139"/>
  <c r="AG39" i="4" s="1"/>
  <c r="AG74" i="139"/>
  <c r="AH39" i="4" s="1"/>
  <c r="AH74" i="139"/>
  <c r="AI39" i="4" s="1"/>
  <c r="AI74" i="139"/>
  <c r="AJ39" i="4" s="1"/>
  <c r="AJ74" i="139"/>
  <c r="AK39" i="4" s="1"/>
  <c r="AK74" i="139"/>
  <c r="AL39" i="4" s="1"/>
  <c r="AL74" i="139"/>
  <c r="AM39" i="4" s="1"/>
  <c r="AM74" i="139"/>
  <c r="AN39" i="4" s="1"/>
  <c r="AR74" i="139"/>
  <c r="AX74" i="139"/>
  <c r="AY74" i="139"/>
  <c r="BA74" i="139"/>
  <c r="BB74" i="139"/>
  <c r="AP17" i="144"/>
  <c r="AP44" i="4" a="1"/>
  <c r="AP44" i="4" s="1"/>
  <c r="AZ42" i="143"/>
  <c r="AX43" i="4" s="1"/>
  <c r="I38" i="4"/>
  <c r="BB29" i="138"/>
  <c r="AZ38" i="4"/>
  <c r="BA29" i="138"/>
  <c r="AY38" i="4" s="1"/>
  <c r="AY29" i="138"/>
  <c r="AW38" i="4" s="1"/>
  <c r="AX29" i="138"/>
  <c r="AV38" i="4" s="1"/>
  <c r="AM29" i="138"/>
  <c r="AN38" i="4" s="1"/>
  <c r="AL29" i="138"/>
  <c r="AM38" i="4" s="1"/>
  <c r="AK29" i="138"/>
  <c r="AL38" i="4" s="1"/>
  <c r="AJ29" i="138"/>
  <c r="AK38" i="4" s="1"/>
  <c r="AI29" i="138"/>
  <c r="AJ38" i="4" s="1"/>
  <c r="AH29" i="138"/>
  <c r="AI38" i="4" s="1"/>
  <c r="AG29" i="138"/>
  <c r="AH38" i="4" s="1"/>
  <c r="AF29" i="138"/>
  <c r="AG38" i="4"/>
  <c r="AE29" i="138"/>
  <c r="AF38" i="4"/>
  <c r="AD29" i="138"/>
  <c r="AE38" i="4" s="1"/>
  <c r="AC29" i="138"/>
  <c r="AD38" i="4"/>
  <c r="AB29" i="138"/>
  <c r="AC38" i="4" s="1"/>
  <c r="AA29" i="138"/>
  <c r="AB38" i="4" s="1"/>
  <c r="Z29" i="138"/>
  <c r="AA38" i="4"/>
  <c r="Y29" i="138"/>
  <c r="Z38" i="4" s="1"/>
  <c r="X29" i="138"/>
  <c r="Y38" i="4" s="1"/>
  <c r="W29" i="138"/>
  <c r="X38" i="4" s="1"/>
  <c r="V29" i="138"/>
  <c r="W38" i="4" s="1"/>
  <c r="U29" i="138"/>
  <c r="V38" i="4" s="1"/>
  <c r="T29" i="138"/>
  <c r="U38" i="4" s="1"/>
  <c r="S29" i="138"/>
  <c r="T38" i="4" s="1"/>
  <c r="R29" i="138"/>
  <c r="S38" i="4" s="1"/>
  <c r="Q29" i="138"/>
  <c r="R38" i="4"/>
  <c r="P29" i="138"/>
  <c r="Q38" i="4" s="1"/>
  <c r="N29" i="138"/>
  <c r="O38" i="4" s="1"/>
  <c r="M29" i="138"/>
  <c r="N38" i="4" s="1"/>
  <c r="L29" i="138"/>
  <c r="M38" i="4" s="1"/>
  <c r="K29" i="138"/>
  <c r="L38" i="4" s="1"/>
  <c r="J29" i="138"/>
  <c r="K38" i="4"/>
  <c r="I29" i="138"/>
  <c r="J38" i="4" s="1"/>
  <c r="H38" i="4"/>
  <c r="G38" i="4"/>
  <c r="E29" i="138"/>
  <c r="F38" i="4" s="1"/>
  <c r="D29" i="138"/>
  <c r="E38" i="4" s="1"/>
  <c r="C29" i="138"/>
  <c r="D38" i="4" s="1"/>
  <c r="BB51" i="137"/>
  <c r="AZ36" i="4" s="1"/>
  <c r="BA51" i="137"/>
  <c r="AY36" i="4" s="1"/>
  <c r="AY51" i="137"/>
  <c r="AW36" i="4" s="1"/>
  <c r="AR51" i="137"/>
  <c r="AM51" i="137"/>
  <c r="AN36" i="4" s="1"/>
  <c r="AL51" i="137"/>
  <c r="AM36" i="4" s="1"/>
  <c r="AK51" i="137"/>
  <c r="AL36" i="4" s="1"/>
  <c r="AJ51" i="137"/>
  <c r="AK36" i="4" s="1"/>
  <c r="AI51" i="137"/>
  <c r="AJ36" i="4" s="1"/>
  <c r="AH51" i="137"/>
  <c r="AI36" i="4" s="1"/>
  <c r="AG51" i="137"/>
  <c r="AH36" i="4" s="1"/>
  <c r="AF51" i="137"/>
  <c r="AG36" i="4" s="1"/>
  <c r="AE51" i="137"/>
  <c r="AF36" i="4" s="1"/>
  <c r="AD51" i="137"/>
  <c r="AE36" i="4" s="1"/>
  <c r="AC51" i="137"/>
  <c r="AD36" i="4" s="1"/>
  <c r="AB51" i="137"/>
  <c r="AC36" i="4" s="1"/>
  <c r="AA51" i="137"/>
  <c r="AB36" i="4" s="1"/>
  <c r="Z51" i="137"/>
  <c r="AA36" i="4" s="1"/>
  <c r="Y51" i="137"/>
  <c r="Z36" i="4" s="1"/>
  <c r="X51" i="137"/>
  <c r="Y36" i="4" s="1"/>
  <c r="W51" i="137"/>
  <c r="X36" i="4" s="1"/>
  <c r="V51" i="137"/>
  <c r="W36" i="4" s="1"/>
  <c r="U51" i="137"/>
  <c r="V36" i="4" s="1"/>
  <c r="T51" i="137"/>
  <c r="U36" i="4" s="1"/>
  <c r="S51" i="137"/>
  <c r="T36" i="4" s="1"/>
  <c r="R51" i="137"/>
  <c r="S36" i="4" s="1"/>
  <c r="Q51" i="137"/>
  <c r="R36" i="4" s="1"/>
  <c r="P51" i="137"/>
  <c r="Q36" i="4" s="1"/>
  <c r="N51" i="137"/>
  <c r="O36" i="4" s="1"/>
  <c r="M51" i="137"/>
  <c r="N36" i="4" s="1"/>
  <c r="L51" i="137"/>
  <c r="M36" i="4" s="1"/>
  <c r="K51" i="137"/>
  <c r="L36" i="4" s="1"/>
  <c r="J51" i="137"/>
  <c r="K36" i="4"/>
  <c r="I51" i="137"/>
  <c r="J36" i="4" s="1"/>
  <c r="H51" i="137"/>
  <c r="I36" i="4" s="1"/>
  <c r="G51" i="137"/>
  <c r="H36" i="4" s="1"/>
  <c r="E51" i="137"/>
  <c r="F36" i="4" s="1"/>
  <c r="D51" i="137"/>
  <c r="E36" i="4" s="1"/>
  <c r="C51" i="137"/>
  <c r="D36" i="4" s="1"/>
  <c r="BB18" i="136"/>
  <c r="AZ35" i="4"/>
  <c r="BA18" i="136"/>
  <c r="AY35" i="4"/>
  <c r="AZ18" i="136"/>
  <c r="AX35" i="4"/>
  <c r="AY18" i="136"/>
  <c r="AW35" i="4"/>
  <c r="AX18" i="136"/>
  <c r="AV35" i="4" s="1"/>
  <c r="AS18" i="136"/>
  <c r="AR18" i="136"/>
  <c r="AM18" i="136"/>
  <c r="AN35" i="4" s="1"/>
  <c r="AL18" i="136"/>
  <c r="AM35" i="4"/>
  <c r="AK18" i="136"/>
  <c r="AL35" i="4"/>
  <c r="AJ18" i="136"/>
  <c r="AK35" i="4" s="1"/>
  <c r="AI18" i="136"/>
  <c r="AJ35" i="4" s="1"/>
  <c r="AH18" i="136"/>
  <c r="AI35" i="4" s="1"/>
  <c r="AG18" i="136"/>
  <c r="AH35" i="4" s="1"/>
  <c r="AF18" i="136"/>
  <c r="AG35" i="4"/>
  <c r="AE18" i="136"/>
  <c r="AF35" i="4"/>
  <c r="AD18" i="136"/>
  <c r="AE35" i="4" s="1"/>
  <c r="AC18" i="136"/>
  <c r="AD35" i="4" s="1"/>
  <c r="AB18" i="136"/>
  <c r="AC35" i="4"/>
  <c r="AA18" i="136"/>
  <c r="AB35" i="4" s="1"/>
  <c r="Z18" i="136"/>
  <c r="AA35" i="4" s="1"/>
  <c r="Y18" i="136"/>
  <c r="Z35" i="4"/>
  <c r="X18" i="136"/>
  <c r="Y35" i="4" s="1"/>
  <c r="W18" i="136"/>
  <c r="X35" i="4" s="1"/>
  <c r="V18" i="136"/>
  <c r="W35" i="4"/>
  <c r="U18" i="136"/>
  <c r="V35" i="4"/>
  <c r="T18" i="136"/>
  <c r="U35" i="4" s="1"/>
  <c r="S18" i="136"/>
  <c r="T35" i="4" s="1"/>
  <c r="R18" i="136"/>
  <c r="S35" i="4" s="1"/>
  <c r="Q18" i="136"/>
  <c r="R35" i="4" s="1"/>
  <c r="P18" i="136"/>
  <c r="Q35" i="4"/>
  <c r="N18" i="136"/>
  <c r="O35" i="4"/>
  <c r="M18" i="136"/>
  <c r="N35" i="4"/>
  <c r="L18" i="136"/>
  <c r="M35" i="4" s="1"/>
  <c r="K18" i="136"/>
  <c r="L35" i="4" s="1"/>
  <c r="J18" i="136"/>
  <c r="K35" i="4" s="1"/>
  <c r="I18" i="136"/>
  <c r="J35" i="4" s="1"/>
  <c r="H18" i="136"/>
  <c r="I35" i="4"/>
  <c r="G18" i="136"/>
  <c r="H35" i="4"/>
  <c r="F18" i="136"/>
  <c r="G35" i="4"/>
  <c r="E18" i="136"/>
  <c r="F35" i="4" s="1"/>
  <c r="D18" i="136"/>
  <c r="E35" i="4" s="1"/>
  <c r="C18" i="136"/>
  <c r="D35" i="4" s="1"/>
  <c r="BB14" i="135"/>
  <c r="AZ34" i="4"/>
  <c r="BA14" i="135"/>
  <c r="AY34" i="4"/>
  <c r="AZ14" i="135"/>
  <c r="AX34" i="4"/>
  <c r="AY14" i="135"/>
  <c r="AW34" i="4" s="1"/>
  <c r="AX14" i="135"/>
  <c r="AV34" i="4" s="1"/>
  <c r="AW14" i="135"/>
  <c r="AU34" i="4"/>
  <c r="AV14" i="135"/>
  <c r="AT34" i="4"/>
  <c r="AS14" i="135"/>
  <c r="AP14" i="135"/>
  <c r="AP34" i="4" s="1" a="1"/>
  <c r="AP34" i="4" s="1"/>
  <c r="AM14" i="135"/>
  <c r="AN34" i="4"/>
  <c r="AL14" i="135"/>
  <c r="AM34" i="4" s="1"/>
  <c r="AK14" i="135"/>
  <c r="AL34" i="4"/>
  <c r="AJ14" i="135"/>
  <c r="AK34" i="4"/>
  <c r="AI14" i="135"/>
  <c r="AJ34" i="4"/>
  <c r="AH14" i="135"/>
  <c r="AI34" i="4"/>
  <c r="AG14" i="135"/>
  <c r="AH34" i="4"/>
  <c r="AF14" i="135"/>
  <c r="AG34" i="4" s="1"/>
  <c r="AE14" i="135"/>
  <c r="AF34" i="4"/>
  <c r="AD14" i="135"/>
  <c r="AE34" i="4"/>
  <c r="AC14" i="135"/>
  <c r="AD34" i="4"/>
  <c r="AB14" i="135"/>
  <c r="AC34" i="4"/>
  <c r="AA14" i="135"/>
  <c r="AB34" i="4"/>
  <c r="Z14" i="135"/>
  <c r="AA34" i="4" s="1"/>
  <c r="Y14" i="135"/>
  <c r="Z34" i="4"/>
  <c r="X14" i="135"/>
  <c r="Y34" i="4"/>
  <c r="W14" i="135"/>
  <c r="X34" i="4"/>
  <c r="V14" i="135"/>
  <c r="W34" i="4"/>
  <c r="U14" i="135"/>
  <c r="V34" i="4"/>
  <c r="T14" i="135"/>
  <c r="U34" i="4" s="1"/>
  <c r="S14" i="135"/>
  <c r="T34" i="4"/>
  <c r="R14" i="135"/>
  <c r="S34" i="4"/>
  <c r="Q14" i="135"/>
  <c r="R34" i="4"/>
  <c r="P14" i="135"/>
  <c r="Q34" i="4"/>
  <c r="N14" i="135"/>
  <c r="O34" i="4"/>
  <c r="M14" i="135"/>
  <c r="N34" i="4" s="1"/>
  <c r="L14" i="135"/>
  <c r="M34" i="4"/>
  <c r="K14" i="135"/>
  <c r="L34" i="4"/>
  <c r="J14" i="135"/>
  <c r="K34" i="4"/>
  <c r="I14" i="135"/>
  <c r="J34" i="4"/>
  <c r="H14" i="135"/>
  <c r="I34" i="4"/>
  <c r="G14" i="135"/>
  <c r="H34" i="4" s="1"/>
  <c r="F14" i="135"/>
  <c r="G34" i="4"/>
  <c r="E14" i="135"/>
  <c r="F34" i="4"/>
  <c r="D14" i="135"/>
  <c r="E34" i="4"/>
  <c r="C14" i="135"/>
  <c r="D34" i="4"/>
  <c r="BB28" i="134"/>
  <c r="AZ33" i="4" s="1"/>
  <c r="BA28" i="134"/>
  <c r="AY33" i="4" s="1"/>
  <c r="AY28" i="134"/>
  <c r="AW33" i="4" s="1"/>
  <c r="AX28" i="134"/>
  <c r="AV33" i="4" s="1"/>
  <c r="AS28" i="134"/>
  <c r="AR28" i="134"/>
  <c r="AM28" i="134"/>
  <c r="AN33" i="4" s="1"/>
  <c r="AL28" i="134"/>
  <c r="AM33" i="4" s="1"/>
  <c r="AK28" i="134"/>
  <c r="AL33" i="4" s="1"/>
  <c r="AJ28" i="134"/>
  <c r="AK33" i="4" s="1"/>
  <c r="AI28" i="134"/>
  <c r="AJ33" i="4" s="1"/>
  <c r="AH28" i="134"/>
  <c r="AI33" i="4" s="1"/>
  <c r="AG28" i="134"/>
  <c r="AH33" i="4" s="1"/>
  <c r="AF28" i="134"/>
  <c r="AG33" i="4" s="1"/>
  <c r="AE28" i="134"/>
  <c r="AF33" i="4" s="1"/>
  <c r="AD28" i="134"/>
  <c r="AE33" i="4" s="1"/>
  <c r="AC28" i="134"/>
  <c r="AD33" i="4" s="1"/>
  <c r="AB28" i="134"/>
  <c r="AC33" i="4" s="1"/>
  <c r="AA28" i="134"/>
  <c r="AB33" i="4" s="1"/>
  <c r="Z28" i="134"/>
  <c r="AA33" i="4" s="1"/>
  <c r="Y28" i="134"/>
  <c r="Z33" i="4" s="1"/>
  <c r="X28" i="134"/>
  <c r="Y33" i="4" s="1"/>
  <c r="W28" i="134"/>
  <c r="X33" i="4" s="1"/>
  <c r="V28" i="134"/>
  <c r="W33" i="4" s="1"/>
  <c r="U28" i="134"/>
  <c r="V33" i="4" s="1"/>
  <c r="T28" i="134"/>
  <c r="U33" i="4" s="1"/>
  <c r="S28" i="134"/>
  <c r="T33" i="4" s="1"/>
  <c r="R28" i="134"/>
  <c r="S33" i="4" s="1"/>
  <c r="Q28" i="134"/>
  <c r="R33" i="4" s="1"/>
  <c r="P28" i="134"/>
  <c r="Q33" i="4" s="1"/>
  <c r="N28" i="134"/>
  <c r="O33" i="4" s="1"/>
  <c r="M28" i="134"/>
  <c r="N33" i="4" s="1"/>
  <c r="L28" i="134"/>
  <c r="M33" i="4" s="1"/>
  <c r="K28" i="134"/>
  <c r="L33" i="4" s="1"/>
  <c r="J28" i="134"/>
  <c r="K33" i="4" s="1"/>
  <c r="I28" i="134"/>
  <c r="J33" i="4" s="1"/>
  <c r="H28" i="134"/>
  <c r="I33" i="4" s="1"/>
  <c r="G28" i="134"/>
  <c r="H33" i="4" s="1"/>
  <c r="F28" i="134"/>
  <c r="G33" i="4" s="1"/>
  <c r="E28" i="134"/>
  <c r="F33" i="4" s="1"/>
  <c r="D28" i="134"/>
  <c r="E33" i="4" s="1"/>
  <c r="C28" i="134"/>
  <c r="D33" i="4" s="1"/>
  <c r="BB28" i="133"/>
  <c r="AZ32" i="4" s="1"/>
  <c r="BA28" i="133"/>
  <c r="AY32" i="4" s="1"/>
  <c r="AY28" i="133"/>
  <c r="AW32" i="4" s="1"/>
  <c r="AX28" i="133"/>
  <c r="AV32" i="4" s="1"/>
  <c r="AS28" i="133"/>
  <c r="AR28" i="133"/>
  <c r="AM28" i="133"/>
  <c r="AN32" i="4" s="1"/>
  <c r="AL28" i="133"/>
  <c r="AM32" i="4" s="1"/>
  <c r="AK28" i="133"/>
  <c r="AL32" i="4" s="1"/>
  <c r="AJ28" i="133"/>
  <c r="AK32" i="4" s="1"/>
  <c r="AI28" i="133"/>
  <c r="AJ32" i="4" s="1"/>
  <c r="AH28" i="133"/>
  <c r="AI32" i="4"/>
  <c r="AG28" i="133"/>
  <c r="AH32" i="4"/>
  <c r="AF28" i="133"/>
  <c r="AG32" i="4"/>
  <c r="AE28" i="133"/>
  <c r="AF32" i="4" s="1"/>
  <c r="AD28" i="133"/>
  <c r="AE32" i="4" s="1"/>
  <c r="AC28" i="133"/>
  <c r="AD32" i="4" s="1"/>
  <c r="AB28" i="133"/>
  <c r="AC32" i="4" s="1"/>
  <c r="AA28" i="133"/>
  <c r="AB32" i="4"/>
  <c r="Z28" i="133"/>
  <c r="AA32" i="4" s="1"/>
  <c r="Y28" i="133"/>
  <c r="Z32" i="4"/>
  <c r="X28" i="133"/>
  <c r="Y32" i="4" s="1"/>
  <c r="W28" i="133"/>
  <c r="X32" i="4" s="1"/>
  <c r="V28" i="133"/>
  <c r="W32" i="4"/>
  <c r="U28" i="133"/>
  <c r="V32" i="4"/>
  <c r="T28" i="133"/>
  <c r="U32" i="4" s="1"/>
  <c r="S28" i="133"/>
  <c r="T32" i="4"/>
  <c r="R28" i="133"/>
  <c r="S32" i="4"/>
  <c r="Q28" i="133"/>
  <c r="R32" i="4" s="1"/>
  <c r="P28" i="133"/>
  <c r="Q32" i="4"/>
  <c r="N28" i="133"/>
  <c r="O32" i="4" s="1"/>
  <c r="M28" i="133"/>
  <c r="N32" i="4"/>
  <c r="L28" i="133"/>
  <c r="M32" i="4" s="1"/>
  <c r="K28" i="133"/>
  <c r="L32" i="4"/>
  <c r="J28" i="133"/>
  <c r="K32" i="4" s="1"/>
  <c r="I28" i="133"/>
  <c r="J32" i="4" s="1"/>
  <c r="H28" i="133"/>
  <c r="I32" i="4"/>
  <c r="G28" i="133"/>
  <c r="H32" i="4"/>
  <c r="F28" i="133"/>
  <c r="G32" i="4" s="1"/>
  <c r="E28" i="133"/>
  <c r="F32" i="4" s="1"/>
  <c r="D28" i="133"/>
  <c r="E32" i="4" s="1"/>
  <c r="C28" i="133"/>
  <c r="D32" i="4" s="1"/>
  <c r="BB24" i="132"/>
  <c r="AZ31" i="4"/>
  <c r="BA24" i="132"/>
  <c r="AY31" i="4"/>
  <c r="AZ24" i="132"/>
  <c r="AX31" i="4"/>
  <c r="AY24" i="132"/>
  <c r="AW31" i="4"/>
  <c r="AX24" i="132"/>
  <c r="AV31" i="4" s="1"/>
  <c r="AS24" i="132"/>
  <c r="AP24" i="132" s="1"/>
  <c r="AP31" i="4" s="1" a="1"/>
  <c r="AP31" i="4" s="1"/>
  <c r="AR24" i="132"/>
  <c r="AM24" i="132"/>
  <c r="AN31" i="4" s="1"/>
  <c r="AL24" i="132"/>
  <c r="AM31" i="4" s="1"/>
  <c r="AK24" i="132"/>
  <c r="AL31" i="4" s="1"/>
  <c r="AJ24" i="132"/>
  <c r="AK31" i="4"/>
  <c r="AI24" i="132"/>
  <c r="AJ31" i="4" s="1"/>
  <c r="AH24" i="132"/>
  <c r="AI31" i="4"/>
  <c r="AG24" i="132"/>
  <c r="AH31" i="4"/>
  <c r="AF24" i="132"/>
  <c r="AG31" i="4"/>
  <c r="AE24" i="132"/>
  <c r="AF31" i="4"/>
  <c r="AD24" i="132"/>
  <c r="AE31" i="4"/>
  <c r="AC24" i="132"/>
  <c r="AD31" i="4"/>
  <c r="AB24" i="132"/>
  <c r="AC31" i="4"/>
  <c r="AA24" i="132"/>
  <c r="AB31" i="4"/>
  <c r="Z24" i="132"/>
  <c r="AA31" i="4"/>
  <c r="Y24" i="132"/>
  <c r="Z31" i="4"/>
  <c r="X24" i="132"/>
  <c r="Y31" i="4"/>
  <c r="W24" i="132"/>
  <c r="X31" i="4"/>
  <c r="V24" i="132"/>
  <c r="W31" i="4"/>
  <c r="U24" i="132"/>
  <c r="V31" i="4"/>
  <c r="T24" i="132"/>
  <c r="U31" i="4"/>
  <c r="S24" i="132"/>
  <c r="T31" i="4"/>
  <c r="R24" i="132"/>
  <c r="S31" i="4"/>
  <c r="Q24" i="132"/>
  <c r="R31" i="4"/>
  <c r="P24" i="132"/>
  <c r="Q31" i="4"/>
  <c r="N24" i="132"/>
  <c r="O31" i="4"/>
  <c r="M24" i="132"/>
  <c r="N31" i="4"/>
  <c r="L24" i="132"/>
  <c r="M31" i="4"/>
  <c r="K24" i="132"/>
  <c r="L31" i="4"/>
  <c r="J24" i="132"/>
  <c r="K31" i="4"/>
  <c r="I24" i="132"/>
  <c r="J31" i="4"/>
  <c r="H24" i="132"/>
  <c r="I31" i="4" s="1"/>
  <c r="G24" i="132"/>
  <c r="H31" i="4" s="1"/>
  <c r="E24" i="132"/>
  <c r="F31" i="4"/>
  <c r="D24" i="132"/>
  <c r="E31" i="4"/>
  <c r="C24" i="132"/>
  <c r="D31" i="4"/>
  <c r="BB16" i="131"/>
  <c r="AZ30" i="4"/>
  <c r="BA16" i="131"/>
  <c r="AY30" i="4"/>
  <c r="AZ16" i="131"/>
  <c r="AX30" i="4" s="1"/>
  <c r="AY16" i="131"/>
  <c r="AW30" i="4" s="1"/>
  <c r="AX16" i="131"/>
  <c r="AV30" i="4" s="1"/>
  <c r="AS16" i="131"/>
  <c r="AR16" i="131"/>
  <c r="AP16" i="131" s="1"/>
  <c r="AP30" i="4" s="1" a="1"/>
  <c r="AP30" i="4" s="1"/>
  <c r="AM16" i="131"/>
  <c r="AN30" i="4"/>
  <c r="AL16" i="131"/>
  <c r="AM30" i="4"/>
  <c r="AK16" i="131"/>
  <c r="AL30" i="4"/>
  <c r="AJ16" i="131"/>
  <c r="AK30" i="4"/>
  <c r="AI16" i="131"/>
  <c r="AJ30" i="4"/>
  <c r="AH16" i="131"/>
  <c r="AI30" i="4"/>
  <c r="AG16" i="131"/>
  <c r="AH30" i="4"/>
  <c r="AF16" i="131"/>
  <c r="AG30" i="4"/>
  <c r="AE16" i="131"/>
  <c r="AF30" i="4"/>
  <c r="AD16" i="131"/>
  <c r="AE30" i="4"/>
  <c r="AC16" i="131"/>
  <c r="AD30" i="4"/>
  <c r="AB16" i="131"/>
  <c r="AC30" i="4"/>
  <c r="AA16" i="131"/>
  <c r="AB30" i="4"/>
  <c r="Z16" i="131"/>
  <c r="AA30" i="4"/>
  <c r="Y16" i="131"/>
  <c r="Z30" i="4"/>
  <c r="X16" i="131"/>
  <c r="Y30" i="4"/>
  <c r="W16" i="131"/>
  <c r="X30" i="4"/>
  <c r="V16" i="131"/>
  <c r="W30" i="4"/>
  <c r="U16" i="131"/>
  <c r="V30" i="4"/>
  <c r="T16" i="131"/>
  <c r="U30" i="4"/>
  <c r="S16" i="131"/>
  <c r="T30" i="4"/>
  <c r="R16" i="131"/>
  <c r="S30" i="4"/>
  <c r="Q16" i="131"/>
  <c r="R30" i="4"/>
  <c r="P16" i="131"/>
  <c r="Q30" i="4"/>
  <c r="N16" i="131"/>
  <c r="O30" i="4"/>
  <c r="M16" i="131"/>
  <c r="N30" i="4"/>
  <c r="L16" i="131"/>
  <c r="M30" i="4"/>
  <c r="K16" i="131"/>
  <c r="L30" i="4"/>
  <c r="J16" i="131"/>
  <c r="K30" i="4"/>
  <c r="I16" i="131"/>
  <c r="J30" i="4"/>
  <c r="H16" i="131"/>
  <c r="I30" i="4"/>
  <c r="G16" i="131"/>
  <c r="H30" i="4"/>
  <c r="F16" i="131"/>
  <c r="G30" i="4"/>
  <c r="E16" i="131"/>
  <c r="F30" i="4"/>
  <c r="D16" i="131"/>
  <c r="E30" i="4"/>
  <c r="C16" i="131"/>
  <c r="D30" i="4"/>
  <c r="BB14" i="130"/>
  <c r="AZ29" i="4" s="1"/>
  <c r="BA14" i="130"/>
  <c r="AY29" i="4"/>
  <c r="AZ14" i="130"/>
  <c r="AX29" i="4"/>
  <c r="AY14" i="130"/>
  <c r="AW29" i="4" s="1"/>
  <c r="AX14" i="130"/>
  <c r="AV29" i="4" s="1"/>
  <c r="AS14" i="130"/>
  <c r="AR14" i="130"/>
  <c r="AM14" i="130"/>
  <c r="AN29" i="4" s="1"/>
  <c r="AL14" i="130"/>
  <c r="AM29" i="4"/>
  <c r="AK14" i="130"/>
  <c r="AL29" i="4" s="1"/>
  <c r="AJ14" i="130"/>
  <c r="AK29" i="4"/>
  <c r="AI14" i="130"/>
  <c r="AJ29" i="4"/>
  <c r="AH14" i="130"/>
  <c r="AI29" i="4"/>
  <c r="AG14" i="130"/>
  <c r="AH29" i="4" s="1"/>
  <c r="AF14" i="130"/>
  <c r="AG29" i="4"/>
  <c r="AE14" i="130"/>
  <c r="AF29" i="4" s="1"/>
  <c r="AD14" i="130"/>
  <c r="AE29" i="4"/>
  <c r="AC14" i="130"/>
  <c r="AD29" i="4"/>
  <c r="AB14" i="130"/>
  <c r="AC29" i="4"/>
  <c r="AA14" i="130"/>
  <c r="AB29" i="4" s="1"/>
  <c r="Z14" i="130"/>
  <c r="AA29" i="4"/>
  <c r="Y14" i="130"/>
  <c r="Z29" i="4" s="1"/>
  <c r="X14" i="130"/>
  <c r="Y29" i="4" s="1"/>
  <c r="W14" i="130"/>
  <c r="X29" i="4"/>
  <c r="V14" i="130"/>
  <c r="W29" i="4"/>
  <c r="U14" i="130"/>
  <c r="V29" i="4" s="1"/>
  <c r="T14" i="130"/>
  <c r="U29" i="4" s="1"/>
  <c r="S14" i="130"/>
  <c r="T29" i="4" s="1"/>
  <c r="R14" i="130"/>
  <c r="S29" i="4" s="1"/>
  <c r="Q14" i="130"/>
  <c r="R29" i="4"/>
  <c r="P14" i="130"/>
  <c r="Q29" i="4"/>
  <c r="N14" i="130"/>
  <c r="O29" i="4" s="1"/>
  <c r="M14" i="130"/>
  <c r="N29" i="4"/>
  <c r="L14" i="130"/>
  <c r="M29" i="4" s="1"/>
  <c r="K14" i="130"/>
  <c r="L29" i="4" s="1"/>
  <c r="J14" i="130"/>
  <c r="K29" i="4"/>
  <c r="I14" i="130"/>
  <c r="J29" i="4"/>
  <c r="H14" i="130"/>
  <c r="I29" i="4" s="1"/>
  <c r="G14" i="130"/>
  <c r="H29" i="4"/>
  <c r="F14" i="130"/>
  <c r="G29" i="4" s="1"/>
  <c r="E14" i="130"/>
  <c r="F29" i="4" s="1"/>
  <c r="D14" i="130"/>
  <c r="E29" i="4"/>
  <c r="C14" i="130"/>
  <c r="D29" i="4"/>
  <c r="BB121" i="129"/>
  <c r="AZ28" i="4" s="1"/>
  <c r="BA121" i="129"/>
  <c r="AY28" i="4" s="1"/>
  <c r="AM121" i="129"/>
  <c r="AN28" i="4" s="1"/>
  <c r="AL121" i="129"/>
  <c r="AM28" i="4" s="1"/>
  <c r="AK121" i="129"/>
  <c r="AL28" i="4" s="1"/>
  <c r="AJ121" i="129"/>
  <c r="AK28" i="4" s="1"/>
  <c r="AI121" i="129"/>
  <c r="AJ28" i="4" s="1"/>
  <c r="AH121" i="129"/>
  <c r="AI28" i="4" s="1"/>
  <c r="AG121" i="129"/>
  <c r="AH28" i="4" s="1"/>
  <c r="AF121" i="129"/>
  <c r="AG28" i="4" s="1"/>
  <c r="AE121" i="129"/>
  <c r="AF28" i="4" s="1"/>
  <c r="AD121" i="129"/>
  <c r="AE28" i="4" s="1"/>
  <c r="AC121" i="129"/>
  <c r="AD28" i="4" s="1"/>
  <c r="AB121" i="129"/>
  <c r="AC28" i="4" s="1"/>
  <c r="AA121" i="129"/>
  <c r="AB28" i="4" s="1"/>
  <c r="Z121" i="129"/>
  <c r="AA28" i="4" s="1"/>
  <c r="Y121" i="129"/>
  <c r="Z28" i="4" s="1"/>
  <c r="X121" i="129"/>
  <c r="Y28" i="4" s="1"/>
  <c r="W121" i="129"/>
  <c r="X28" i="4" s="1"/>
  <c r="V121" i="129"/>
  <c r="W28" i="4" s="1"/>
  <c r="U121" i="129"/>
  <c r="V28" i="4" s="1"/>
  <c r="T121" i="129"/>
  <c r="U28" i="4" s="1"/>
  <c r="S121" i="129"/>
  <c r="T28" i="4" s="1"/>
  <c r="R121" i="129"/>
  <c r="S28" i="4" s="1"/>
  <c r="Q121" i="129"/>
  <c r="R28" i="4" s="1"/>
  <c r="P121" i="129"/>
  <c r="Q28" i="4" s="1"/>
  <c r="N121" i="129"/>
  <c r="O28" i="4" s="1"/>
  <c r="M121" i="129"/>
  <c r="N28" i="4" s="1"/>
  <c r="L121" i="129"/>
  <c r="M28" i="4" s="1"/>
  <c r="K121" i="129"/>
  <c r="L28" i="4" s="1"/>
  <c r="J121" i="129"/>
  <c r="K28" i="4" s="1"/>
  <c r="I121" i="129"/>
  <c r="J28" i="4" s="1"/>
  <c r="I28" i="4"/>
  <c r="H28" i="4"/>
  <c r="G28" i="4"/>
  <c r="E121" i="129"/>
  <c r="F28" i="4" s="1"/>
  <c r="D121" i="129"/>
  <c r="E28" i="4" s="1"/>
  <c r="C121" i="129"/>
  <c r="D28" i="4" s="1"/>
  <c r="BB18" i="128"/>
  <c r="AZ27" i="4"/>
  <c r="BA18" i="128"/>
  <c r="AY27" i="4"/>
  <c r="AZ18" i="128"/>
  <c r="AX27" i="4"/>
  <c r="AY18" i="128"/>
  <c r="AW27" i="4"/>
  <c r="AX18" i="128"/>
  <c r="AV27" i="4" s="1"/>
  <c r="AS18" i="128"/>
  <c r="AR18" i="128"/>
  <c r="AM18" i="128"/>
  <c r="AN27" i="4"/>
  <c r="AL18" i="128"/>
  <c r="AM27" i="4"/>
  <c r="AK18" i="128"/>
  <c r="AL27" i="4"/>
  <c r="AJ18" i="128"/>
  <c r="AK27" i="4"/>
  <c r="AI18" i="128"/>
  <c r="AJ27" i="4"/>
  <c r="AH18" i="128"/>
  <c r="AI27" i="4"/>
  <c r="AG18" i="128"/>
  <c r="AH27" i="4"/>
  <c r="AF18" i="128"/>
  <c r="AG27" i="4"/>
  <c r="AE18" i="128"/>
  <c r="AF27" i="4"/>
  <c r="AD18" i="128"/>
  <c r="AE27" i="4"/>
  <c r="AC18" i="128"/>
  <c r="AD27" i="4"/>
  <c r="AB18" i="128"/>
  <c r="AC27" i="4"/>
  <c r="AA18" i="128"/>
  <c r="AB27" i="4"/>
  <c r="Z18" i="128"/>
  <c r="AA27" i="4"/>
  <c r="Y18" i="128"/>
  <c r="Z27" i="4"/>
  <c r="X18" i="128"/>
  <c r="Y27" i="4"/>
  <c r="W18" i="128"/>
  <c r="X27" i="4"/>
  <c r="V18" i="128"/>
  <c r="W27" i="4"/>
  <c r="U18" i="128"/>
  <c r="V27" i="4"/>
  <c r="T18" i="128"/>
  <c r="U27" i="4"/>
  <c r="S18" i="128"/>
  <c r="T27" i="4"/>
  <c r="R18" i="128"/>
  <c r="S27" i="4"/>
  <c r="Q18" i="128"/>
  <c r="R27" i="4"/>
  <c r="P18" i="128"/>
  <c r="Q27" i="4"/>
  <c r="N18" i="128"/>
  <c r="O27" i="4"/>
  <c r="M18" i="128"/>
  <c r="N27" i="4"/>
  <c r="L18" i="128"/>
  <c r="M27" i="4"/>
  <c r="K18" i="128"/>
  <c r="L27" i="4"/>
  <c r="J18" i="128"/>
  <c r="K27" i="4"/>
  <c r="I18" i="128"/>
  <c r="J27" i="4"/>
  <c r="H18" i="128"/>
  <c r="I27" i="4"/>
  <c r="G18" i="128"/>
  <c r="H27" i="4"/>
  <c r="F18" i="128"/>
  <c r="G27" i="4"/>
  <c r="E18" i="128"/>
  <c r="F27" i="4"/>
  <c r="D18" i="128"/>
  <c r="E27" i="4"/>
  <c r="C18" i="128"/>
  <c r="D27" i="4"/>
  <c r="BB102" i="127"/>
  <c r="AZ26" i="4" s="1"/>
  <c r="BA102" i="127"/>
  <c r="AY26" i="4" s="1"/>
  <c r="AY102" i="127"/>
  <c r="AW26" i="4" s="1"/>
  <c r="AX102" i="127"/>
  <c r="AV26" i="4" s="1"/>
  <c r="AR102" i="127"/>
  <c r="AL102" i="127"/>
  <c r="AM26" i="4" s="1"/>
  <c r="AK102" i="127"/>
  <c r="AL26" i="4" s="1"/>
  <c r="AJ102" i="127"/>
  <c r="AK26" i="4" s="1"/>
  <c r="AI102" i="127"/>
  <c r="AJ26" i="4" s="1"/>
  <c r="AH102" i="127"/>
  <c r="AI26" i="4" s="1"/>
  <c r="AG102" i="127"/>
  <c r="AH26" i="4" s="1"/>
  <c r="AF102" i="127"/>
  <c r="AG26" i="4" s="1"/>
  <c r="AE102" i="127"/>
  <c r="AF26" i="4" s="1"/>
  <c r="AD102" i="127"/>
  <c r="AE26" i="4" s="1"/>
  <c r="AC102" i="127"/>
  <c r="AD26" i="4"/>
  <c r="AB102" i="127"/>
  <c r="AC26" i="4" s="1"/>
  <c r="AA102" i="127"/>
  <c r="AB26" i="4" s="1"/>
  <c r="Z102" i="127"/>
  <c r="AA26" i="4" s="1"/>
  <c r="Y102" i="127"/>
  <c r="Z26" i="4" s="1"/>
  <c r="X102" i="127"/>
  <c r="Y26" i="4" s="1"/>
  <c r="W102" i="127"/>
  <c r="X26" i="4" s="1"/>
  <c r="V102" i="127"/>
  <c r="W26" i="4"/>
  <c r="U102" i="127"/>
  <c r="V26" i="4" s="1"/>
  <c r="T102" i="127"/>
  <c r="U26" i="4" s="1"/>
  <c r="S102" i="127"/>
  <c r="T26" i="4" s="1"/>
  <c r="R102" i="127"/>
  <c r="S26" i="4" s="1"/>
  <c r="Q102" i="127"/>
  <c r="R26" i="4" s="1"/>
  <c r="P102" i="127"/>
  <c r="Q26" i="4" s="1"/>
  <c r="N102" i="127"/>
  <c r="O26" i="4" s="1"/>
  <c r="M102" i="127"/>
  <c r="N26" i="4" s="1"/>
  <c r="L102" i="127"/>
  <c r="M26" i="4" s="1"/>
  <c r="K102" i="127"/>
  <c r="L26" i="4" s="1"/>
  <c r="J102" i="127"/>
  <c r="K26" i="4" s="1"/>
  <c r="I102" i="127"/>
  <c r="J26" i="4" s="1"/>
  <c r="H102" i="127"/>
  <c r="I26" i="4" s="1"/>
  <c r="G102" i="127"/>
  <c r="H26" i="4" s="1"/>
  <c r="F102" i="127"/>
  <c r="G26" i="4" s="1"/>
  <c r="E102" i="127"/>
  <c r="F26" i="4" s="1"/>
  <c r="D102" i="127"/>
  <c r="E26" i="4" s="1"/>
  <c r="C102" i="127"/>
  <c r="D26" i="4" s="1"/>
  <c r="BB15" i="126"/>
  <c r="AZ25" i="4"/>
  <c r="BA15" i="126"/>
  <c r="AY25" i="4"/>
  <c r="AZ15" i="126"/>
  <c r="AX25" i="4"/>
  <c r="AY15" i="126"/>
  <c r="AW25" i="4"/>
  <c r="AX15" i="126"/>
  <c r="AV25" i="4"/>
  <c r="AS15" i="126"/>
  <c r="AR15" i="126"/>
  <c r="AM15" i="126"/>
  <c r="AN25" i="4"/>
  <c r="AL15" i="126"/>
  <c r="AM25" i="4"/>
  <c r="AK15" i="126"/>
  <c r="AL25" i="4"/>
  <c r="AJ15" i="126"/>
  <c r="AK25" i="4"/>
  <c r="AI15" i="126"/>
  <c r="AJ25" i="4"/>
  <c r="AH15" i="126"/>
  <c r="AI25" i="4"/>
  <c r="AG15" i="126"/>
  <c r="AH25" i="4"/>
  <c r="AF15" i="126"/>
  <c r="AG25" i="4"/>
  <c r="AE15" i="126"/>
  <c r="AF25" i="4"/>
  <c r="AD15" i="126"/>
  <c r="AE25" i="4"/>
  <c r="AC15" i="126"/>
  <c r="AD25" i="4"/>
  <c r="AB15" i="126"/>
  <c r="AC25" i="4"/>
  <c r="AA15" i="126"/>
  <c r="AB25" i="4"/>
  <c r="Z15" i="126"/>
  <c r="AA25" i="4"/>
  <c r="Y15" i="126"/>
  <c r="Z25" i="4"/>
  <c r="X15" i="126"/>
  <c r="Y25" i="4"/>
  <c r="W15" i="126"/>
  <c r="X25" i="4"/>
  <c r="V15" i="126"/>
  <c r="W25" i="4"/>
  <c r="U15" i="126"/>
  <c r="V25" i="4"/>
  <c r="T15" i="126"/>
  <c r="U25" i="4"/>
  <c r="S15" i="126"/>
  <c r="T25" i="4"/>
  <c r="R15" i="126"/>
  <c r="S25" i="4"/>
  <c r="Q15" i="126"/>
  <c r="R25" i="4"/>
  <c r="P15" i="126"/>
  <c r="Q25" i="4" s="1"/>
  <c r="N15" i="126"/>
  <c r="O25" i="4" s="1"/>
  <c r="M15" i="126"/>
  <c r="N25" i="4"/>
  <c r="L15" i="126"/>
  <c r="M25" i="4"/>
  <c r="K15" i="126"/>
  <c r="L25" i="4"/>
  <c r="J15" i="126"/>
  <c r="K25" i="4"/>
  <c r="I15" i="126"/>
  <c r="J25" i="4"/>
  <c r="H15" i="126"/>
  <c r="I25" i="4" s="1"/>
  <c r="G15" i="126"/>
  <c r="H25" i="4" s="1"/>
  <c r="F15" i="126"/>
  <c r="G25" i="4" s="1"/>
  <c r="E15" i="126"/>
  <c r="F25" i="4"/>
  <c r="D15" i="126"/>
  <c r="E25" i="4"/>
  <c r="C15" i="126"/>
  <c r="D25" i="4"/>
  <c r="BB26" i="125"/>
  <c r="AZ24" i="4" s="1"/>
  <c r="BA26" i="125"/>
  <c r="AY24" i="4" s="1"/>
  <c r="AY26" i="125"/>
  <c r="AW24" i="4" s="1"/>
  <c r="AR26" i="125"/>
  <c r="AM26" i="125"/>
  <c r="AN24" i="4" s="1"/>
  <c r="AL26" i="125"/>
  <c r="AM24" i="4"/>
  <c r="AK26" i="125"/>
  <c r="AL24" i="4" s="1"/>
  <c r="AJ26" i="125"/>
  <c r="AK24" i="4" s="1"/>
  <c r="AI26" i="125"/>
  <c r="AJ24" i="4"/>
  <c r="AH26" i="125"/>
  <c r="AI24" i="4" s="1"/>
  <c r="AG26" i="125"/>
  <c r="AH24" i="4"/>
  <c r="AF26" i="125"/>
  <c r="AG24" i="4"/>
  <c r="AE26" i="125"/>
  <c r="AF24" i="4" s="1"/>
  <c r="AD26" i="125"/>
  <c r="AE24" i="4" s="1"/>
  <c r="AC26" i="125"/>
  <c r="AD24" i="4"/>
  <c r="AB26" i="125"/>
  <c r="AC24" i="4" s="1"/>
  <c r="AA26" i="125"/>
  <c r="AB24" i="4"/>
  <c r="Z26" i="125"/>
  <c r="AA24" i="4"/>
  <c r="Y26" i="125"/>
  <c r="Z24" i="4" s="1"/>
  <c r="X26" i="125"/>
  <c r="Y24" i="4" s="1"/>
  <c r="W26" i="125"/>
  <c r="X24" i="4"/>
  <c r="V26" i="125"/>
  <c r="W24" i="4" s="1"/>
  <c r="U26" i="125"/>
  <c r="V24" i="4"/>
  <c r="T26" i="125"/>
  <c r="U24" i="4"/>
  <c r="S26" i="125"/>
  <c r="T24" i="4" s="1"/>
  <c r="R26" i="125"/>
  <c r="S24" i="4" s="1"/>
  <c r="Q26" i="125"/>
  <c r="R24" i="4"/>
  <c r="P26" i="125"/>
  <c r="Q24" i="4" s="1"/>
  <c r="N26" i="125"/>
  <c r="O24" i="4" s="1"/>
  <c r="M26" i="125"/>
  <c r="N24" i="4"/>
  <c r="L26" i="125"/>
  <c r="M24" i="4" s="1"/>
  <c r="K26" i="125"/>
  <c r="L24" i="4" s="1"/>
  <c r="J26" i="125"/>
  <c r="K24" i="4"/>
  <c r="I26" i="125"/>
  <c r="J24" i="4" s="1"/>
  <c r="H26" i="125"/>
  <c r="I24" i="4" s="1"/>
  <c r="G26" i="125"/>
  <c r="H24" i="4" s="1"/>
  <c r="F26" i="125"/>
  <c r="G24" i="4" s="1"/>
  <c r="E26" i="125"/>
  <c r="F24" i="4" s="1"/>
  <c r="D26" i="125"/>
  <c r="E24" i="4"/>
  <c r="C26" i="125"/>
  <c r="D24" i="4" s="1"/>
  <c r="BB48" i="124"/>
  <c r="AZ23" i="4" s="1"/>
  <c r="BA48" i="124"/>
  <c r="AY23" i="4" s="1"/>
  <c r="AY48" i="124"/>
  <c r="AW23" i="4" s="1"/>
  <c r="AX48" i="124"/>
  <c r="AV23" i="4" s="1"/>
  <c r="AR48" i="124"/>
  <c r="AM48" i="124"/>
  <c r="AN23" i="4" s="1"/>
  <c r="AL48" i="124"/>
  <c r="AM23" i="4" s="1"/>
  <c r="AK48" i="124"/>
  <c r="AL23" i="4" s="1"/>
  <c r="AJ48" i="124"/>
  <c r="AK23" i="4" s="1"/>
  <c r="AI48" i="124"/>
  <c r="AJ23" i="4" s="1"/>
  <c r="AH48" i="124"/>
  <c r="AI23" i="4" s="1"/>
  <c r="AG48" i="124"/>
  <c r="AH23" i="4" s="1"/>
  <c r="AF48" i="124"/>
  <c r="AG23" i="4" s="1"/>
  <c r="AE48" i="124"/>
  <c r="AF23" i="4" s="1"/>
  <c r="AD48" i="124"/>
  <c r="AE23" i="4" s="1"/>
  <c r="AC48" i="124"/>
  <c r="AD23" i="4" s="1"/>
  <c r="AB48" i="124"/>
  <c r="AC23" i="4" s="1"/>
  <c r="AA48" i="124"/>
  <c r="AB23" i="4" s="1"/>
  <c r="Z48" i="124"/>
  <c r="AA23" i="4" s="1"/>
  <c r="Y48" i="124"/>
  <c r="Z23" i="4" s="1"/>
  <c r="X48" i="124"/>
  <c r="Y23" i="4" s="1"/>
  <c r="W48" i="124"/>
  <c r="X23" i="4" s="1"/>
  <c r="V48" i="124"/>
  <c r="W23" i="4" s="1"/>
  <c r="U48" i="124"/>
  <c r="V23" i="4" s="1"/>
  <c r="T48" i="124"/>
  <c r="U23" i="4" s="1"/>
  <c r="S48" i="124"/>
  <c r="T23" i="4" s="1"/>
  <c r="R48" i="124"/>
  <c r="S23" i="4" s="1"/>
  <c r="Q48" i="124"/>
  <c r="R23" i="4" s="1"/>
  <c r="P48" i="124"/>
  <c r="Q23" i="4" s="1"/>
  <c r="N48" i="124"/>
  <c r="O23" i="4" s="1"/>
  <c r="M48" i="124"/>
  <c r="N23" i="4" s="1"/>
  <c r="L48" i="124"/>
  <c r="M23" i="4" s="1"/>
  <c r="K48" i="124"/>
  <c r="L23" i="4" s="1"/>
  <c r="J48" i="124"/>
  <c r="K23" i="4" s="1"/>
  <c r="I48" i="124"/>
  <c r="J23" i="4" s="1"/>
  <c r="H48" i="124"/>
  <c r="I23" i="4" s="1"/>
  <c r="G48" i="124"/>
  <c r="H23" i="4" s="1"/>
  <c r="E48" i="124"/>
  <c r="F23" i="4" s="1"/>
  <c r="D48" i="124"/>
  <c r="E23" i="4" s="1"/>
  <c r="C48" i="124"/>
  <c r="D23" i="4" s="1"/>
  <c r="BB15" i="121"/>
  <c r="AZ22" i="4" s="1"/>
  <c r="BA15" i="121"/>
  <c r="AY22" i="4" s="1"/>
  <c r="AZ15" i="121"/>
  <c r="AX22" i="4" s="1"/>
  <c r="AY15" i="121"/>
  <c r="AW22" i="4" s="1"/>
  <c r="AX15" i="121"/>
  <c r="AV22" i="4" s="1"/>
  <c r="AR15" i="121"/>
  <c r="AM15" i="121"/>
  <c r="AN22" i="4" s="1"/>
  <c r="AL15" i="121"/>
  <c r="AM22" i="4" s="1"/>
  <c r="AK15" i="121"/>
  <c r="AL22" i="4" s="1"/>
  <c r="AJ15" i="121"/>
  <c r="AK22" i="4" s="1"/>
  <c r="AI15" i="121"/>
  <c r="AJ22" i="4" s="1"/>
  <c r="AH15" i="121"/>
  <c r="AI22" i="4" s="1"/>
  <c r="AG15" i="121"/>
  <c r="AH22" i="4" s="1"/>
  <c r="AF15" i="121"/>
  <c r="AG22" i="4" s="1"/>
  <c r="AE15" i="121"/>
  <c r="AF22" i="4" s="1"/>
  <c r="AD15" i="121"/>
  <c r="AE22" i="4" s="1"/>
  <c r="AC15" i="121"/>
  <c r="AD22" i="4"/>
  <c r="AB15" i="121"/>
  <c r="AC22" i="4" s="1"/>
  <c r="AA15" i="121"/>
  <c r="AB22" i="4" s="1"/>
  <c r="Z15" i="121"/>
  <c r="AA22" i="4" s="1"/>
  <c r="Y15" i="121"/>
  <c r="Z22" i="4" s="1"/>
  <c r="X15" i="121"/>
  <c r="Y22" i="4" s="1"/>
  <c r="W15" i="121"/>
  <c r="X22" i="4" s="1"/>
  <c r="V15" i="121"/>
  <c r="W22" i="4" s="1"/>
  <c r="U15" i="121"/>
  <c r="V22" i="4" s="1"/>
  <c r="T15" i="121"/>
  <c r="U22" i="4" s="1"/>
  <c r="S15" i="121"/>
  <c r="T22" i="4"/>
  <c r="R15" i="121"/>
  <c r="S22" i="4" s="1"/>
  <c r="Q15" i="121"/>
  <c r="R22" i="4" s="1"/>
  <c r="P15" i="121"/>
  <c r="Q22" i="4" s="1"/>
  <c r="N15" i="121"/>
  <c r="O22" i="4" s="1"/>
  <c r="M15" i="121"/>
  <c r="N22" i="4" s="1"/>
  <c r="L15" i="121"/>
  <c r="M22" i="4" s="1"/>
  <c r="K15" i="121"/>
  <c r="L22" i="4" s="1"/>
  <c r="J15" i="121"/>
  <c r="K22" i="4" s="1"/>
  <c r="I15" i="121"/>
  <c r="J22" i="4" s="1"/>
  <c r="H15" i="121"/>
  <c r="I22" i="4" s="1"/>
  <c r="G15" i="121"/>
  <c r="H22" i="4" s="1"/>
  <c r="G22" i="4"/>
  <c r="E15" i="121"/>
  <c r="F22" i="4" s="1"/>
  <c r="D15" i="121"/>
  <c r="E22" i="4" s="1"/>
  <c r="C15" i="121"/>
  <c r="D22" i="4" s="1"/>
  <c r="BB19" i="120"/>
  <c r="AZ21" i="4" s="1"/>
  <c r="BA19" i="120"/>
  <c r="AY21" i="4" s="1"/>
  <c r="AY19" i="120"/>
  <c r="AW21" i="4" s="1"/>
  <c r="AX19" i="120"/>
  <c r="AV21" i="4" s="1"/>
  <c r="AS19" i="120"/>
  <c r="AM19" i="120"/>
  <c r="AN21" i="4"/>
  <c r="AL19" i="120"/>
  <c r="AM21" i="4" s="1"/>
  <c r="AK19" i="120"/>
  <c r="AL21" i="4" s="1"/>
  <c r="AJ19" i="120"/>
  <c r="AK21" i="4" s="1"/>
  <c r="AI19" i="120"/>
  <c r="AJ21" i="4" s="1"/>
  <c r="AH19" i="120"/>
  <c r="AI21" i="4" s="1"/>
  <c r="AG19" i="120"/>
  <c r="AH21" i="4" s="1"/>
  <c r="AF19" i="120"/>
  <c r="AG21" i="4" s="1"/>
  <c r="AE19" i="120"/>
  <c r="AF21" i="4"/>
  <c r="AD19" i="120"/>
  <c r="AE21" i="4" s="1"/>
  <c r="AC19" i="120"/>
  <c r="AD21" i="4" s="1"/>
  <c r="AB19" i="120"/>
  <c r="AC21" i="4" s="1"/>
  <c r="AA19" i="120"/>
  <c r="AB21" i="4" s="1"/>
  <c r="Z19" i="120"/>
  <c r="AA21" i="4" s="1"/>
  <c r="Y19" i="120"/>
  <c r="Z21" i="4" s="1"/>
  <c r="X19" i="120"/>
  <c r="Y21" i="4" s="1"/>
  <c r="W19" i="120"/>
  <c r="X21" i="4" s="1"/>
  <c r="V19" i="120"/>
  <c r="W21" i="4" s="1"/>
  <c r="U19" i="120"/>
  <c r="V21" i="4" s="1"/>
  <c r="T19" i="120"/>
  <c r="U21" i="4" s="1"/>
  <c r="S19" i="120"/>
  <c r="T21" i="4" s="1"/>
  <c r="R19" i="120"/>
  <c r="S21" i="4" s="1"/>
  <c r="Q19" i="120"/>
  <c r="R21" i="4" s="1"/>
  <c r="P19" i="120"/>
  <c r="Q21" i="4" s="1"/>
  <c r="N19" i="120"/>
  <c r="O21" i="4" s="1"/>
  <c r="M19" i="120"/>
  <c r="N21" i="4" s="1"/>
  <c r="L19" i="120"/>
  <c r="M21" i="4" s="1"/>
  <c r="K19" i="120"/>
  <c r="L21" i="4" s="1"/>
  <c r="J19" i="120"/>
  <c r="K21" i="4" s="1"/>
  <c r="I19" i="120"/>
  <c r="J21" i="4" s="1"/>
  <c r="H19" i="120"/>
  <c r="I21" i="4" s="1"/>
  <c r="G19" i="120"/>
  <c r="H21" i="4" s="1"/>
  <c r="G21" i="4"/>
  <c r="E19" i="120"/>
  <c r="F21" i="4" s="1"/>
  <c r="D19" i="120"/>
  <c r="E21" i="4" s="1"/>
  <c r="C19" i="120"/>
  <c r="D21" i="4" s="1"/>
  <c r="BB15" i="118"/>
  <c r="AZ17" i="4"/>
  <c r="BA15" i="118"/>
  <c r="AY17" i="4"/>
  <c r="AZ15" i="118"/>
  <c r="AX17" i="4"/>
  <c r="AY15" i="118"/>
  <c r="AW17" i="4"/>
  <c r="AX15" i="118"/>
  <c r="AV17" i="4" s="1"/>
  <c r="AR15" i="118"/>
  <c r="AM15" i="118"/>
  <c r="AN17" i="4"/>
  <c r="AL15" i="118"/>
  <c r="AM17" i="4"/>
  <c r="AK15" i="118"/>
  <c r="AL17" i="4"/>
  <c r="AJ15" i="118"/>
  <c r="AK17" i="4"/>
  <c r="AI15" i="118"/>
  <c r="AJ17" i="4"/>
  <c r="AH15" i="118"/>
  <c r="AI17" i="4"/>
  <c r="AG15" i="118"/>
  <c r="AH17" i="4"/>
  <c r="AF15" i="118"/>
  <c r="AG17" i="4"/>
  <c r="AE15" i="118"/>
  <c r="AF17" i="4"/>
  <c r="AC15" i="118"/>
  <c r="AD17" i="4"/>
  <c r="AB15" i="118"/>
  <c r="AC17" i="4"/>
  <c r="AA15" i="118"/>
  <c r="AB17" i="4"/>
  <c r="Z15" i="118"/>
  <c r="AA17" i="4"/>
  <c r="Y15" i="118"/>
  <c r="Z17" i="4"/>
  <c r="X15" i="118"/>
  <c r="Y17" i="4"/>
  <c r="W15" i="118"/>
  <c r="X17" i="4"/>
  <c r="V15" i="118"/>
  <c r="W17" i="4"/>
  <c r="U15" i="118"/>
  <c r="V17" i="4"/>
  <c r="T15" i="118"/>
  <c r="U17" i="4"/>
  <c r="S15" i="118"/>
  <c r="T17" i="4"/>
  <c r="R15" i="118"/>
  <c r="S17" i="4"/>
  <c r="Q15" i="118"/>
  <c r="R17" i="4"/>
  <c r="P15" i="118"/>
  <c r="Q17" i="4"/>
  <c r="N15" i="118"/>
  <c r="O17" i="4"/>
  <c r="M15" i="118"/>
  <c r="N17" i="4"/>
  <c r="L15" i="118"/>
  <c r="M17" i="4"/>
  <c r="K15" i="118"/>
  <c r="L17" i="4"/>
  <c r="J15" i="118"/>
  <c r="K17" i="4"/>
  <c r="I15" i="118"/>
  <c r="J17" i="4"/>
  <c r="H15" i="118"/>
  <c r="I17" i="4"/>
  <c r="G15" i="118"/>
  <c r="H17" i="4"/>
  <c r="F15" i="118"/>
  <c r="G17" i="4"/>
  <c r="E15" i="118"/>
  <c r="F17" i="4"/>
  <c r="D15" i="118"/>
  <c r="E17" i="4"/>
  <c r="C15" i="118"/>
  <c r="D17" i="4"/>
  <c r="BB28" i="117"/>
  <c r="AZ16" i="4"/>
  <c r="BA28" i="117"/>
  <c r="AY16" i="4"/>
  <c r="AZ28" i="117"/>
  <c r="AX16" i="4"/>
  <c r="AY28" i="117"/>
  <c r="AW16" i="4"/>
  <c r="AX28" i="117"/>
  <c r="AV16" i="4" s="1"/>
  <c r="AS28" i="117"/>
  <c r="AR28" i="117"/>
  <c r="AM28" i="117"/>
  <c r="AN16" i="4" s="1"/>
  <c r="AL28" i="117"/>
  <c r="AM16" i="4"/>
  <c r="AK28" i="117"/>
  <c r="AL16" i="4" s="1"/>
  <c r="AJ28" i="117"/>
  <c r="AK16" i="4" s="1"/>
  <c r="AI28" i="117"/>
  <c r="AJ16" i="4" s="1"/>
  <c r="AH28" i="117"/>
  <c r="AI16" i="4"/>
  <c r="AG28" i="117"/>
  <c r="AH16" i="4" s="1"/>
  <c r="AF28" i="117"/>
  <c r="AG16" i="4" s="1"/>
  <c r="AE28" i="117"/>
  <c r="AF16" i="4" s="1"/>
  <c r="AC28" i="117"/>
  <c r="AD16" i="4"/>
  <c r="AB28" i="117"/>
  <c r="AC16" i="4" s="1"/>
  <c r="AA28" i="117"/>
  <c r="AB16" i="4" s="1"/>
  <c r="Z28" i="117"/>
  <c r="AA16" i="4" s="1"/>
  <c r="Y28" i="117"/>
  <c r="Z16" i="4" s="1"/>
  <c r="X28" i="117"/>
  <c r="Y16" i="4" s="1"/>
  <c r="W28" i="117"/>
  <c r="X16" i="4"/>
  <c r="V28" i="117"/>
  <c r="W16" i="4"/>
  <c r="U28" i="117"/>
  <c r="V16" i="4" s="1"/>
  <c r="T28" i="117"/>
  <c r="U16" i="4"/>
  <c r="S28" i="117"/>
  <c r="T16" i="4"/>
  <c r="R28" i="117"/>
  <c r="S16" i="4" s="1"/>
  <c r="Q28" i="117"/>
  <c r="R16" i="4"/>
  <c r="P28" i="117"/>
  <c r="Q16" i="4"/>
  <c r="N28" i="117"/>
  <c r="O16" i="4" s="1"/>
  <c r="M28" i="117"/>
  <c r="N16" i="4" s="1"/>
  <c r="L28" i="117"/>
  <c r="M16" i="4"/>
  <c r="K28" i="117"/>
  <c r="L16" i="4" s="1"/>
  <c r="J28" i="117"/>
  <c r="K16" i="4" s="1"/>
  <c r="I28" i="117"/>
  <c r="J16" i="4" s="1"/>
  <c r="H28" i="117"/>
  <c r="I16" i="4" s="1"/>
  <c r="G28" i="117"/>
  <c r="H16" i="4" s="1"/>
  <c r="E28" i="117"/>
  <c r="F16" i="4"/>
  <c r="D28" i="117"/>
  <c r="E16" i="4" s="1"/>
  <c r="C28" i="117"/>
  <c r="D16" i="4" s="1"/>
  <c r="BB16" i="116"/>
  <c r="AZ15" i="4"/>
  <c r="BA16" i="116"/>
  <c r="AY15" i="4"/>
  <c r="AZ16" i="116"/>
  <c r="AX15" i="4"/>
  <c r="AY16" i="116"/>
  <c r="AW15" i="4"/>
  <c r="AX16" i="116"/>
  <c r="AV15" i="4" s="1"/>
  <c r="AR16" i="116"/>
  <c r="AM16" i="116"/>
  <c r="AN15" i="4"/>
  <c r="AL16" i="116"/>
  <c r="AM15" i="4"/>
  <c r="AK16" i="116"/>
  <c r="AL15" i="4"/>
  <c r="AJ16" i="116"/>
  <c r="AK15" i="4"/>
  <c r="AI16" i="116"/>
  <c r="AJ15" i="4"/>
  <c r="AH16" i="116"/>
  <c r="AI15" i="4"/>
  <c r="AG16" i="116"/>
  <c r="AH15" i="4"/>
  <c r="AF16" i="116"/>
  <c r="AG15" i="4"/>
  <c r="AE16" i="116"/>
  <c r="AF15" i="4"/>
  <c r="AC16" i="116"/>
  <c r="AD15" i="4"/>
  <c r="AB16" i="116"/>
  <c r="AC15" i="4"/>
  <c r="AA16" i="116"/>
  <c r="AB15" i="4"/>
  <c r="Z16" i="116"/>
  <c r="AA15" i="4"/>
  <c r="Y16" i="116"/>
  <c r="Z15" i="4"/>
  <c r="X16" i="116"/>
  <c r="Y15" i="4"/>
  <c r="W16" i="116"/>
  <c r="X15" i="4"/>
  <c r="V16" i="116"/>
  <c r="W15" i="4"/>
  <c r="U16" i="116"/>
  <c r="V15" i="4"/>
  <c r="T16" i="116"/>
  <c r="U15" i="4"/>
  <c r="S16" i="116"/>
  <c r="T15" i="4"/>
  <c r="R16" i="116"/>
  <c r="S15" i="4"/>
  <c r="Q16" i="116"/>
  <c r="R15" i="4"/>
  <c r="P16" i="116"/>
  <c r="Q15" i="4"/>
  <c r="N16" i="116"/>
  <c r="O15" i="4"/>
  <c r="M16" i="116"/>
  <c r="N15" i="4"/>
  <c r="L16" i="116"/>
  <c r="M15" i="4"/>
  <c r="K16" i="116"/>
  <c r="L15" i="4"/>
  <c r="J16" i="116"/>
  <c r="K15" i="4"/>
  <c r="I16" i="116"/>
  <c r="J15" i="4"/>
  <c r="H16" i="116"/>
  <c r="I15" i="4"/>
  <c r="G16" i="116"/>
  <c r="H15" i="4"/>
  <c r="F16" i="116"/>
  <c r="G15" i="4"/>
  <c r="E16" i="116"/>
  <c r="F15" i="4"/>
  <c r="D16" i="116"/>
  <c r="E15" i="4"/>
  <c r="C16" i="116"/>
  <c r="D15" i="4"/>
  <c r="BB72" i="115"/>
  <c r="AZ14" i="4"/>
  <c r="BA72" i="115"/>
  <c r="AY14" i="4" s="1"/>
  <c r="AZ72" i="115"/>
  <c r="AX14" i="4" s="1"/>
  <c r="AY72" i="115"/>
  <c r="AW14" i="4" s="1"/>
  <c r="AX72" i="115"/>
  <c r="AV14" i="4" s="1"/>
  <c r="AM72" i="115"/>
  <c r="AN14" i="4" s="1"/>
  <c r="AL72" i="115"/>
  <c r="AM14" i="4" s="1"/>
  <c r="AK72" i="115"/>
  <c r="AL14" i="4" s="1"/>
  <c r="AJ72" i="115"/>
  <c r="AK14" i="4" s="1"/>
  <c r="AI72" i="115"/>
  <c r="AJ14" i="4" s="1"/>
  <c r="AH72" i="115"/>
  <c r="AI14" i="4" s="1"/>
  <c r="AG72" i="115"/>
  <c r="AH14" i="4" s="1"/>
  <c r="AF72" i="115"/>
  <c r="AG14" i="4" s="1"/>
  <c r="AE72" i="115"/>
  <c r="AF14" i="4" s="1"/>
  <c r="AC72" i="115"/>
  <c r="AD14" i="4" s="1"/>
  <c r="AB72" i="115"/>
  <c r="AC14" i="4" s="1"/>
  <c r="AA72" i="115"/>
  <c r="AB14" i="4" s="1"/>
  <c r="Z72" i="115"/>
  <c r="AA14" i="4" s="1"/>
  <c r="Y72" i="115"/>
  <c r="Z14" i="4" s="1"/>
  <c r="X72" i="115"/>
  <c r="Y14" i="4" s="1"/>
  <c r="W72" i="115"/>
  <c r="X14" i="4" s="1"/>
  <c r="V72" i="115"/>
  <c r="W14" i="4" s="1"/>
  <c r="U72" i="115"/>
  <c r="V14" i="4" s="1"/>
  <c r="T72" i="115"/>
  <c r="U14" i="4" s="1"/>
  <c r="S72" i="115"/>
  <c r="T14" i="4" s="1"/>
  <c r="R72" i="115"/>
  <c r="S14" i="4" s="1"/>
  <c r="R14" i="4"/>
  <c r="P72" i="115"/>
  <c r="Q14" i="4" s="1"/>
  <c r="N72" i="115"/>
  <c r="O14" i="4" s="1"/>
  <c r="M72" i="115"/>
  <c r="N14" i="4" s="1"/>
  <c r="L72" i="115"/>
  <c r="M14" i="4" s="1"/>
  <c r="K72" i="115"/>
  <c r="L14" i="4" s="1"/>
  <c r="J72" i="115"/>
  <c r="K14" i="4" s="1"/>
  <c r="I72" i="115"/>
  <c r="J14" i="4" s="1"/>
  <c r="H72" i="115"/>
  <c r="I14" i="4" s="1"/>
  <c r="G72" i="115"/>
  <c r="H14" i="4" s="1"/>
  <c r="E72" i="115"/>
  <c r="F14" i="4" s="1"/>
  <c r="D72" i="115"/>
  <c r="E14" i="4" s="1"/>
  <c r="C72" i="115"/>
  <c r="D14" i="4" s="1"/>
  <c r="BB17" i="114"/>
  <c r="AZ13" i="4"/>
  <c r="BA17" i="114"/>
  <c r="AY13" i="4"/>
  <c r="AX13" i="4"/>
  <c r="AY17" i="114"/>
  <c r="AW13" i="4"/>
  <c r="AX17" i="114"/>
  <c r="AV13" i="4" s="1"/>
  <c r="AS17" i="114"/>
  <c r="AR17" i="114"/>
  <c r="AM17" i="114"/>
  <c r="AN13" i="4"/>
  <c r="AL17" i="114"/>
  <c r="AM13" i="4"/>
  <c r="AK17" i="114"/>
  <c r="AL13" i="4"/>
  <c r="AJ17" i="114"/>
  <c r="AK13" i="4"/>
  <c r="AI17" i="114"/>
  <c r="AJ13" i="4"/>
  <c r="AH17" i="114"/>
  <c r="AI13" i="4"/>
  <c r="AG17" i="114"/>
  <c r="AH13" i="4"/>
  <c r="AF17" i="114"/>
  <c r="AG13" i="4"/>
  <c r="AE17" i="114"/>
  <c r="AF13" i="4"/>
  <c r="AC17" i="114"/>
  <c r="AD13" i="4"/>
  <c r="AB17" i="114"/>
  <c r="AC13" i="4"/>
  <c r="AA17" i="114"/>
  <c r="AB13" i="4"/>
  <c r="Z17" i="114"/>
  <c r="AA13" i="4"/>
  <c r="Y17" i="114"/>
  <c r="Z13" i="4"/>
  <c r="X17" i="114"/>
  <c r="Y13" i="4"/>
  <c r="W17" i="114"/>
  <c r="X13" i="4"/>
  <c r="V17" i="114"/>
  <c r="W13" i="4"/>
  <c r="U17" i="114"/>
  <c r="V13" i="4"/>
  <c r="T17" i="114"/>
  <c r="U13" i="4"/>
  <c r="S17" i="114"/>
  <c r="T13" i="4"/>
  <c r="R17" i="114"/>
  <c r="S13" i="4"/>
  <c r="R13" i="4"/>
  <c r="P17" i="114"/>
  <c r="Q13" i="4"/>
  <c r="N17" i="114"/>
  <c r="O13" i="4"/>
  <c r="M17" i="114"/>
  <c r="N13" i="4"/>
  <c r="L17" i="114"/>
  <c r="M13" i="4" s="1"/>
  <c r="K17" i="114"/>
  <c r="L13" i="4"/>
  <c r="J17" i="114"/>
  <c r="K13" i="4"/>
  <c r="I17" i="114"/>
  <c r="J13" i="4"/>
  <c r="H17" i="114"/>
  <c r="I13" i="4"/>
  <c r="G17" i="114"/>
  <c r="H13" i="4" s="1"/>
  <c r="F17" i="114"/>
  <c r="G13" i="4" s="1"/>
  <c r="E17" i="114"/>
  <c r="F13" i="4"/>
  <c r="D17" i="114"/>
  <c r="E13" i="4"/>
  <c r="C17" i="114"/>
  <c r="D13" i="4"/>
  <c r="BA63" i="113"/>
  <c r="AY12" i="4" s="1"/>
  <c r="AY63" i="113"/>
  <c r="AW12" i="4" s="1"/>
  <c r="AX63" i="113"/>
  <c r="AV12" i="4" s="1"/>
  <c r="AR63" i="113"/>
  <c r="AM63" i="113"/>
  <c r="AN12" i="4" s="1"/>
  <c r="AL63" i="113"/>
  <c r="AM12" i="4" s="1"/>
  <c r="AJ63" i="113"/>
  <c r="AK12" i="4" s="1"/>
  <c r="AI63" i="113"/>
  <c r="AJ12" i="4" s="1"/>
  <c r="AH63" i="113"/>
  <c r="AI12" i="4" s="1"/>
  <c r="AG63" i="113"/>
  <c r="AH12" i="4" s="1"/>
  <c r="AF63" i="113"/>
  <c r="AG12" i="4"/>
  <c r="AE63" i="113"/>
  <c r="AF12" i="4" s="1"/>
  <c r="AC63" i="113"/>
  <c r="AD12" i="4" s="1"/>
  <c r="AB63" i="113"/>
  <c r="AC12" i="4" s="1"/>
  <c r="AA63" i="113"/>
  <c r="AB12" i="4" s="1"/>
  <c r="Z63" i="113"/>
  <c r="AA12" i="4" s="1"/>
  <c r="Y63" i="113"/>
  <c r="Z12" i="4" s="1"/>
  <c r="X63" i="113"/>
  <c r="Y12" i="4" s="1"/>
  <c r="W63" i="113"/>
  <c r="X12" i="4" s="1"/>
  <c r="V63" i="113"/>
  <c r="W12" i="4" s="1"/>
  <c r="U63" i="113"/>
  <c r="V12" i="4" s="1"/>
  <c r="T63" i="113"/>
  <c r="U12" i="4" s="1"/>
  <c r="S63" i="113"/>
  <c r="T12" i="4" s="1"/>
  <c r="R63" i="113"/>
  <c r="S12" i="4" s="1"/>
  <c r="P63" i="113"/>
  <c r="Q12" i="4" s="1"/>
  <c r="N63" i="113"/>
  <c r="O12" i="4" s="1"/>
  <c r="M63" i="113"/>
  <c r="N12" i="4" s="1"/>
  <c r="L63" i="113"/>
  <c r="M12" i="4" s="1"/>
  <c r="K63" i="113"/>
  <c r="L12" i="4" s="1"/>
  <c r="J63" i="113"/>
  <c r="K12" i="4" s="1"/>
  <c r="I63" i="113"/>
  <c r="J12" i="4" s="1"/>
  <c r="H63" i="113"/>
  <c r="I12" i="4" s="1"/>
  <c r="G63" i="113"/>
  <c r="H12" i="4" s="1"/>
  <c r="F63" i="113"/>
  <c r="G12" i="4" s="1"/>
  <c r="E63" i="113"/>
  <c r="F12" i="4" s="1"/>
  <c r="D63" i="113"/>
  <c r="E12" i="4" s="1"/>
  <c r="C63" i="113"/>
  <c r="D12" i="4" s="1"/>
  <c r="BB14" i="112"/>
  <c r="AZ11" i="4"/>
  <c r="BA14" i="112"/>
  <c r="AY11" i="4" s="1"/>
  <c r="AZ14" i="112"/>
  <c r="AX11" i="4" s="1"/>
  <c r="AY14" i="112"/>
  <c r="AW11" i="4"/>
  <c r="AX14" i="112"/>
  <c r="AV11" i="4" s="1"/>
  <c r="AM14" i="112"/>
  <c r="AN11" i="4"/>
  <c r="AL14" i="112"/>
  <c r="AM11" i="4" s="1"/>
  <c r="AK14" i="112"/>
  <c r="AL11" i="4" s="1"/>
  <c r="AJ14" i="112"/>
  <c r="AK11" i="4"/>
  <c r="AI14" i="112"/>
  <c r="AJ11" i="4" s="1"/>
  <c r="AH14" i="112"/>
  <c r="AI11" i="4" s="1"/>
  <c r="AG14" i="112"/>
  <c r="AH11" i="4"/>
  <c r="AF14" i="112"/>
  <c r="AG11" i="4"/>
  <c r="AE14" i="112"/>
  <c r="AF11" i="4" s="1"/>
  <c r="AC14" i="112"/>
  <c r="AD11" i="4"/>
  <c r="AB14" i="112"/>
  <c r="AC11" i="4" s="1"/>
  <c r="AA14" i="112"/>
  <c r="AB11" i="4"/>
  <c r="Z14" i="112"/>
  <c r="AA11" i="4" s="1"/>
  <c r="Y14" i="112"/>
  <c r="Z11" i="4"/>
  <c r="X14" i="112"/>
  <c r="Y11" i="4" s="1"/>
  <c r="W14" i="112"/>
  <c r="X11" i="4"/>
  <c r="V14" i="112"/>
  <c r="W11" i="4"/>
  <c r="U14" i="112"/>
  <c r="V11" i="4" s="1"/>
  <c r="T14" i="112"/>
  <c r="U11" i="4" s="1"/>
  <c r="S14" i="112"/>
  <c r="T11" i="4"/>
  <c r="R14" i="112"/>
  <c r="S11" i="4" s="1"/>
  <c r="Q14" i="112"/>
  <c r="R11" i="4" s="1"/>
  <c r="P14" i="112"/>
  <c r="Q11" i="4"/>
  <c r="M14" i="112"/>
  <c r="N11" i="4" s="1"/>
  <c r="L14" i="112"/>
  <c r="M11" i="4"/>
  <c r="K14" i="112"/>
  <c r="L11" i="4" s="1"/>
  <c r="J14" i="112"/>
  <c r="K11" i="4" s="1"/>
  <c r="I14" i="112"/>
  <c r="J11" i="4"/>
  <c r="H14" i="112"/>
  <c r="I11" i="4"/>
  <c r="G14" i="112"/>
  <c r="H11" i="4"/>
  <c r="F14" i="112"/>
  <c r="G11" i="4" s="1"/>
  <c r="E14" i="112"/>
  <c r="F11" i="4" s="1"/>
  <c r="D14" i="112"/>
  <c r="E11" i="4" s="1"/>
  <c r="C14" i="112"/>
  <c r="D11" i="4" s="1"/>
  <c r="AR11" i="111"/>
  <c r="AM11" i="111"/>
  <c r="AN10" i="4"/>
  <c r="AL11" i="111"/>
  <c r="AM10" i="4"/>
  <c r="AK11" i="111"/>
  <c r="AL10" i="4" s="1"/>
  <c r="AJ11" i="111"/>
  <c r="AK10" i="4" s="1"/>
  <c r="AI11" i="111"/>
  <c r="AJ10" i="4"/>
  <c r="AH11" i="111"/>
  <c r="AI10" i="4" s="1"/>
  <c r="AG11" i="111"/>
  <c r="AH10" i="4"/>
  <c r="AF11" i="111"/>
  <c r="AG10" i="4"/>
  <c r="AE11" i="111"/>
  <c r="AF10" i="4"/>
  <c r="AC11" i="111"/>
  <c r="AD10" i="4" s="1"/>
  <c r="AB11" i="111"/>
  <c r="AC10" i="4" s="1"/>
  <c r="AA11" i="111"/>
  <c r="AB10" i="4" s="1"/>
  <c r="Z11" i="111"/>
  <c r="AA10" i="4"/>
  <c r="Y11" i="111"/>
  <c r="Z10" i="4" s="1"/>
  <c r="X11" i="111"/>
  <c r="Y10" i="4"/>
  <c r="W11" i="111"/>
  <c r="X10" i="4" s="1"/>
  <c r="V11" i="111"/>
  <c r="W10" i="4" s="1"/>
  <c r="U11" i="111"/>
  <c r="V10" i="4"/>
  <c r="T11" i="111"/>
  <c r="U10" i="4"/>
  <c r="S11" i="111"/>
  <c r="T10" i="4"/>
  <c r="R11" i="111"/>
  <c r="S10" i="4"/>
  <c r="Q11" i="111"/>
  <c r="R10" i="4" s="1"/>
  <c r="P11" i="111"/>
  <c r="Q10" i="4"/>
  <c r="N11" i="111"/>
  <c r="O10" i="4"/>
  <c r="M11" i="111"/>
  <c r="N10" i="4"/>
  <c r="L11" i="111"/>
  <c r="M10" i="4"/>
  <c r="K11" i="111"/>
  <c r="L10" i="4"/>
  <c r="J11" i="111"/>
  <c r="K10" i="4" s="1"/>
  <c r="I11" i="111"/>
  <c r="J10" i="4" s="1"/>
  <c r="H11" i="111"/>
  <c r="I10" i="4" s="1"/>
  <c r="G11" i="111"/>
  <c r="H10" i="4"/>
  <c r="F11" i="111"/>
  <c r="G10" i="4" s="1"/>
  <c r="E11" i="111"/>
  <c r="F10" i="4"/>
  <c r="D11" i="111"/>
  <c r="E10" i="4" s="1"/>
  <c r="C11" i="111"/>
  <c r="D10" i="4"/>
  <c r="AP18" i="136"/>
  <c r="AP35" i="4" s="1" a="1"/>
  <c r="AP35" i="4" s="1"/>
  <c r="AT33" i="4"/>
  <c r="AU33" i="4"/>
  <c r="AX17" i="105"/>
  <c r="AV19" i="4" s="1"/>
  <c r="AY17" i="105"/>
  <c r="AW19" i="4" s="1"/>
  <c r="AY10" i="3"/>
  <c r="AZ10" i="3"/>
  <c r="BA10" i="3"/>
  <c r="AR10" i="3"/>
  <c r="AS10" i="3"/>
  <c r="AD10" i="3"/>
  <c r="AE8" i="4"/>
  <c r="AE10" i="3"/>
  <c r="AF8" i="4"/>
  <c r="AF10" i="3"/>
  <c r="AG8" i="4"/>
  <c r="AD94" i="104"/>
  <c r="AE18" i="4" s="1"/>
  <c r="AD17" i="105"/>
  <c r="AE19" i="4" s="1"/>
  <c r="AE17" i="105"/>
  <c r="AF19" i="4"/>
  <c r="AD66" i="106"/>
  <c r="AE20" i="4"/>
  <c r="AE66" i="106"/>
  <c r="AF20" i="4" s="1"/>
  <c r="S10" i="3"/>
  <c r="T8" i="4"/>
  <c r="T10" i="3"/>
  <c r="U8" i="4"/>
  <c r="U10" i="3"/>
  <c r="V8" i="4"/>
  <c r="S86" i="6"/>
  <c r="T9" i="4" s="1"/>
  <c r="T86" i="6"/>
  <c r="U9" i="4" s="1"/>
  <c r="U86" i="6"/>
  <c r="V9" i="4" s="1"/>
  <c r="S94" i="104"/>
  <c r="T18" i="4" s="1"/>
  <c r="T94" i="104"/>
  <c r="U18" i="4" s="1"/>
  <c r="U94" i="104"/>
  <c r="V18" i="4" s="1"/>
  <c r="S66" i="106"/>
  <c r="T20" i="4"/>
  <c r="T66" i="106"/>
  <c r="U20" i="4"/>
  <c r="U66" i="106"/>
  <c r="V20" i="4" s="1"/>
  <c r="S17" i="105"/>
  <c r="T19" i="4"/>
  <c r="T17" i="105"/>
  <c r="U19" i="4"/>
  <c r="U17" i="105"/>
  <c r="V19" i="4"/>
  <c r="Z66" i="106"/>
  <c r="AA20" i="4"/>
  <c r="Z94" i="104"/>
  <c r="AA18" i="4" s="1"/>
  <c r="AA94" i="104"/>
  <c r="AB18" i="4" s="1"/>
  <c r="AB94" i="104"/>
  <c r="AC18" i="4" s="1"/>
  <c r="AC94" i="104"/>
  <c r="AD18" i="4" s="1"/>
  <c r="Z17" i="105"/>
  <c r="AA19" i="4"/>
  <c r="AA17" i="105"/>
  <c r="AB19" i="4"/>
  <c r="AB17" i="105"/>
  <c r="AC19" i="4"/>
  <c r="AC17" i="105"/>
  <c r="AD19" i="4"/>
  <c r="AF17" i="105"/>
  <c r="AG19" i="4" s="1"/>
  <c r="Z10" i="3"/>
  <c r="AA8" i="4"/>
  <c r="AA10" i="3"/>
  <c r="AB8" i="4"/>
  <c r="AB10" i="3"/>
  <c r="AC8" i="4"/>
  <c r="AC10" i="3"/>
  <c r="AD8" i="4"/>
  <c r="Z86" i="6"/>
  <c r="AA9" i="4" s="1"/>
  <c r="AY66" i="106"/>
  <c r="AW20" i="4" s="1"/>
  <c r="AX66" i="106"/>
  <c r="AV20" i="4" s="1"/>
  <c r="AM66" i="106"/>
  <c r="AN20" i="4"/>
  <c r="AL66" i="106"/>
  <c r="AM20" i="4" s="1"/>
  <c r="AK66" i="106"/>
  <c r="AL20" i="4" s="1"/>
  <c r="AJ66" i="106"/>
  <c r="AK20" i="4" s="1"/>
  <c r="AI66" i="106"/>
  <c r="AJ20" i="4"/>
  <c r="AH66" i="106"/>
  <c r="AI20" i="4"/>
  <c r="AG66" i="106"/>
  <c r="AH20" i="4"/>
  <c r="AF66" i="106"/>
  <c r="AG20" i="4" s="1"/>
  <c r="AC66" i="106"/>
  <c r="AD20" i="4"/>
  <c r="AB66" i="106"/>
  <c r="AC20" i="4" s="1"/>
  <c r="AA66" i="106"/>
  <c r="AB20" i="4"/>
  <c r="Y66" i="106"/>
  <c r="Z20" i="4"/>
  <c r="X66" i="106"/>
  <c r="Y20" i="4"/>
  <c r="W66" i="106"/>
  <c r="X20" i="4" s="1"/>
  <c r="V66" i="106"/>
  <c r="W20" i="4" s="1"/>
  <c r="R66" i="106"/>
  <c r="S20" i="4"/>
  <c r="Q66" i="106"/>
  <c r="R20" i="4"/>
  <c r="P66" i="106"/>
  <c r="Q20" i="4" s="1"/>
  <c r="M66" i="106"/>
  <c r="N20" i="4"/>
  <c r="L66" i="106"/>
  <c r="M20" i="4" s="1"/>
  <c r="K66" i="106"/>
  <c r="L20" i="4"/>
  <c r="J66" i="106"/>
  <c r="K20" i="4" s="1"/>
  <c r="I66" i="106"/>
  <c r="J20" i="4"/>
  <c r="H66" i="106"/>
  <c r="I20" i="4"/>
  <c r="G66" i="106"/>
  <c r="H20" i="4"/>
  <c r="E66" i="106"/>
  <c r="F20" i="4"/>
  <c r="D66" i="106"/>
  <c r="E20" i="4"/>
  <c r="C66" i="106"/>
  <c r="D20" i="4"/>
  <c r="AM17" i="105"/>
  <c r="AN19" i="4"/>
  <c r="AL17" i="105"/>
  <c r="AM19" i="4" s="1"/>
  <c r="AJ17" i="105"/>
  <c r="AK19" i="4" s="1"/>
  <c r="AI17" i="105"/>
  <c r="AJ19" i="4" s="1"/>
  <c r="AH17" i="105"/>
  <c r="AI19" i="4"/>
  <c r="AG17" i="105"/>
  <c r="AH19" i="4"/>
  <c r="Y17" i="105"/>
  <c r="Z19" i="4"/>
  <c r="X17" i="105"/>
  <c r="Y19" i="4"/>
  <c r="W17" i="105"/>
  <c r="X19" i="4" s="1"/>
  <c r="V17" i="105"/>
  <c r="W19" i="4"/>
  <c r="R17" i="105"/>
  <c r="S19" i="4"/>
  <c r="Q17" i="105"/>
  <c r="R19" i="4"/>
  <c r="P17" i="105"/>
  <c r="Q19" i="4"/>
  <c r="N17" i="105"/>
  <c r="O19" i="4"/>
  <c r="M17" i="105"/>
  <c r="N19" i="4" s="1"/>
  <c r="L17" i="105"/>
  <c r="M19" i="4"/>
  <c r="K17" i="105"/>
  <c r="L19" i="4"/>
  <c r="J17" i="105"/>
  <c r="K19" i="4"/>
  <c r="I17" i="105"/>
  <c r="J19" i="4"/>
  <c r="H17" i="105"/>
  <c r="I19" i="4"/>
  <c r="G17" i="105"/>
  <c r="H19" i="4" s="1"/>
  <c r="F17" i="105"/>
  <c r="G19" i="4"/>
  <c r="E17" i="105"/>
  <c r="F19" i="4"/>
  <c r="D17" i="105"/>
  <c r="E19" i="4"/>
  <c r="C17" i="105"/>
  <c r="D19" i="4"/>
  <c r="AY94" i="104"/>
  <c r="AW18" i="4" s="1"/>
  <c r="AX94" i="104"/>
  <c r="AV18" i="4" s="1"/>
  <c r="AM94" i="104"/>
  <c r="AN18" i="4" s="1"/>
  <c r="AL94" i="104"/>
  <c r="AM18" i="4" s="1"/>
  <c r="AJ94" i="104"/>
  <c r="AK18" i="4" s="1"/>
  <c r="AI94" i="104"/>
  <c r="AJ18" i="4" s="1"/>
  <c r="AH94" i="104"/>
  <c r="AI18" i="4" s="1"/>
  <c r="AG94" i="104"/>
  <c r="AH18" i="4" s="1"/>
  <c r="AF94" i="104"/>
  <c r="AG18" i="4" s="1"/>
  <c r="AE94" i="104"/>
  <c r="AF18" i="4" s="1"/>
  <c r="Y94" i="104"/>
  <c r="Z18" i="4" s="1"/>
  <c r="X94" i="104"/>
  <c r="Y18" i="4" s="1"/>
  <c r="W94" i="104"/>
  <c r="X18" i="4" s="1"/>
  <c r="V94" i="104"/>
  <c r="W18" i="4" s="1"/>
  <c r="R94" i="104"/>
  <c r="S18" i="4" s="1"/>
  <c r="P94" i="104"/>
  <c r="Q18" i="4" s="1"/>
  <c r="N94" i="104"/>
  <c r="O18" i="4" s="1"/>
  <c r="M94" i="104"/>
  <c r="N18" i="4" s="1"/>
  <c r="L94" i="104"/>
  <c r="M18" i="4" s="1"/>
  <c r="K94" i="104"/>
  <c r="L18" i="4" s="1"/>
  <c r="J94" i="104"/>
  <c r="K18" i="4" s="1"/>
  <c r="I94" i="104"/>
  <c r="J18" i="4" s="1"/>
  <c r="H94" i="104"/>
  <c r="I18" i="4" s="1"/>
  <c r="G94" i="104"/>
  <c r="H18" i="4" s="1"/>
  <c r="E94" i="104"/>
  <c r="F18" i="4" s="1"/>
  <c r="D94" i="104"/>
  <c r="E18" i="4" s="1"/>
  <c r="C94" i="104"/>
  <c r="D18" i="4" s="1"/>
  <c r="AR66" i="106"/>
  <c r="BA94" i="104"/>
  <c r="AY18" i="4" s="1"/>
  <c r="BA17" i="105"/>
  <c r="AY19" i="4"/>
  <c r="AR17" i="105"/>
  <c r="BB17" i="105"/>
  <c r="AZ19" i="4"/>
  <c r="BA66" i="106"/>
  <c r="AY20" i="4"/>
  <c r="BB94" i="104"/>
  <c r="AZ18" i="4" s="1"/>
  <c r="BB66" i="106"/>
  <c r="AZ20" i="4"/>
  <c r="AZ17" i="105"/>
  <c r="AX19" i="4" s="1"/>
  <c r="AS17" i="105"/>
  <c r="D10" i="3"/>
  <c r="E8" i="4"/>
  <c r="E10" i="3"/>
  <c r="F8" i="4"/>
  <c r="F10" i="3"/>
  <c r="G10" i="3"/>
  <c r="H10" i="3"/>
  <c r="I8" i="4"/>
  <c r="I10" i="3"/>
  <c r="J8" i="4"/>
  <c r="J10" i="3"/>
  <c r="K8" i="4"/>
  <c r="K10" i="3"/>
  <c r="L8" i="4"/>
  <c r="L10" i="3"/>
  <c r="M8" i="4"/>
  <c r="M10" i="3"/>
  <c r="N8" i="4"/>
  <c r="N10" i="3"/>
  <c r="O8" i="4"/>
  <c r="P10" i="3"/>
  <c r="Q8" i="4"/>
  <c r="Q10" i="3"/>
  <c r="R8" i="4"/>
  <c r="R10" i="3"/>
  <c r="S8" i="4"/>
  <c r="V10" i="3"/>
  <c r="W8" i="4"/>
  <c r="W10" i="3"/>
  <c r="X8" i="4"/>
  <c r="X10" i="3"/>
  <c r="Y8" i="4"/>
  <c r="Y10" i="3"/>
  <c r="Z8" i="4"/>
  <c r="AY86" i="6"/>
  <c r="AW9" i="4" s="1"/>
  <c r="AM86" i="6"/>
  <c r="AN9" i="4" s="1"/>
  <c r="AL86" i="6"/>
  <c r="AM9" i="4" s="1"/>
  <c r="AK86" i="6"/>
  <c r="AL9" i="4" s="1"/>
  <c r="AJ86" i="6"/>
  <c r="AK9" i="4" s="1"/>
  <c r="AI86" i="6"/>
  <c r="AJ9" i="4" s="1"/>
  <c r="AG86" i="6"/>
  <c r="AH9" i="4" s="1"/>
  <c r="AF86" i="6"/>
  <c r="AG9" i="4" s="1"/>
  <c r="AE86" i="6"/>
  <c r="AF9" i="4" s="1"/>
  <c r="AC86" i="6"/>
  <c r="AD9" i="4" s="1"/>
  <c r="AB86" i="6"/>
  <c r="AC9" i="4" s="1"/>
  <c r="AA86" i="6"/>
  <c r="AB9" i="4" s="1"/>
  <c r="Y86" i="6"/>
  <c r="Z9" i="4" s="1"/>
  <c r="X86" i="6"/>
  <c r="Y9" i="4" s="1"/>
  <c r="W86" i="6"/>
  <c r="X9" i="4" s="1"/>
  <c r="V86" i="6"/>
  <c r="W9" i="4" s="1"/>
  <c r="R86" i="6"/>
  <c r="S9" i="4" s="1"/>
  <c r="P86" i="6"/>
  <c r="Q9" i="4" s="1"/>
  <c r="N86" i="6"/>
  <c r="O9" i="4" s="1"/>
  <c r="M86" i="6"/>
  <c r="N9" i="4" s="1"/>
  <c r="L86" i="6"/>
  <c r="M9" i="4" s="1"/>
  <c r="K86" i="6"/>
  <c r="L9" i="4" s="1"/>
  <c r="J86" i="6"/>
  <c r="K9" i="4" s="1"/>
  <c r="I86" i="6"/>
  <c r="J9" i="4" s="1"/>
  <c r="H86" i="6"/>
  <c r="I9" i="4" s="1"/>
  <c r="G86" i="6"/>
  <c r="H9" i="4" s="1"/>
  <c r="E86" i="6"/>
  <c r="F9" i="4" s="1"/>
  <c r="D86" i="6"/>
  <c r="E9" i="4" s="1"/>
  <c r="C86" i="6"/>
  <c r="D9" i="4" s="1"/>
  <c r="AW10" i="3"/>
  <c r="AV10" i="3"/>
  <c r="C10" i="3"/>
  <c r="D8" i="4"/>
  <c r="AZ86" i="6"/>
  <c r="AX9" i="4" s="1"/>
  <c r="BA86" i="6"/>
  <c r="AY9" i="4" s="1"/>
  <c r="AX10" i="3"/>
  <c r="BB10" i="3"/>
  <c r="AP10" i="3"/>
  <c r="AO8" i="4" a="1"/>
  <c r="AO8" i="4"/>
  <c r="AO45" i="4"/>
  <c r="BB86" i="6"/>
  <c r="AZ9" i="4" s="1"/>
  <c r="AP17" i="114" l="1"/>
  <c r="AP13" i="4" s="1" a="1"/>
  <c r="AP13" i="4" s="1"/>
  <c r="AP12" i="141"/>
  <c r="AP41" i="4" s="1" a="1"/>
  <c r="AP41" i="4" s="1"/>
  <c r="AP28" i="133"/>
  <c r="AP32" i="4" s="1" a="1"/>
  <c r="AP32" i="4" s="1"/>
  <c r="AP17" i="105"/>
  <c r="AP19" i="4" s="1" a="1"/>
  <c r="AP19" i="4" s="1"/>
  <c r="AP29" i="138"/>
  <c r="AP38" i="4" s="1" a="1"/>
  <c r="AP38" i="4" s="1"/>
  <c r="AP28" i="134"/>
  <c r="AP33" i="4" s="1" a="1"/>
  <c r="AP33" i="4" s="1"/>
  <c r="AP18" i="128"/>
  <c r="AP27" i="4" s="1" a="1"/>
  <c r="AP27" i="4" s="1"/>
  <c r="AP26" i="125"/>
  <c r="AP24" i="4" s="1" a="1"/>
  <c r="AP24" i="4" s="1"/>
  <c r="AP15" i="126"/>
  <c r="AP25" i="4" s="1" a="1"/>
  <c r="AP25" i="4" s="1"/>
  <c r="AZ19" i="120"/>
  <c r="AX21" i="4" s="1"/>
  <c r="AP19" i="120"/>
  <c r="AP21" i="4" s="1" a="1"/>
  <c r="AP21" i="4" s="1"/>
  <c r="AP28" i="117"/>
  <c r="AP16" i="4" s="1" a="1"/>
  <c r="AP16" i="4" s="1"/>
  <c r="AP11" i="111"/>
  <c r="AP10" i="4" s="1" a="1"/>
  <c r="AP10" i="4" s="1"/>
  <c r="AZ74" i="139"/>
  <c r="AS74" i="139"/>
  <c r="AP74" i="139" s="1"/>
  <c r="AP39" i="4" s="1" a="1"/>
  <c r="AP39" i="4" s="1"/>
  <c r="AP66" i="106"/>
  <c r="AP20" i="4" s="1" a="1"/>
  <c r="AP20" i="4" s="1"/>
  <c r="AS63" i="113"/>
  <c r="AP63" i="113" s="1"/>
  <c r="AP12" i="4" s="1" a="1"/>
  <c r="AP12" i="4" s="1"/>
  <c r="AZ63" i="113"/>
  <c r="AX12" i="4" s="1"/>
  <c r="AS14" i="112"/>
  <c r="AP14" i="112" s="1"/>
  <c r="AP11" i="4" s="1" a="1"/>
  <c r="AP11" i="4" s="1"/>
  <c r="AS102" i="127"/>
  <c r="AP102" i="127" s="1"/>
  <c r="AP26" i="4" s="1" a="1"/>
  <c r="AP26" i="4" s="1"/>
  <c r="AZ102" i="127"/>
  <c r="AX26" i="4" s="1"/>
  <c r="AZ28" i="134"/>
  <c r="AX33" i="4" s="1"/>
  <c r="AS51" i="137"/>
  <c r="AP51" i="137" s="1"/>
  <c r="AP36" i="4" s="1" a="1"/>
  <c r="AP36" i="4" s="1"/>
  <c r="AZ51" i="137"/>
  <c r="AX36" i="4" s="1"/>
  <c r="AZ29" i="138"/>
  <c r="AX38" i="4" s="1"/>
  <c r="AP14" i="130"/>
  <c r="AP29" i="4" s="1" a="1"/>
  <c r="AP29" i="4" s="1"/>
  <c r="AP15" i="121"/>
  <c r="AP22" i="4" s="1" a="1"/>
  <c r="AP22" i="4" s="1"/>
  <c r="AZ121" i="129"/>
  <c r="AX28" i="4" s="1"/>
  <c r="AP86" i="6"/>
  <c r="AZ43" i="142"/>
  <c r="AX42" i="4" s="1"/>
  <c r="AP121" i="129"/>
  <c r="AP28" i="4" s="1" a="1"/>
  <c r="AP28" i="4" s="1"/>
  <c r="AY121" i="129"/>
  <c r="AW28" i="4" s="1"/>
  <c r="AS48" i="124"/>
  <c r="AP48" i="124" s="1"/>
  <c r="AP23" i="4" s="1" a="1"/>
  <c r="AP23" i="4" s="1"/>
  <c r="AZ48" i="124"/>
  <c r="AX23" i="4" s="1"/>
  <c r="AR72" i="115"/>
  <c r="E45" i="4"/>
  <c r="S45" i="4"/>
  <c r="AP42" i="143"/>
  <c r="AP43" i="4" s="1" a="1"/>
  <c r="AP43" i="4" s="1"/>
  <c r="T45" i="4"/>
  <c r="AZ94" i="104"/>
  <c r="AX18" i="4" s="1"/>
  <c r="AP94" i="104"/>
  <c r="AP18" i="4" s="1" a="1"/>
  <c r="AP18" i="4" s="1"/>
  <c r="Z45" i="4"/>
  <c r="Q45" i="4"/>
  <c r="AD45" i="4"/>
  <c r="D45" i="4"/>
  <c r="AC45" i="4"/>
  <c r="AB45" i="4"/>
  <c r="O45" i="4"/>
  <c r="AA45" i="4"/>
  <c r="N45" i="4"/>
  <c r="M45" i="4"/>
  <c r="AK45" i="4"/>
  <c r="L45" i="4"/>
  <c r="AJ45" i="4"/>
  <c r="X45" i="4"/>
  <c r="K45" i="4"/>
  <c r="AI45" i="4"/>
  <c r="J45" i="4"/>
  <c r="P45" i="4"/>
  <c r="AH45" i="4"/>
  <c r="V45" i="4"/>
  <c r="I45" i="4"/>
  <c r="AG45" i="4"/>
  <c r="U45" i="4"/>
  <c r="H45" i="4"/>
  <c r="G45" i="4"/>
  <c r="AS43" i="142"/>
  <c r="AP43" i="142" s="1"/>
  <c r="AP42" i="4" s="1" a="1"/>
  <c r="AP42" i="4" s="1"/>
  <c r="AF45" i="4"/>
  <c r="F45" i="4"/>
  <c r="AE45" i="4"/>
  <c r="Y45" i="4"/>
  <c r="AS72" i="115"/>
  <c r="AZ39" i="4"/>
  <c r="AZ45" i="4" s="1"/>
  <c r="AZ45" i="140"/>
  <c r="AX40" i="4" s="1"/>
  <c r="AU39" i="4"/>
  <c r="AU45" i="4" s="1"/>
  <c r="AS45" i="140"/>
  <c r="AP45" i="140" s="1"/>
  <c r="AP40" i="4" s="1" a="1"/>
  <c r="AP40" i="4" s="1"/>
  <c r="AY39" i="4"/>
  <c r="AY45" i="4" s="1"/>
  <c r="AT39" i="4"/>
  <c r="AT45" i="4" s="1"/>
  <c r="R45" i="4"/>
  <c r="AL45" i="4"/>
  <c r="AM45" i="4"/>
  <c r="AN45" i="4"/>
  <c r="AW39" i="4"/>
  <c r="AV40" i="4"/>
  <c r="AV45" i="4" s="1"/>
  <c r="W45" i="4"/>
  <c r="AP72" i="115" l="1"/>
  <c r="AP14" i="4" s="1" a="1"/>
  <c r="AP14" i="4" s="1"/>
  <c r="AW45" i="4"/>
  <c r="AP9" i="4" a="1"/>
  <c r="AP9" i="4" s="1"/>
  <c r="AX39" i="4"/>
  <c r="AX45" i="4" s="1"/>
  <c r="AS16" i="116"/>
  <c r="AP16" i="116" s="1"/>
  <c r="AP15" i="4" s="1" a="1"/>
  <c r="AP15" i="4" s="1"/>
  <c r="AP45" i="4" l="1"/>
  <c r="AQ45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X11" authorId="0" shapeId="0" xr:uid="{9724EC8E-093C-4D72-A136-6724F5F8464B}">
      <text>
        <r>
          <rPr>
            <b/>
            <sz val="9"/>
            <color indexed="81"/>
            <rFont val="Tahoma"/>
            <family val="2"/>
          </rPr>
          <t>New american crossing</t>
        </r>
      </text>
    </comment>
    <comment ref="Y30" authorId="0" shapeId="0" xr:uid="{1D82849A-0FF7-4D5B-BD07-AFD6D5615C72}">
      <text>
        <r>
          <rPr>
            <b/>
            <sz val="9"/>
            <color indexed="81"/>
            <rFont val="Tahoma"/>
            <family val="2"/>
          </rPr>
          <t>New american crossing</t>
        </r>
      </text>
    </comment>
    <comment ref="X39" authorId="0" shapeId="0" xr:uid="{86656CD9-E2D2-4D6C-913E-38A73039C281}">
      <text>
        <r>
          <rPr>
            <b/>
            <sz val="9"/>
            <color indexed="81"/>
            <rFont val="Tahoma"/>
            <family val="2"/>
          </rPr>
          <t>New american crossing</t>
        </r>
      </text>
    </comment>
    <comment ref="X45" authorId="0" shapeId="0" xr:uid="{30E7FE72-B7A0-4A05-BEA8-16E4BFF2AABB}">
      <text>
        <r>
          <rPr>
            <b/>
            <sz val="9"/>
            <color indexed="81"/>
            <rFont val="Tahoma"/>
            <family val="2"/>
          </rPr>
          <t>New american crossing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<sst xmlns="http://schemas.openxmlformats.org/spreadsheetml/2006/main" count="32854" uniqueCount="399">
  <si>
    <t>Observaciones</t>
  </si>
  <si>
    <t>N° Poste</t>
  </si>
  <si>
    <t>Poste Nuevo 9m</t>
  </si>
  <si>
    <t>Poste Nuevo 11m</t>
  </si>
  <si>
    <t>Poste Entel Existente</t>
  </si>
  <si>
    <t>Poste Eléctrico</t>
  </si>
  <si>
    <t>Madera</t>
  </si>
  <si>
    <t>Concreto</t>
  </si>
  <si>
    <t>Metal</t>
  </si>
  <si>
    <t>Duplo</t>
  </si>
  <si>
    <t>Paso</t>
  </si>
  <si>
    <t>Terminal</t>
  </si>
  <si>
    <t>Brazo Extensión Duplo</t>
  </si>
  <si>
    <t>Brazo Extensión Paso</t>
  </si>
  <si>
    <t>Medio Cruce Americano (T)</t>
  </si>
  <si>
    <t>Cruce Americano (+)</t>
  </si>
  <si>
    <t>Cámara Existente</t>
  </si>
  <si>
    <t>Cámara Nueva</t>
  </si>
  <si>
    <t>Splitter 1:4</t>
  </si>
  <si>
    <t>Splitter 1:16</t>
  </si>
  <si>
    <t>Latitud</t>
  </si>
  <si>
    <t>Longitud</t>
  </si>
  <si>
    <t>Total</t>
  </si>
  <si>
    <t>Reserva (m)</t>
  </si>
  <si>
    <t>Total Material Adicional</t>
  </si>
  <si>
    <t>Longitud Total Tendido (m)</t>
  </si>
  <si>
    <t>Cruceta</t>
  </si>
  <si>
    <t>Distancia Vano Atrás (m)</t>
  </si>
  <si>
    <t>Empalmes en NAP</t>
  </si>
  <si>
    <t>Brazo Extensión Terminal</t>
  </si>
  <si>
    <t>Cruce Topo</t>
  </si>
  <si>
    <t>Raquetas (Set de 2)</t>
  </si>
  <si>
    <t>Tipo F.O.</t>
  </si>
  <si>
    <t>ID Cable F.O.</t>
  </si>
  <si>
    <t>Malla 3/16"</t>
  </si>
  <si>
    <t>Cable de Acero 3/16" (m)</t>
  </si>
  <si>
    <t>Alambre Devanar (m)</t>
  </si>
  <si>
    <t>24 Hilos (m)</t>
  </si>
  <si>
    <t>Total (m)</t>
  </si>
  <si>
    <t>Tramo</t>
  </si>
  <si>
    <t>Material Adicional</t>
  </si>
  <si>
    <t>Nuevo Poste de Apoyo</t>
  </si>
  <si>
    <t>Fibra de Vidrio</t>
  </si>
  <si>
    <t>Canalización</t>
  </si>
  <si>
    <t>Subida Lateral Existente</t>
  </si>
  <si>
    <t>OLT</t>
  </si>
  <si>
    <t>CAMARA</t>
  </si>
  <si>
    <t>1A</t>
  </si>
  <si>
    <t>1B</t>
  </si>
  <si>
    <t>1C</t>
  </si>
  <si>
    <t>1D</t>
  </si>
  <si>
    <t>2A</t>
  </si>
  <si>
    <t>2C</t>
  </si>
  <si>
    <t>2D</t>
  </si>
  <si>
    <t>3D</t>
  </si>
  <si>
    <t>4B</t>
  </si>
  <si>
    <t>4C</t>
  </si>
  <si>
    <t>4D</t>
  </si>
  <si>
    <t>LONGITUDE</t>
  </si>
  <si>
    <t>LATITUDE</t>
  </si>
  <si>
    <t>NP</t>
  </si>
  <si>
    <t>JC (Join Closure)</t>
  </si>
  <si>
    <t>Empalmes en JC</t>
  </si>
  <si>
    <t>NAP (ODB)</t>
  </si>
  <si>
    <t>JC/NAP</t>
  </si>
  <si>
    <t>NOMBRE DE ODN</t>
  </si>
  <si>
    <t>DEPARTAMENTO</t>
  </si>
  <si>
    <t>OBRAS CIVILES</t>
  </si>
  <si>
    <t>FERRETERIA</t>
  </si>
  <si>
    <t>POSTES</t>
  </si>
  <si>
    <t>CABLE DE FIBRA OPTICA</t>
  </si>
  <si>
    <t>N°</t>
  </si>
  <si>
    <t>INFRAESTRUCTURA CIVIL</t>
  </si>
  <si>
    <t>COORDENADAS DE POSTES</t>
  </si>
  <si>
    <t>MATERIAL ADICIONAL</t>
  </si>
  <si>
    <t>Total Mat Adicional</t>
  </si>
  <si>
    <t>Cinta BAP2</t>
  </si>
  <si>
    <t>Cinta BAP3</t>
  </si>
  <si>
    <t>NUMERO DE ODN</t>
  </si>
  <si>
    <t>F-01</t>
  </si>
  <si>
    <t>R-1.1</t>
  </si>
  <si>
    <t>R-1.2</t>
  </si>
  <si>
    <t>R-1.2.1</t>
  </si>
  <si>
    <t>R-1.2.2</t>
  </si>
  <si>
    <t>Rienda</t>
  </si>
  <si>
    <t>Longitud de F.O. (m)</t>
  </si>
  <si>
    <t>FORMULARIO DE CONTROL DE POSTACION Y FERRETERIA</t>
  </si>
  <si>
    <t>ID CABLE F.O.</t>
  </si>
  <si>
    <t>TIPO F.O.</t>
  </si>
  <si>
    <t>AMPLIACIÓN DE COBERTURA FTTH NACIONAL 2022</t>
  </si>
  <si>
    <t>Brazo Extensión Duplo 0.6 m</t>
  </si>
  <si>
    <t>Nuevo Apoyo en poste</t>
  </si>
  <si>
    <t>Subida Lateral Nueva 2"</t>
  </si>
  <si>
    <t>Subida Lateral Nueva 3"</t>
  </si>
  <si>
    <t>Cinta BAP 3</t>
  </si>
  <si>
    <t>REGIONAL:</t>
  </si>
  <si>
    <t>ODN:</t>
  </si>
  <si>
    <t>FECHA:</t>
  </si>
  <si>
    <t>Version y revision de documentos</t>
  </si>
  <si>
    <t>Version</t>
  </si>
  <si>
    <t>Tipo</t>
  </si>
  <si>
    <t>Empresa</t>
  </si>
  <si>
    <t>Cargo</t>
  </si>
  <si>
    <t>Nombre Responsable</t>
  </si>
  <si>
    <t>Fecha inicio</t>
  </si>
  <si>
    <t>Fecha fin
(Enviado)</t>
  </si>
  <si>
    <t>Elaborado por</t>
  </si>
  <si>
    <t>Diseñador</t>
  </si>
  <si>
    <t>Revisado y aprobado por</t>
  </si>
  <si>
    <t>PM</t>
  </si>
  <si>
    <t>1° Revision</t>
  </si>
  <si>
    <t>Doc M.</t>
  </si>
  <si>
    <t>Aprobado por</t>
  </si>
  <si>
    <t>ZTE</t>
  </si>
  <si>
    <t>RPM</t>
  </si>
  <si>
    <t>Design Team</t>
  </si>
  <si>
    <t>"Contratista"</t>
  </si>
  <si>
    <t>Brazo Extensión Duplo 1.2 m</t>
  </si>
  <si>
    <t>Rack para cable 3/16</t>
  </si>
  <si>
    <t>Guardacabo para cable 3/16</t>
  </si>
  <si>
    <t>Duplo para cable 3/16</t>
  </si>
  <si>
    <t>Terminal para cable 3/16</t>
  </si>
  <si>
    <t>Ca_1</t>
  </si>
  <si>
    <t>-</t>
  </si>
  <si>
    <t>Ca_2</t>
  </si>
  <si>
    <t>Ca_3</t>
  </si>
  <si>
    <t>3A</t>
  </si>
  <si>
    <t>5A</t>
  </si>
  <si>
    <t>5B</t>
  </si>
  <si>
    <t>6A</t>
  </si>
  <si>
    <t>Ca_4</t>
  </si>
  <si>
    <t>Ca_5</t>
  </si>
  <si>
    <t>6B</t>
  </si>
  <si>
    <t>6C</t>
  </si>
  <si>
    <t>6D</t>
  </si>
  <si>
    <t>3B</t>
  </si>
  <si>
    <t>3C</t>
  </si>
  <si>
    <t>Ca_6</t>
  </si>
  <si>
    <t>4A</t>
  </si>
  <si>
    <t>Ca_7</t>
  </si>
  <si>
    <t>5C</t>
  </si>
  <si>
    <t>5D</t>
  </si>
  <si>
    <t>7A</t>
  </si>
  <si>
    <t>7B</t>
  </si>
  <si>
    <t>7C</t>
  </si>
  <si>
    <t>8A</t>
  </si>
  <si>
    <t>9A</t>
  </si>
  <si>
    <t>Ca_8</t>
  </si>
  <si>
    <t>Ca_9</t>
  </si>
  <si>
    <t>9B</t>
  </si>
  <si>
    <t>9C</t>
  </si>
  <si>
    <t>7D</t>
  </si>
  <si>
    <t>8B</t>
  </si>
  <si>
    <t>Ca_10</t>
  </si>
  <si>
    <t>8C</t>
  </si>
  <si>
    <t>8D</t>
  </si>
  <si>
    <t>9D</t>
  </si>
  <si>
    <t>Ca_11</t>
  </si>
  <si>
    <t>Ca_12</t>
  </si>
  <si>
    <t>Ca_13</t>
  </si>
  <si>
    <t>Ca_14</t>
  </si>
  <si>
    <t>Ca_15</t>
  </si>
  <si>
    <t>Ca_16</t>
  </si>
  <si>
    <t>Ca_19</t>
  </si>
  <si>
    <t>Ca_20</t>
  </si>
  <si>
    <t>Ca_17</t>
  </si>
  <si>
    <t>Ca_18</t>
  </si>
  <si>
    <t>Ca_21</t>
  </si>
  <si>
    <t>Ca_22</t>
  </si>
  <si>
    <t>Ca_23</t>
  </si>
  <si>
    <t>Ca_28</t>
  </si>
  <si>
    <t>Ca_56</t>
  </si>
  <si>
    <t>Ca_24</t>
  </si>
  <si>
    <t>Ca_25</t>
  </si>
  <si>
    <t>Ca_26</t>
  </si>
  <si>
    <t>Ca_27</t>
  </si>
  <si>
    <t>19A</t>
  </si>
  <si>
    <t>19D</t>
  </si>
  <si>
    <t>Ca_30</t>
  </si>
  <si>
    <t>20A</t>
  </si>
  <si>
    <t>Ca_31</t>
  </si>
  <si>
    <t>20B</t>
  </si>
  <si>
    <t>20C</t>
  </si>
  <si>
    <t>23A</t>
  </si>
  <si>
    <t>23B</t>
  </si>
  <si>
    <t>Ca_34</t>
  </si>
  <si>
    <t>23C</t>
  </si>
  <si>
    <t>Ca_36</t>
  </si>
  <si>
    <t>24A</t>
  </si>
  <si>
    <t>24B</t>
  </si>
  <si>
    <t>Ca_38</t>
  </si>
  <si>
    <t>Ca_39</t>
  </si>
  <si>
    <t>26A</t>
  </si>
  <si>
    <t>Ca_41</t>
  </si>
  <si>
    <t>27A</t>
  </si>
  <si>
    <t>Ca_42</t>
  </si>
  <si>
    <t>Ca_43</t>
  </si>
  <si>
    <t>27D</t>
  </si>
  <si>
    <t>Ca_29</t>
  </si>
  <si>
    <t>19B</t>
  </si>
  <si>
    <t>Ca_55</t>
  </si>
  <si>
    <t>19C</t>
  </si>
  <si>
    <t>20D</t>
  </si>
  <si>
    <t>Ca_32</t>
  </si>
  <si>
    <t>Ca_33</t>
  </si>
  <si>
    <t>21A</t>
  </si>
  <si>
    <t>21B</t>
  </si>
  <si>
    <t>21C</t>
  </si>
  <si>
    <t>21D</t>
  </si>
  <si>
    <t>22A</t>
  </si>
  <si>
    <t>22B</t>
  </si>
  <si>
    <t>22C</t>
  </si>
  <si>
    <t>22D</t>
  </si>
  <si>
    <t>Ca_35</t>
  </si>
  <si>
    <t>23D</t>
  </si>
  <si>
    <t>24C</t>
  </si>
  <si>
    <t>Ca_37</t>
  </si>
  <si>
    <t>25B</t>
  </si>
  <si>
    <t>25C</t>
  </si>
  <si>
    <t>25D</t>
  </si>
  <si>
    <t>26B</t>
  </si>
  <si>
    <t>Ca_40</t>
  </si>
  <si>
    <t>26C</t>
  </si>
  <si>
    <t>26D</t>
  </si>
  <si>
    <t>Ca_53</t>
  </si>
  <si>
    <t>Ca_52</t>
  </si>
  <si>
    <t>27B</t>
  </si>
  <si>
    <t>Ca_46</t>
  </si>
  <si>
    <t>Ca_45</t>
  </si>
  <si>
    <t>27C</t>
  </si>
  <si>
    <t>Ca_49</t>
  </si>
  <si>
    <t>Ca_48</t>
  </si>
  <si>
    <t>Ca_51</t>
  </si>
  <si>
    <t>Ca_54</t>
  </si>
  <si>
    <t>Ca_50</t>
  </si>
  <si>
    <t>Ca_44</t>
  </si>
  <si>
    <t>R-1.1.2</t>
  </si>
  <si>
    <t>R-1.1.1</t>
  </si>
  <si>
    <t>R-1.1.3</t>
  </si>
  <si>
    <t>R-1.1.3.1</t>
  </si>
  <si>
    <t>R-1.1.4</t>
  </si>
  <si>
    <t>R-1.1.4.1</t>
  </si>
  <si>
    <t>R-1.1.4.2</t>
  </si>
  <si>
    <t>R-1.1.4.3</t>
  </si>
  <si>
    <t>R-1.2.2.1</t>
  </si>
  <si>
    <t>R-1.2.2.2</t>
  </si>
  <si>
    <t>R-1.2.3</t>
  </si>
  <si>
    <t>R-1.2.4</t>
  </si>
  <si>
    <t>R-1.2.4.1</t>
  </si>
  <si>
    <t>R-1.2.5</t>
  </si>
  <si>
    <t>R-1.2.5.1</t>
  </si>
  <si>
    <t>R-1.3</t>
  </si>
  <si>
    <t>R-1.3.1</t>
  </si>
  <si>
    <t>R-1.3.2</t>
  </si>
  <si>
    <t>R-1.3.2.1</t>
  </si>
  <si>
    <t>R-1.3.3</t>
  </si>
  <si>
    <t>R-1.3.3.1</t>
  </si>
  <si>
    <t>R-1.3.4</t>
  </si>
  <si>
    <t>R-1.3.5</t>
  </si>
  <si>
    <t>R-1.3.6</t>
  </si>
  <si>
    <t>R-1.3.7</t>
  </si>
  <si>
    <t>R-1.3.7.1</t>
  </si>
  <si>
    <t>R-1.3.7.2</t>
  </si>
  <si>
    <t>R-1.3.7.1.1</t>
  </si>
  <si>
    <t>R-1.3.7.2.1</t>
  </si>
  <si>
    <t>R-1.3.1.1</t>
  </si>
  <si>
    <t>2B</t>
  </si>
  <si>
    <t>R-1.3.7.1.2</t>
  </si>
  <si>
    <t>25A</t>
  </si>
  <si>
    <t>R-1.3.5.1</t>
  </si>
  <si>
    <t>BAP 3 POSTE DE 11 M</t>
  </si>
  <si>
    <t>AMPLIACIÓN DE COBERTURA FTTH NACIONAL 2023</t>
  </si>
  <si>
    <t>Trinidad</t>
  </si>
  <si>
    <t>Alborada</t>
  </si>
  <si>
    <t>ADSS 72-24 Hilos</t>
  </si>
  <si>
    <t>Albroada</t>
  </si>
  <si>
    <t>BENI</t>
  </si>
  <si>
    <t>ALBORADA</t>
  </si>
  <si>
    <t xml:space="preserve">Cristhofer Rodriguez </t>
  </si>
  <si>
    <t>Darcy Patón</t>
  </si>
  <si>
    <t>24D</t>
  </si>
  <si>
    <t>37A</t>
  </si>
  <si>
    <t>37D</t>
  </si>
  <si>
    <t>38A</t>
  </si>
  <si>
    <t>38B</t>
  </si>
  <si>
    <t>38C</t>
  </si>
  <si>
    <t>41A</t>
  </si>
  <si>
    <t>41B</t>
  </si>
  <si>
    <t>41C</t>
  </si>
  <si>
    <t>42A</t>
  </si>
  <si>
    <t>42B</t>
  </si>
  <si>
    <t>44A</t>
  </si>
  <si>
    <t>45A</t>
  </si>
  <si>
    <t>45D</t>
  </si>
  <si>
    <t>37B</t>
  </si>
  <si>
    <t>37C</t>
  </si>
  <si>
    <t>38D</t>
  </si>
  <si>
    <t>39A</t>
  </si>
  <si>
    <t>39B</t>
  </si>
  <si>
    <t>39C</t>
  </si>
  <si>
    <t>39D</t>
  </si>
  <si>
    <t>40A</t>
  </si>
  <si>
    <t>40B</t>
  </si>
  <si>
    <t>40C</t>
  </si>
  <si>
    <t>40D</t>
  </si>
  <si>
    <t>41D</t>
  </si>
  <si>
    <t>42C</t>
  </si>
  <si>
    <t>43A</t>
  </si>
  <si>
    <t>44B</t>
  </si>
  <si>
    <t>45C</t>
  </si>
  <si>
    <t>43B</t>
  </si>
  <si>
    <t>43C</t>
  </si>
  <si>
    <t>43D</t>
  </si>
  <si>
    <t>44C</t>
  </si>
  <si>
    <t>44D</t>
  </si>
  <si>
    <t>45B</t>
  </si>
  <si>
    <t>48A</t>
  </si>
  <si>
    <t>48C</t>
  </si>
  <si>
    <t>48D</t>
  </si>
  <si>
    <t>50A</t>
  </si>
  <si>
    <t>50B</t>
  </si>
  <si>
    <t>50C</t>
  </si>
  <si>
    <t>50D</t>
  </si>
  <si>
    <t>46B</t>
  </si>
  <si>
    <t>46C</t>
  </si>
  <si>
    <t>46D</t>
  </si>
  <si>
    <t>46A</t>
  </si>
  <si>
    <t>47A</t>
  </si>
  <si>
    <t>47B</t>
  </si>
  <si>
    <t>47C</t>
  </si>
  <si>
    <t>47D</t>
  </si>
  <si>
    <t>48B</t>
  </si>
  <si>
    <t>49A</t>
  </si>
  <si>
    <t>49C</t>
  </si>
  <si>
    <t>49D</t>
  </si>
  <si>
    <t>49B</t>
  </si>
  <si>
    <t>120 Hilos (m)</t>
  </si>
  <si>
    <t>BAP 3 POSTE DE 11 M, Transformador</t>
  </si>
  <si>
    <t>BAP 3 POSTE DE 11 M Transformador</t>
  </si>
  <si>
    <t>Beni</t>
  </si>
  <si>
    <t>ADSS 120 Hilos</t>
  </si>
  <si>
    <t>ADSS 24 Hilos</t>
  </si>
  <si>
    <t>ADSS 120 - 24 Hilos</t>
  </si>
  <si>
    <t>Ca_59</t>
  </si>
  <si>
    <t>Ca_90</t>
  </si>
  <si>
    <t>Ca_91</t>
  </si>
  <si>
    <t>Ca_92</t>
  </si>
  <si>
    <t>Ca_89</t>
  </si>
  <si>
    <t>Ca_95</t>
  </si>
  <si>
    <t>Ca_94</t>
  </si>
  <si>
    <t>Ca_93</t>
  </si>
  <si>
    <t>Ca_73</t>
  </si>
  <si>
    <t>Ca_88</t>
  </si>
  <si>
    <t>Ca_58</t>
  </si>
  <si>
    <t>Ca_97</t>
  </si>
  <si>
    <t>Ca_106</t>
  </si>
  <si>
    <t>Ca_57</t>
  </si>
  <si>
    <t>Ca_86</t>
  </si>
  <si>
    <t>Ca_81</t>
  </si>
  <si>
    <t>Ca_84</t>
  </si>
  <si>
    <t>Ca_85</t>
  </si>
  <si>
    <t>Ca_79</t>
  </si>
  <si>
    <t>Ca_80</t>
  </si>
  <si>
    <t>Ca_78</t>
  </si>
  <si>
    <t>Ca_77</t>
  </si>
  <si>
    <t>Ca_76</t>
  </si>
  <si>
    <t>Ca_74</t>
  </si>
  <si>
    <t>Ca_69</t>
  </si>
  <si>
    <t>Ca_67</t>
  </si>
  <si>
    <t>Ca_72</t>
  </si>
  <si>
    <t>Ca_107</t>
  </si>
  <si>
    <t>Ca_108</t>
  </si>
  <si>
    <t>Ca_71</t>
  </si>
  <si>
    <t>Ca_82</t>
  </si>
  <si>
    <t>Ca_70</t>
  </si>
  <si>
    <t>Ca_103</t>
  </si>
  <si>
    <t>Ca_104</t>
  </si>
  <si>
    <t>Ca_105</t>
  </si>
  <si>
    <t>Ca_96</t>
  </si>
  <si>
    <t>Ca_68</t>
  </si>
  <si>
    <t>Ca_65</t>
  </si>
  <si>
    <t>Ca_66</t>
  </si>
  <si>
    <t>Ca_101</t>
  </si>
  <si>
    <t>Ca_98</t>
  </si>
  <si>
    <t>Ca_99</t>
  </si>
  <si>
    <t>Ca_100</t>
  </si>
  <si>
    <t>Ca_60</t>
  </si>
  <si>
    <t>Ca_61</t>
  </si>
  <si>
    <t>Ca_63</t>
  </si>
  <si>
    <t>Ca_64</t>
  </si>
  <si>
    <t>Ca_62</t>
  </si>
  <si>
    <t>Ca_109</t>
  </si>
  <si>
    <t>Ca_110</t>
  </si>
  <si>
    <t>Ca_47</t>
  </si>
  <si>
    <t>Ca_102</t>
  </si>
  <si>
    <t>Ca_111</t>
  </si>
  <si>
    <t>42D</t>
  </si>
  <si>
    <t>'</t>
  </si>
  <si>
    <t>Ca_83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</si>
</sst>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.00000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0"/>
      <name val="Tahoma"/>
      <family val="2"/>
    </font>
    <font>
      <b/>
      <sz val="8"/>
      <color theme="1"/>
      <name val="Tahoma"/>
      <family val="2"/>
    </font>
    <font>
      <b/>
      <sz val="8"/>
      <name val="Tahoma"/>
      <family val="2"/>
    </font>
    <font>
      <b/>
      <sz val="8"/>
      <color rgb="FF0033CC"/>
      <name val="Tahoma"/>
      <family val="2"/>
    </font>
    <font>
      <b/>
      <sz val="12"/>
      <color theme="1"/>
      <name val="Tahoma"/>
      <family val="2"/>
    </font>
    <font>
      <b/>
      <sz val="14"/>
      <color theme="1"/>
      <name val="Tahoma"/>
      <family val="2"/>
    </font>
    <font>
      <sz val="8"/>
      <color theme="1" tint="0.34998626667073579"/>
      <name val="Tahoma"/>
      <family val="2"/>
    </font>
    <font>
      <b/>
      <sz val="16"/>
      <color theme="1"/>
      <name val="Tahoma"/>
      <family val="2"/>
    </font>
    <font>
      <b/>
      <sz val="9"/>
      <color rgb="FF0033CC"/>
      <name val="Tahoma"/>
      <family val="2"/>
    </font>
    <font>
      <b/>
      <i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name val="Tahoma"/>
      <family val="2"/>
    </font>
    <font>
      <sz val="9"/>
      <color theme="1"/>
      <name val="Tahoma"/>
      <family val="2"/>
    </font>
    <font>
      <sz val="8"/>
      <color theme="0"/>
      <name val="Tahoma"/>
      <family val="2"/>
    </font>
    <font>
      <sz val="8"/>
      <name val="Tahoma"/>
      <family val="2"/>
    </font>
    <font>
      <b/>
      <sz val="9"/>
      <color indexed="81"/>
      <name val="Tahoma"/>
      <family val="2"/>
    </font>
    <font>
      <sz val="8"/>
      <color rgb="FFFF0000"/>
      <name val="Tahoma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0" tint="-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0" tint="-0.499984740745262"/>
      </left>
      <right/>
      <top style="thin">
        <color theme="1" tint="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1" tint="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0" xfId="0" applyFont="1" applyAlignment="1">
      <alignment vertical="center"/>
    </xf>
    <xf numFmtId="0" fontId="6" fillId="3" borderId="1" xfId="0" applyFont="1" applyFill="1" applyBorder="1" applyAlignment="1">
      <alignment horizontal="center" textRotation="90"/>
    </xf>
    <xf numFmtId="0" fontId="6" fillId="3" borderId="1" xfId="0" applyFont="1" applyFill="1" applyBorder="1" applyAlignment="1">
      <alignment horizontal="center" textRotation="90" wrapText="1"/>
    </xf>
    <xf numFmtId="41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textRotation="90"/>
    </xf>
    <xf numFmtId="0" fontId="3" fillId="0" borderId="1" xfId="0" applyFont="1" applyBorder="1" applyAlignment="1" applyProtection="1">
      <alignment horizontal="center" vertical="center"/>
      <protection locked="0"/>
    </xf>
    <xf numFmtId="41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4" xfId="0" applyFont="1" applyBorder="1" applyAlignment="1" applyProtection="1">
      <alignment horizontal="left" vertical="center"/>
      <protection locked="0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4" fillId="2" borderId="0" xfId="0" applyFont="1" applyFill="1" applyAlignment="1">
      <alignment vertical="center"/>
    </xf>
    <xf numFmtId="0" fontId="5" fillId="3" borderId="1" xfId="0" applyFont="1" applyFill="1" applyBorder="1" applyAlignment="1">
      <alignment horizontal="center" textRotation="90"/>
    </xf>
    <xf numFmtId="0" fontId="5" fillId="3" borderId="9" xfId="0" applyFont="1" applyFill="1" applyBorder="1" applyAlignment="1">
      <alignment horizontal="center" textRotation="90"/>
    </xf>
    <xf numFmtId="0" fontId="5" fillId="3" borderId="9" xfId="0" applyFont="1" applyFill="1" applyBorder="1" applyAlignment="1">
      <alignment horizontal="center" textRotation="90" wrapText="1"/>
    </xf>
    <xf numFmtId="0" fontId="3" fillId="0" borderId="3" xfId="0" applyFont="1" applyBorder="1" applyAlignment="1" applyProtection="1">
      <alignment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0" fillId="0" borderId="13" xfId="0" applyFont="1" applyBorder="1" applyAlignment="1" applyProtection="1">
      <alignment horizontal="center" vertical="center"/>
      <protection locked="0"/>
    </xf>
    <xf numFmtId="41" fontId="10" fillId="0" borderId="13" xfId="0" applyNumberFormat="1" applyFont="1" applyBorder="1" applyAlignment="1" applyProtection="1">
      <alignment horizontal="center" vertical="center"/>
      <protection locked="0"/>
    </xf>
    <xf numFmtId="164" fontId="10" fillId="0" borderId="13" xfId="0" applyNumberFormat="1" applyFont="1" applyBorder="1" applyAlignment="1" applyProtection="1">
      <alignment horizontal="center" vertical="center"/>
      <protection locked="0"/>
    </xf>
    <xf numFmtId="41" fontId="7" fillId="3" borderId="10" xfId="0" applyNumberFormat="1" applyFont="1" applyFill="1" applyBorder="1" applyAlignment="1">
      <alignment horizontal="center" vertical="center"/>
    </xf>
    <xf numFmtId="41" fontId="7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14" fontId="3" fillId="0" borderId="1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1" fontId="10" fillId="0" borderId="19" xfId="0" applyNumberFormat="1" applyFont="1" applyBorder="1" applyAlignment="1" applyProtection="1">
      <alignment horizontal="left" vertical="center"/>
      <protection locked="0"/>
    </xf>
    <xf numFmtId="41" fontId="10" fillId="0" borderId="16" xfId="0" applyNumberFormat="1" applyFont="1" applyBorder="1" applyAlignment="1" applyProtection="1">
      <alignment horizontal="left" vertical="center"/>
      <protection locked="0"/>
    </xf>
    <xf numFmtId="41" fontId="10" fillId="0" borderId="17" xfId="0" applyNumberFormat="1" applyFont="1" applyBorder="1" applyAlignment="1" applyProtection="1">
      <alignment horizontal="left" vertical="center"/>
      <protection locked="0"/>
    </xf>
    <xf numFmtId="41" fontId="10" fillId="4" borderId="13" xfId="0" applyNumberFormat="1" applyFont="1" applyFill="1" applyBorder="1" applyAlignment="1" applyProtection="1">
      <alignment horizontal="center" vertical="center"/>
      <protection locked="0"/>
    </xf>
    <xf numFmtId="164" fontId="10" fillId="4" borderId="13" xfId="0" applyNumberFormat="1" applyFont="1" applyFill="1" applyBorder="1" applyAlignment="1" applyProtection="1">
      <alignment horizontal="center" vertical="center"/>
      <protection locked="0"/>
    </xf>
    <xf numFmtId="41" fontId="10" fillId="4" borderId="16" xfId="0" applyNumberFormat="1" applyFont="1" applyFill="1" applyBorder="1" applyAlignment="1" applyProtection="1">
      <alignment horizontal="left" vertical="center"/>
      <protection locked="0"/>
    </xf>
    <xf numFmtId="41" fontId="10" fillId="4" borderId="17" xfId="0" applyNumberFormat="1" applyFont="1" applyFill="1" applyBorder="1" applyAlignment="1" applyProtection="1">
      <alignment horizontal="left" vertical="center"/>
      <protection locked="0"/>
    </xf>
    <xf numFmtId="41" fontId="10" fillId="4" borderId="19" xfId="0" applyNumberFormat="1" applyFont="1" applyFill="1" applyBorder="1" applyAlignment="1" applyProtection="1">
      <alignment horizontal="left" vertical="center"/>
      <protection locked="0"/>
    </xf>
    <xf numFmtId="0" fontId="10" fillId="4" borderId="13" xfId="0" applyFont="1" applyFill="1" applyBorder="1" applyAlignment="1" applyProtection="1">
      <alignment horizontal="center" vertical="center"/>
      <protection locked="0"/>
    </xf>
    <xf numFmtId="1" fontId="3" fillId="0" borderId="2" xfId="0" applyNumberFormat="1" applyFont="1" applyBorder="1" applyAlignment="1">
      <alignment horizontal="center" vertical="center"/>
    </xf>
    <xf numFmtId="41" fontId="10" fillId="0" borderId="24" xfId="0" applyNumberFormat="1" applyFont="1" applyBorder="1" applyAlignment="1" applyProtection="1">
      <alignment horizontal="left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41" fontId="10" fillId="0" borderId="27" xfId="0" applyNumberFormat="1" applyFont="1" applyBorder="1" applyAlignment="1" applyProtection="1">
      <alignment horizontal="left" vertical="center"/>
      <protection locked="0"/>
    </xf>
    <xf numFmtId="41" fontId="10" fillId="0" borderId="28" xfId="0" applyNumberFormat="1" applyFont="1" applyBorder="1" applyAlignment="1" applyProtection="1">
      <alignment horizontal="left" vertical="center"/>
      <protection locked="0"/>
    </xf>
    <xf numFmtId="41" fontId="0" fillId="0" borderId="0" xfId="0" applyNumberFormat="1" applyAlignment="1">
      <alignment horizontal="left" vertical="center"/>
    </xf>
    <xf numFmtId="0" fontId="1" fillId="4" borderId="0" xfId="0" applyFont="1" applyFill="1" applyAlignment="1">
      <alignment vertical="center"/>
    </xf>
    <xf numFmtId="41" fontId="10" fillId="5" borderId="13" xfId="0" applyNumberFormat="1" applyFont="1" applyFill="1" applyBorder="1" applyAlignment="1" applyProtection="1">
      <alignment horizontal="center" vertical="center"/>
      <protection locked="0"/>
    </xf>
    <xf numFmtId="41" fontId="10" fillId="6" borderId="13" xfId="0" applyNumberFormat="1" applyFont="1" applyFill="1" applyBorder="1" applyAlignment="1" applyProtection="1">
      <alignment horizontal="center" vertical="center"/>
      <protection locked="0"/>
    </xf>
    <xf numFmtId="41" fontId="20" fillId="5" borderId="13" xfId="0" applyNumberFormat="1" applyFont="1" applyFill="1" applyBorder="1" applyAlignment="1" applyProtection="1">
      <alignment horizontal="center" vertical="center"/>
      <protection locked="0"/>
    </xf>
    <xf numFmtId="0" fontId="3" fillId="7" borderId="2" xfId="0" applyFont="1" applyFill="1" applyBorder="1" applyAlignment="1" applyProtection="1">
      <alignment vertical="center"/>
      <protection locked="0"/>
    </xf>
    <xf numFmtId="0" fontId="3" fillId="7" borderId="4" xfId="0" applyFont="1" applyFill="1" applyBorder="1" applyAlignment="1" applyProtection="1">
      <alignment horizontal="left" vertical="center"/>
      <protection locked="0"/>
    </xf>
    <xf numFmtId="41" fontId="18" fillId="5" borderId="13" xfId="0" applyNumberFormat="1" applyFont="1" applyFill="1" applyBorder="1" applyAlignment="1" applyProtection="1">
      <alignment horizontal="center" vertical="center"/>
      <protection locked="0"/>
    </xf>
    <xf numFmtId="41" fontId="10" fillId="4" borderId="13" xfId="0" quotePrefix="1" applyNumberFormat="1" applyFont="1" applyFill="1" applyBorder="1" applyAlignment="1" applyProtection="1">
      <alignment horizontal="center" vertical="center"/>
      <protection locked="0"/>
    </xf>
    <xf numFmtId="164" fontId="10" fillId="5" borderId="13" xfId="0" applyNumberFormat="1" applyFont="1" applyFill="1" applyBorder="1" applyAlignment="1" applyProtection="1">
      <alignment horizontal="center" vertical="center"/>
      <protection locked="0"/>
    </xf>
    <xf numFmtId="41" fontId="10" fillId="0" borderId="0" xfId="0" applyNumberFormat="1" applyFont="1" applyAlignment="1" applyProtection="1">
      <alignment horizontal="center" vertical="center"/>
      <protection locked="0"/>
    </xf>
    <xf numFmtId="164" fontId="10" fillId="0" borderId="0" xfId="0" applyNumberFormat="1" applyFont="1" applyAlignment="1" applyProtection="1">
      <alignment horizontal="center" vertical="center"/>
      <protection locked="0"/>
    </xf>
    <xf numFmtId="41" fontId="10" fillId="0" borderId="0" xfId="0" applyNumberFormat="1" applyFont="1" applyAlignment="1" applyProtection="1">
      <alignment horizontal="left" vertical="center"/>
      <protection locked="0"/>
    </xf>
    <xf numFmtId="41" fontId="10" fillId="4" borderId="0" xfId="0" applyNumberFormat="1" applyFont="1" applyFill="1" applyAlignment="1" applyProtection="1">
      <alignment horizontal="center" vertical="center"/>
      <protection locked="0"/>
    </xf>
    <xf numFmtId="41" fontId="18" fillId="0" borderId="13" xfId="0" applyNumberFormat="1" applyFont="1" applyBorder="1" applyAlignment="1" applyProtection="1">
      <alignment horizontal="center" vertical="center"/>
      <protection locked="0"/>
    </xf>
    <xf numFmtId="41" fontId="10" fillId="0" borderId="25" xfId="0" applyNumberFormat="1" applyFont="1" applyBorder="1" applyAlignment="1" applyProtection="1">
      <alignment horizontal="left" vertical="center"/>
      <protection locked="0"/>
    </xf>
    <xf numFmtId="41" fontId="10" fillId="0" borderId="26" xfId="0" applyNumberFormat="1" applyFont="1" applyBorder="1" applyAlignment="1" applyProtection="1">
      <alignment horizontal="left" vertical="center"/>
      <protection locked="0"/>
    </xf>
    <xf numFmtId="41" fontId="1" fillId="0" borderId="0" xfId="0" applyNumberFormat="1" applyFont="1" applyAlignment="1">
      <alignment vertical="center"/>
    </xf>
    <xf numFmtId="41" fontId="20" fillId="0" borderId="13" xfId="0" applyNumberFormat="1" applyFont="1" applyBorder="1" applyAlignment="1" applyProtection="1">
      <alignment horizontal="center" vertical="center"/>
      <protection locked="0"/>
    </xf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center"/>
    </xf>
    <xf numFmtId="0" fontId="3" fillId="0" borderId="9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7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3" borderId="7" xfId="0" applyFont="1" applyFill="1" applyBorder="1" applyAlignment="1">
      <alignment horizontal="center" textRotation="90"/>
    </xf>
    <xf numFmtId="0" fontId="6" fillId="3" borderId="8" xfId="0" applyFont="1" applyFill="1" applyBorder="1" applyAlignment="1">
      <alignment horizontal="center" textRotation="90"/>
    </xf>
    <xf numFmtId="0" fontId="6" fillId="3" borderId="22" xfId="0" applyFont="1" applyFill="1" applyBorder="1" applyAlignment="1">
      <alignment horizontal="center" textRotation="90"/>
    </xf>
    <xf numFmtId="0" fontId="6" fillId="3" borderId="23" xfId="0" applyFont="1" applyFill="1" applyBorder="1" applyAlignment="1">
      <alignment horizontal="center" textRotation="90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textRotation="90"/>
    </xf>
    <xf numFmtId="0" fontId="6" fillId="3" borderId="12" xfId="0" applyFont="1" applyFill="1" applyBorder="1" applyAlignment="1">
      <alignment horizontal="center" textRotation="90"/>
    </xf>
    <xf numFmtId="0" fontId="6" fillId="3" borderId="9" xfId="0" applyFont="1" applyFill="1" applyBorder="1" applyAlignment="1">
      <alignment horizontal="center" textRotation="90"/>
    </xf>
    <xf numFmtId="0" fontId="6" fillId="3" borderId="10" xfId="0" applyFont="1" applyFill="1" applyBorder="1" applyAlignment="1">
      <alignment horizontal="center" textRotation="9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textRotation="90"/>
    </xf>
    <xf numFmtId="0" fontId="5" fillId="3" borderId="9" xfId="0" applyFont="1" applyFill="1" applyBorder="1" applyAlignment="1">
      <alignment horizontal="center" textRotation="90"/>
    </xf>
    <xf numFmtId="0" fontId="10" fillId="0" borderId="14" xfId="0" applyFont="1" applyBorder="1" applyAlignment="1" applyProtection="1">
      <alignment horizontal="left" vertical="center"/>
      <protection locked="0"/>
    </xf>
    <xf numFmtId="0" fontId="10" fillId="0" borderId="15" xfId="0" applyFont="1" applyBorder="1" applyAlignment="1" applyProtection="1">
      <alignment horizontal="left" vertical="center"/>
      <protection locked="0"/>
    </xf>
    <xf numFmtId="165" fontId="7" fillId="3" borderId="29" xfId="0" applyNumberFormat="1" applyFont="1" applyFill="1" applyBorder="1" applyAlignment="1">
      <alignment horizontal="center" vertical="center"/>
    </xf>
    <xf numFmtId="165" fontId="7" fillId="3" borderId="30" xfId="0" applyNumberFormat="1" applyFont="1" applyFill="1" applyBorder="1" applyAlignment="1">
      <alignment horizontal="center" vertical="center"/>
    </xf>
    <xf numFmtId="41" fontId="10" fillId="4" borderId="16" xfId="0" applyNumberFormat="1" applyFont="1" applyFill="1" applyBorder="1" applyAlignment="1" applyProtection="1">
      <alignment horizontal="left" vertical="center"/>
      <protection locked="0"/>
    </xf>
    <xf numFmtId="41" fontId="10" fillId="4" borderId="17" xfId="0" applyNumberFormat="1" applyFont="1" applyFill="1" applyBorder="1" applyAlignment="1" applyProtection="1">
      <alignment horizontal="left" vertical="center"/>
      <protection locked="0"/>
    </xf>
    <xf numFmtId="41" fontId="17" fillId="4" borderId="17" xfId="0" applyNumberFormat="1" applyFont="1" applyFill="1" applyBorder="1" applyAlignment="1" applyProtection="1">
      <alignment horizontal="left" vertical="center"/>
      <protection locked="0"/>
    </xf>
    <xf numFmtId="41" fontId="10" fillId="4" borderId="20" xfId="0" applyNumberFormat="1" applyFont="1" applyFill="1" applyBorder="1" applyAlignment="1" applyProtection="1">
      <alignment horizontal="left" vertical="center"/>
      <protection locked="0"/>
    </xf>
    <xf numFmtId="41" fontId="10" fillId="4" borderId="21" xfId="0" applyNumberFormat="1" applyFont="1" applyFill="1" applyBorder="1" applyAlignment="1" applyProtection="1">
      <alignment horizontal="left" vertical="center"/>
      <protection locked="0"/>
    </xf>
    <xf numFmtId="41" fontId="10" fillId="0" borderId="16" xfId="0" applyNumberFormat="1" applyFont="1" applyBorder="1" applyAlignment="1" applyProtection="1">
      <alignment horizontal="left" vertical="center"/>
      <protection locked="0"/>
    </xf>
    <xf numFmtId="41" fontId="10" fillId="0" borderId="17" xfId="0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165" fontId="7" fillId="3" borderId="10" xfId="0" applyNumberFormat="1" applyFont="1" applyFill="1" applyBorder="1" applyAlignment="1">
      <alignment horizontal="center" vertical="center"/>
    </xf>
    <xf numFmtId="1" fontId="7" fillId="3" borderId="10" xfId="0" applyNumberFormat="1" applyFont="1" applyFill="1" applyBorder="1" applyAlignment="1">
      <alignment horizontal="center" vertical="center"/>
    </xf>
    <xf numFmtId="41" fontId="10" fillId="0" borderId="31" xfId="0" applyNumberFormat="1" applyFont="1" applyBorder="1" applyAlignment="1" applyProtection="1">
      <alignment horizontal="left" vertical="center"/>
      <protection locked="0"/>
    </xf>
    <xf numFmtId="41" fontId="10" fillId="0" borderId="32" xfId="0" applyNumberFormat="1" applyFont="1" applyBorder="1" applyAlignment="1" applyProtection="1">
      <alignment horizontal="left" vertical="center"/>
      <protection locked="0"/>
    </xf>
    <xf numFmtId="41" fontId="10" fillId="0" borderId="14" xfId="0" applyNumberFormat="1" applyFont="1" applyBorder="1" applyAlignment="1" applyProtection="1">
      <alignment horizontal="left" vertical="center"/>
      <protection locked="0"/>
    </xf>
    <xf numFmtId="41" fontId="10" fillId="0" borderId="15" xfId="0" applyNumberFormat="1" applyFont="1" applyBorder="1" applyAlignment="1" applyProtection="1">
      <alignment horizontal="left" vertical="center"/>
      <protection locked="0"/>
    </xf>
    <xf numFmtId="41" fontId="10" fillId="0" borderId="20" xfId="0" applyNumberFormat="1" applyFont="1" applyBorder="1" applyAlignment="1" applyProtection="1">
      <alignment horizontal="left" vertical="center"/>
      <protection locked="0"/>
    </xf>
    <xf numFmtId="41" fontId="10" fillId="0" borderId="21" xfId="0" applyNumberFormat="1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heetMetadata" Target="metadata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4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4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4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4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4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4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4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4.pn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4.pn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4.pn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4.pn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4.pn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4.pn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4.pn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4.pn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4.pn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4.pn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4.png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4.png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4.pn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4.png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4.png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4.png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4.png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4.png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207817</xdr:colOff>
      <xdr:row>0</xdr:row>
      <xdr:rowOff>152401</xdr:rowOff>
    </xdr:from>
    <xdr:to>
      <xdr:col>7</xdr:col>
      <xdr:colOff>16505</xdr:colOff>
      <xdr:row>4</xdr:row>
      <xdr:rowOff>41563</xdr:rowOff>
    </xdr:to>
    <xdr:pic>
      <xdr:nvPicPr>
        <xdr:cNvPr id="14" name="Imagen 3">
          <a:extLst>
            <a:ext uri="{FF2B5EF4-FFF2-40B4-BE49-F238E27FC236}">
              <a16:creationId xmlns:a16="http://schemas.microsoft.com/office/drawing/2014/main" id="{4715A778-7CE0-43C9-A4E3-BCC85CC9D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292" y="152401"/>
          <a:ext cx="1218388" cy="651162"/>
        </a:xfrm>
        <a:prstGeom prst="rect">
          <a:avLst/>
        </a:prstGeom>
      </xdr:spPr>
    </xdr:pic>
    <xdr:clientData/>
  </xdr:twoCellAnchor>
  <xdr:twoCellAnchor editAs="oneCell">
    <xdr:from>
      <xdr:col>22</xdr:col>
      <xdr:colOff>145502</xdr:colOff>
      <xdr:row>0</xdr:row>
      <xdr:rowOff>20783</xdr:rowOff>
    </xdr:from>
    <xdr:to>
      <xdr:col>29</xdr:col>
      <xdr:colOff>3955</xdr:colOff>
      <xdr:row>5</xdr:row>
      <xdr:rowOff>34638</xdr:rowOff>
    </xdr:to>
    <xdr:pic>
      <xdr:nvPicPr>
        <xdr:cNvPr id="15" name="Imagen 4">
          <a:extLst>
            <a:ext uri="{FF2B5EF4-FFF2-40B4-BE49-F238E27FC236}">
              <a16:creationId xmlns:a16="http://schemas.microsoft.com/office/drawing/2014/main" id="{1CF5E4E2-9D0A-4D3F-9ACF-3B22E1FAA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46052" y="20783"/>
          <a:ext cx="1258628" cy="9663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47800</xdr:rowOff>
    </xdr:from>
    <xdr:to>
      <xdr:col>30</xdr:col>
      <xdr:colOff>3362</xdr:colOff>
      <xdr:row>43</xdr:row>
      <xdr:rowOff>172490</xdr:rowOff>
    </xdr:to>
    <xdr:pic>
      <xdr:nvPicPr>
        <xdr:cNvPr id="16" name="图片 29" descr="封面（另一风格）-21">
          <a:extLst>
            <a:ext uri="{FF2B5EF4-FFF2-40B4-BE49-F238E27FC236}">
              <a16:creationId xmlns:a16="http://schemas.microsoft.com/office/drawing/2014/main" id="{6B9CD0A5-B6EF-4AC1-BDC1-DE6432179AAC}"/>
            </a:ext>
          </a:extLst>
        </xdr:cNvPr>
        <xdr:cNvPicPr/>
      </xdr:nvPicPr>
      <xdr:blipFill rotWithShape="1">
        <a:blip xmlns:r="http://schemas.openxmlformats.org/officeDocument/2006/relationships" r:embed="rId3" cstate="email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25000"/>
                  </a14:imgEffect>
                </a14:imgLayer>
              </a14:imgProps>
            </a:ext>
          </a:extLst>
        </a:blip>
        <a:srcRect t="69177"/>
        <a:stretch/>
      </xdr:blipFill>
      <xdr:spPr>
        <a:xfrm>
          <a:off x="0" y="5648500"/>
          <a:ext cx="6004112" cy="3172690"/>
        </a:xfrm>
        <a:prstGeom prst="rect">
          <a:avLst/>
        </a:prstGeom>
        <a:noFill/>
      </xdr:spPr>
    </xdr:pic>
    <xdr:clientData/>
  </xdr:twoCellAnchor>
  <xdr:twoCellAnchor>
    <xdr:from>
      <xdr:col>0</xdr:col>
      <xdr:colOff>152400</xdr:colOff>
      <xdr:row>6</xdr:row>
      <xdr:rowOff>47625</xdr:rowOff>
    </xdr:from>
    <xdr:to>
      <xdr:col>26</xdr:col>
      <xdr:colOff>59966</xdr:colOff>
      <xdr:row>16</xdr:row>
      <xdr:rowOff>106680</xdr:rowOff>
    </xdr:to>
    <xdr:sp macro="" textlink="">
      <xdr:nvSpPr>
        <xdr:cNvPr id="18" name="CuadroTexto 3">
          <a:extLst>
            <a:ext uri="{FF2B5EF4-FFF2-40B4-BE49-F238E27FC236}">
              <a16:creationId xmlns:a16="http://schemas.microsoft.com/office/drawing/2014/main" id="{A90F8E4D-8B57-46F0-8241-C9B55EB1328C}"/>
            </a:ext>
          </a:extLst>
        </xdr:cNvPr>
        <xdr:cNvSpPr txBox="1"/>
      </xdr:nvSpPr>
      <xdr:spPr>
        <a:xfrm>
          <a:off x="152400" y="1190625"/>
          <a:ext cx="5108216" cy="19640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BO" sz="2000" b="1" i="1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“AMPLIACION COBERTURA FTTH NACIONAL 2023” </a:t>
          </a:r>
        </a:p>
        <a:p>
          <a:pPr algn="ctr"/>
          <a:endParaRPr lang="en-US" sz="2000" b="1" i="1">
            <a:solidFill>
              <a:schemeClr val="dk1"/>
            </a:solidFill>
            <a:effectLst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BO" sz="2000" b="1" i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FORMULARIO DE CONTROL DE POSTACION Y FERRETERIA DE</a:t>
          </a:r>
          <a:r>
            <a:rPr lang="es-BO" sz="2000" b="1" i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ODN</a:t>
          </a:r>
          <a:endParaRPr lang="es-BO" sz="1400" b="1" i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47625</xdr:rowOff>
    </xdr:from>
    <xdr:to>
      <xdr:col>3</xdr:col>
      <xdr:colOff>190500</xdr:colOff>
      <xdr:row>1</xdr:row>
      <xdr:rowOff>361950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85725" y="47625"/>
          <a:ext cx="1162050" cy="695325"/>
        </a:xfrm>
        <a:prstGeom prst="rect">
          <a:avLst/>
        </a:prstGeom>
      </xdr:spPr>
    </xdr:pic>
    <xdr:clientData/>
  </xdr:twoCellAnchor>
  <xdr:twoCellAnchor editAs="oneCell">
    <xdr:from>
      <xdr:col>44</xdr:col>
      <xdr:colOff>180975</xdr:colOff>
      <xdr:row>0</xdr:row>
      <xdr:rowOff>95250</xdr:rowOff>
    </xdr:from>
    <xdr:to>
      <xdr:col>48</xdr:col>
      <xdr:colOff>161925</xdr:colOff>
      <xdr:row>1</xdr:row>
      <xdr:rowOff>330200</xdr:rowOff>
    </xdr:to>
    <xdr:pic>
      <xdr:nvPicPr>
        <xdr:cNvPr id="7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20550" y="95250"/>
          <a:ext cx="1362075" cy="615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125653</xdr:colOff>
      <xdr:row>1</xdr:row>
      <xdr:rowOff>333375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8628" cy="666750"/>
        </a:xfrm>
        <a:prstGeom prst="rect">
          <a:avLst/>
        </a:prstGeom>
      </xdr:spPr>
    </xdr:pic>
    <xdr:clientData/>
  </xdr:twoCellAnchor>
  <xdr:twoCellAnchor editAs="oneCell">
    <xdr:from>
      <xdr:col>46</xdr:col>
      <xdr:colOff>47625</xdr:colOff>
      <xdr:row>0</xdr:row>
      <xdr:rowOff>104774</xdr:rowOff>
    </xdr:from>
    <xdr:to>
      <xdr:col>48</xdr:col>
      <xdr:colOff>161925</xdr:colOff>
      <xdr:row>1</xdr:row>
      <xdr:rowOff>323849</xdr:rowOff>
    </xdr:to>
    <xdr:pic>
      <xdr:nvPicPr>
        <xdr:cNvPr id="7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1325" y="104774"/>
          <a:ext cx="10287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8628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84071</xdr:colOff>
      <xdr:row>1</xdr:row>
      <xdr:rowOff>285749</xdr:rowOff>
    </xdr:to>
    <xdr:pic>
      <xdr:nvPicPr>
        <xdr:cNvPr id="7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54175" y="6667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52ABA261-07C4-47CF-A26B-19726B20BB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53</xdr:col>
      <xdr:colOff>103120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54753C32-23E9-45C8-AF22-EE4AEE7EB599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01800" y="6667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150832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203ACFAF-5326-4488-8208-2562A537633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53</xdr:col>
      <xdr:colOff>103120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F06A516B-18B3-4768-85AB-0C4FCC6D3B44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01800" y="6667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F65B2CF9-F170-479A-99A5-9A7B31844C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179320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BC246D7A-41AB-43B7-A991-3C41D07CC9EA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01800" y="6667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92BE9E1-4D5E-40C7-92EB-51E7E9C9A1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53</xdr:col>
      <xdr:colOff>51685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1E591A71-D33D-4E5B-A493-A5DEE20545B7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01800" y="6667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FC73C483-3DA7-45A8-8A9D-F96673E041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207895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0370E904-E192-4CB6-9C25-9CB59598BAD3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01800" y="6667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C49FC180-38AC-4F6E-BBAE-6FEC2C81A9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53</xdr:col>
      <xdr:colOff>103120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E4374E4D-F9BD-41CD-AEB6-C13AF7533355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6667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6104A686-5B25-40A3-BF40-4267B24D77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154555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E12B93AE-9C32-4D87-9F28-AC25A7F9EC51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6667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800CF7BB-50AB-43B8-B3BA-58ACF36B2C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53</xdr:col>
      <xdr:colOff>103120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5D21E1FD-D2BA-499F-BAE8-D9D72F594973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6667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190500</xdr:colOff>
      <xdr:row>0</xdr:row>
      <xdr:rowOff>85724</xdr:rowOff>
    </xdr:from>
    <xdr:to>
      <xdr:col>53</xdr:col>
      <xdr:colOff>4060</xdr:colOff>
      <xdr:row>1</xdr:row>
      <xdr:rowOff>304799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572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53</xdr:col>
      <xdr:colOff>93595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" y="6667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28575</xdr:colOff>
      <xdr:row>0</xdr:row>
      <xdr:rowOff>47624</xdr:rowOff>
    </xdr:from>
    <xdr:to>
      <xdr:col>52</xdr:col>
      <xdr:colOff>68830</xdr:colOff>
      <xdr:row>1</xdr:row>
      <xdr:rowOff>266699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0" y="4762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940D83-9814-4CB1-8F95-AB435BABD9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28575</xdr:colOff>
      <xdr:row>0</xdr:row>
      <xdr:rowOff>47624</xdr:rowOff>
    </xdr:from>
    <xdr:to>
      <xdr:col>52</xdr:col>
      <xdr:colOff>169795</xdr:colOff>
      <xdr:row>1</xdr:row>
      <xdr:rowOff>266699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A4B8AE4F-F960-49A7-8E6D-EF7FC6C507F5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6050" y="4762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487486-2D64-4BFA-913D-650495E441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28575</xdr:colOff>
      <xdr:row>0</xdr:row>
      <xdr:rowOff>47624</xdr:rowOff>
    </xdr:from>
    <xdr:to>
      <xdr:col>52</xdr:col>
      <xdr:colOff>169795</xdr:colOff>
      <xdr:row>1</xdr:row>
      <xdr:rowOff>266699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B78871D6-B32D-4160-9365-303B7AF2A841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6050" y="4762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5ED3D0-0AD7-480B-B00E-E4F21E7BE5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190500</xdr:colOff>
      <xdr:row>0</xdr:row>
      <xdr:rowOff>85724</xdr:rowOff>
    </xdr:from>
    <xdr:to>
      <xdr:col>52</xdr:col>
      <xdr:colOff>207895</xdr:colOff>
      <xdr:row>1</xdr:row>
      <xdr:rowOff>304799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519CE004-1E7C-4A03-B85F-2668CF14C49F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1825" y="8572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F41AC4-3285-4C3F-99D5-DF413D32CB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190500</xdr:colOff>
      <xdr:row>0</xdr:row>
      <xdr:rowOff>85724</xdr:rowOff>
    </xdr:from>
    <xdr:to>
      <xdr:col>53</xdr:col>
      <xdr:colOff>122170</xdr:colOff>
      <xdr:row>1</xdr:row>
      <xdr:rowOff>304799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91D526B6-B8E6-474A-A304-564696EAE142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1825" y="8572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E93DCE-50B3-48E3-90F5-6EB52BB1C8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190500</xdr:colOff>
      <xdr:row>0</xdr:row>
      <xdr:rowOff>85724</xdr:rowOff>
    </xdr:from>
    <xdr:to>
      <xdr:col>53</xdr:col>
      <xdr:colOff>122170</xdr:colOff>
      <xdr:row>1</xdr:row>
      <xdr:rowOff>304799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2BD8BF23-B7E7-4464-961A-F3AA81770B5B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1825" y="8572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B29078-1333-4FFC-9615-C954D286F2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190500</xdr:colOff>
      <xdr:row>0</xdr:row>
      <xdr:rowOff>85724</xdr:rowOff>
    </xdr:from>
    <xdr:to>
      <xdr:col>53</xdr:col>
      <xdr:colOff>7870</xdr:colOff>
      <xdr:row>1</xdr:row>
      <xdr:rowOff>304799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B79D547E-AE90-4E8C-875A-A45F6ADFE0DF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1825" y="8572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369060-503A-42B0-BCE1-77FA49B97E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190500</xdr:colOff>
      <xdr:row>0</xdr:row>
      <xdr:rowOff>85724</xdr:rowOff>
    </xdr:from>
    <xdr:to>
      <xdr:col>53</xdr:col>
      <xdr:colOff>99310</xdr:colOff>
      <xdr:row>1</xdr:row>
      <xdr:rowOff>304799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52258704-387A-4FDD-981A-BD7D8B1141D3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1825" y="8572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116542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CAE7BF-039F-44F6-8E95-B493F00AC5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190500</xdr:colOff>
      <xdr:row>0</xdr:row>
      <xdr:rowOff>85724</xdr:rowOff>
    </xdr:from>
    <xdr:to>
      <xdr:col>52</xdr:col>
      <xdr:colOff>207895</xdr:colOff>
      <xdr:row>1</xdr:row>
      <xdr:rowOff>304799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AE813B1A-8FDF-462C-B585-258D0B65DCA3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1825" y="8572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FC76D2-4688-44F1-9FFC-5186A9FB99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190500</xdr:colOff>
      <xdr:row>0</xdr:row>
      <xdr:rowOff>85724</xdr:rowOff>
    </xdr:from>
    <xdr:to>
      <xdr:col>53</xdr:col>
      <xdr:colOff>122170</xdr:colOff>
      <xdr:row>1</xdr:row>
      <xdr:rowOff>304799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4319A3D2-A320-4132-BFBF-546F55734ACB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1825" y="8572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BAAAD6-DE02-4BBB-AEB5-28CE96E1D7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190500</xdr:colOff>
      <xdr:row>0</xdr:row>
      <xdr:rowOff>85724</xdr:rowOff>
    </xdr:from>
    <xdr:to>
      <xdr:col>53</xdr:col>
      <xdr:colOff>122170</xdr:colOff>
      <xdr:row>1</xdr:row>
      <xdr:rowOff>304799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AA500F15-A2D8-4555-AF11-E8C67BB1627C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1825" y="8572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73E507-2705-47A4-B95E-49CBA11F8C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190500</xdr:colOff>
      <xdr:row>0</xdr:row>
      <xdr:rowOff>85724</xdr:rowOff>
    </xdr:from>
    <xdr:to>
      <xdr:col>53</xdr:col>
      <xdr:colOff>65020</xdr:colOff>
      <xdr:row>1</xdr:row>
      <xdr:rowOff>304799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293F5F2D-BF4C-4954-9FB0-73800A58DF99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1825" y="8572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E3CC3C-6A4E-4B6C-9CF1-E844BD5CF9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190500</xdr:colOff>
      <xdr:row>0</xdr:row>
      <xdr:rowOff>85724</xdr:rowOff>
    </xdr:from>
    <xdr:to>
      <xdr:col>53</xdr:col>
      <xdr:colOff>42160</xdr:colOff>
      <xdr:row>1</xdr:row>
      <xdr:rowOff>304799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B8AE9C93-ECB9-4467-8323-B0356C5F5067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1825" y="8572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AE978D-2903-4F7D-BFE7-7AA8613924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190500</xdr:colOff>
      <xdr:row>0</xdr:row>
      <xdr:rowOff>85724</xdr:rowOff>
    </xdr:from>
    <xdr:to>
      <xdr:col>53</xdr:col>
      <xdr:colOff>55495</xdr:colOff>
      <xdr:row>1</xdr:row>
      <xdr:rowOff>304799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D25DBB96-E308-477C-9182-2040949DFDD1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1825" y="8572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37BBD3-DF1E-43B4-B09A-B64B8A34B7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190500</xdr:colOff>
      <xdr:row>0</xdr:row>
      <xdr:rowOff>85724</xdr:rowOff>
    </xdr:from>
    <xdr:to>
      <xdr:col>53</xdr:col>
      <xdr:colOff>122170</xdr:colOff>
      <xdr:row>1</xdr:row>
      <xdr:rowOff>304799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16144595-7A5D-431F-87C4-1816DF7CE8E2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1825" y="8572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23DD23-E214-46B0-9A9C-E7F74D3671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190500</xdr:colOff>
      <xdr:row>0</xdr:row>
      <xdr:rowOff>85724</xdr:rowOff>
    </xdr:from>
    <xdr:to>
      <xdr:col>53</xdr:col>
      <xdr:colOff>122170</xdr:colOff>
      <xdr:row>1</xdr:row>
      <xdr:rowOff>304799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5F3065A0-A515-41DC-9ED4-20F4CF88E527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1825" y="8572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222E09-9F95-4095-BF06-CCB5AF6898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190500</xdr:colOff>
      <xdr:row>0</xdr:row>
      <xdr:rowOff>85724</xdr:rowOff>
    </xdr:from>
    <xdr:to>
      <xdr:col>53</xdr:col>
      <xdr:colOff>17395</xdr:colOff>
      <xdr:row>1</xdr:row>
      <xdr:rowOff>304799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F0996F0A-E95A-46AA-AC78-56E232546426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1825" y="8572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F1D64C-193C-4F24-9D38-4624D38343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190500</xdr:colOff>
      <xdr:row>0</xdr:row>
      <xdr:rowOff>85724</xdr:rowOff>
    </xdr:from>
    <xdr:to>
      <xdr:col>53</xdr:col>
      <xdr:colOff>122170</xdr:colOff>
      <xdr:row>1</xdr:row>
      <xdr:rowOff>304799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79C12489-CB7C-42D4-87B7-7C29D8D19356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78025" y="8572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3F97EF-1937-48EF-B2B3-1FEACEDE5D1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190500</xdr:colOff>
      <xdr:row>0</xdr:row>
      <xdr:rowOff>85724</xdr:rowOff>
    </xdr:from>
    <xdr:to>
      <xdr:col>53</xdr:col>
      <xdr:colOff>99310</xdr:colOff>
      <xdr:row>1</xdr:row>
      <xdr:rowOff>304799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F25111EB-A3CE-4209-B1B7-6B161A41D966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1825" y="8572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47625</xdr:rowOff>
    </xdr:from>
    <xdr:ext cx="1075766" cy="666750"/>
    <xdr:pic>
      <xdr:nvPicPr>
        <xdr:cNvPr id="2" name="Picture 1">
          <a:extLst>
            <a:ext uri="{FF2B5EF4-FFF2-40B4-BE49-F238E27FC236}">
              <a16:creationId xmlns:a16="http://schemas.microsoft.com/office/drawing/2014/main" id="{D78AC808-4745-4B09-BC4A-921700D166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75766" cy="666750"/>
        </a:xfrm>
        <a:prstGeom prst="rect">
          <a:avLst/>
        </a:prstGeom>
      </xdr:spPr>
    </xdr:pic>
    <xdr:clientData/>
  </xdr:oneCellAnchor>
  <xdr:oneCellAnchor>
    <xdr:from>
      <xdr:col>49</xdr:col>
      <xdr:colOff>190500</xdr:colOff>
      <xdr:row>0</xdr:row>
      <xdr:rowOff>85724</xdr:rowOff>
    </xdr:from>
    <xdr:ext cx="1018641" cy="600075"/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182020A8-7DCE-4F95-8A17-779C74D81FB7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60900" y="85724"/>
          <a:ext cx="1018641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47625</xdr:rowOff>
    </xdr:from>
    <xdr:ext cx="1075766" cy="666750"/>
    <xdr:pic>
      <xdr:nvPicPr>
        <xdr:cNvPr id="2" name="Picture 1">
          <a:extLst>
            <a:ext uri="{FF2B5EF4-FFF2-40B4-BE49-F238E27FC236}">
              <a16:creationId xmlns:a16="http://schemas.microsoft.com/office/drawing/2014/main" id="{0C71D3D2-725C-4BB6-AE98-87EA42EDF58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75766" cy="666750"/>
        </a:xfrm>
        <a:prstGeom prst="rect">
          <a:avLst/>
        </a:prstGeom>
      </xdr:spPr>
    </xdr:pic>
    <xdr:clientData/>
  </xdr:oneCellAnchor>
  <xdr:oneCellAnchor>
    <xdr:from>
      <xdr:col>49</xdr:col>
      <xdr:colOff>190500</xdr:colOff>
      <xdr:row>0</xdr:row>
      <xdr:rowOff>85724</xdr:rowOff>
    </xdr:from>
    <xdr:ext cx="1018641" cy="600075"/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B6D1213D-7299-46F9-9515-9AE389701D46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60900" y="85724"/>
          <a:ext cx="1018641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47625</xdr:rowOff>
    </xdr:from>
    <xdr:ext cx="1075766" cy="666750"/>
    <xdr:pic>
      <xdr:nvPicPr>
        <xdr:cNvPr id="2" name="Picture 1">
          <a:extLst>
            <a:ext uri="{FF2B5EF4-FFF2-40B4-BE49-F238E27FC236}">
              <a16:creationId xmlns:a16="http://schemas.microsoft.com/office/drawing/2014/main" id="{1C5A88E5-7CA1-4C6F-BB57-BD2FF0FE83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75766" cy="666750"/>
        </a:xfrm>
        <a:prstGeom prst="rect">
          <a:avLst/>
        </a:prstGeom>
      </xdr:spPr>
    </xdr:pic>
    <xdr:clientData/>
  </xdr:oneCellAnchor>
  <xdr:oneCellAnchor>
    <xdr:from>
      <xdr:col>49</xdr:col>
      <xdr:colOff>190500</xdr:colOff>
      <xdr:row>0</xdr:row>
      <xdr:rowOff>85724</xdr:rowOff>
    </xdr:from>
    <xdr:ext cx="1018641" cy="600075"/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79638DEA-AD5D-403C-959A-DAD83EF58D42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60900" y="85724"/>
          <a:ext cx="1018641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47625</xdr:rowOff>
    </xdr:from>
    <xdr:ext cx="1075766" cy="666750"/>
    <xdr:pic>
      <xdr:nvPicPr>
        <xdr:cNvPr id="2" name="Picture 1">
          <a:extLst>
            <a:ext uri="{FF2B5EF4-FFF2-40B4-BE49-F238E27FC236}">
              <a16:creationId xmlns:a16="http://schemas.microsoft.com/office/drawing/2014/main" id="{BDABF50D-850A-41E2-ABCB-CA2A50AE02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75766" cy="666750"/>
        </a:xfrm>
        <a:prstGeom prst="rect">
          <a:avLst/>
        </a:prstGeom>
      </xdr:spPr>
    </xdr:pic>
    <xdr:clientData/>
  </xdr:oneCellAnchor>
  <xdr:oneCellAnchor>
    <xdr:from>
      <xdr:col>49</xdr:col>
      <xdr:colOff>190500</xdr:colOff>
      <xdr:row>0</xdr:row>
      <xdr:rowOff>85724</xdr:rowOff>
    </xdr:from>
    <xdr:ext cx="1018641" cy="600075"/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A2FE6506-3548-4FD1-9949-085FECD93872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60900" y="85724"/>
          <a:ext cx="1018641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47625</xdr:rowOff>
    </xdr:from>
    <xdr:ext cx="1075766" cy="666750"/>
    <xdr:pic>
      <xdr:nvPicPr>
        <xdr:cNvPr id="2" name="Picture 1">
          <a:extLst>
            <a:ext uri="{FF2B5EF4-FFF2-40B4-BE49-F238E27FC236}">
              <a16:creationId xmlns:a16="http://schemas.microsoft.com/office/drawing/2014/main" id="{B4AE7B27-96E3-4BD4-B4DC-8DCC941045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75766" cy="666750"/>
        </a:xfrm>
        <a:prstGeom prst="rect">
          <a:avLst/>
        </a:prstGeom>
      </xdr:spPr>
    </xdr:pic>
    <xdr:clientData/>
  </xdr:oneCellAnchor>
  <xdr:oneCellAnchor>
    <xdr:from>
      <xdr:col>49</xdr:col>
      <xdr:colOff>190500</xdr:colOff>
      <xdr:row>0</xdr:row>
      <xdr:rowOff>85724</xdr:rowOff>
    </xdr:from>
    <xdr:ext cx="1018641" cy="600075"/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9C0FBFA9-13D3-4E7C-BAA6-E688E42A8803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60900" y="85724"/>
          <a:ext cx="1018641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47625</xdr:rowOff>
    </xdr:from>
    <xdr:ext cx="1075766" cy="666750"/>
    <xdr:pic>
      <xdr:nvPicPr>
        <xdr:cNvPr id="2" name="Picture 1">
          <a:extLst>
            <a:ext uri="{FF2B5EF4-FFF2-40B4-BE49-F238E27FC236}">
              <a16:creationId xmlns:a16="http://schemas.microsoft.com/office/drawing/2014/main" id="{16D0D5BB-DCEA-4547-9FD4-27BA9C5F0F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75766" cy="666750"/>
        </a:xfrm>
        <a:prstGeom prst="rect">
          <a:avLst/>
        </a:prstGeom>
      </xdr:spPr>
    </xdr:pic>
    <xdr:clientData/>
  </xdr:oneCellAnchor>
  <xdr:oneCellAnchor>
    <xdr:from>
      <xdr:col>49</xdr:col>
      <xdr:colOff>190500</xdr:colOff>
      <xdr:row>0</xdr:row>
      <xdr:rowOff>85724</xdr:rowOff>
    </xdr:from>
    <xdr:ext cx="1018641" cy="600075"/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81FD62F6-54B2-4248-903E-FDCD91BAE856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60900" y="85724"/>
          <a:ext cx="1018641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1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9:W25"/>
  <sheetViews>
    <sheetView showGridLines="0" zoomScaleNormal="100" workbookViewId="0">
      <selection activeCell="L24" sqref="L24"/>
    </sheetView>
  </sheetViews>
  <sheetFormatPr baseColWidth="10" defaultColWidth="11.44140625" defaultRowHeight="14.4" x14ac:dyDescent="0.3"/>
  <cols>
    <col min="1" max="31" width="3" customWidth="1"/>
  </cols>
  <sheetData>
    <row r="19" spans="5:23" ht="21" x14ac:dyDescent="0.4">
      <c r="E19" s="41" t="s">
        <v>95</v>
      </c>
      <c r="L19" s="84" t="s">
        <v>276</v>
      </c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</row>
    <row r="20" spans="5:23" ht="21" x14ac:dyDescent="0.4">
      <c r="E20" s="42"/>
    </row>
    <row r="21" spans="5:23" ht="21" x14ac:dyDescent="0.4">
      <c r="E21" s="41" t="s">
        <v>96</v>
      </c>
      <c r="L21" s="84" t="s">
        <v>277</v>
      </c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</row>
    <row r="23" spans="5:23" ht="21" x14ac:dyDescent="0.4">
      <c r="E23" s="41" t="s">
        <v>97</v>
      </c>
      <c r="L23" s="85">
        <v>45266</v>
      </c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</row>
    <row r="25" spans="5:23" ht="21" x14ac:dyDescent="0.4">
      <c r="E25" s="41"/>
    </row>
  </sheetData>
  <mergeCells count="3">
    <mergeCell ref="L19:W19"/>
    <mergeCell ref="L21:W21"/>
    <mergeCell ref="L23:W2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view="pageLayout" zoomScaleNormal="100" workbookViewId="0">
      <selection activeCell="D27" sqref="D27"/>
    </sheetView>
  </sheetViews>
  <sheetFormatPr baseColWidth="10" defaultColWidth="11.44140625" defaultRowHeight="14.4" customHeight="1" x14ac:dyDescent="0.3"/>
  <cols>
    <col min="1" max="1" width="4.33203125" style="44" customWidth="1"/>
    <col min="2" max="2" width="7" style="44" bestFit="1" customWidth="1"/>
    <col min="3" max="3" width="18.5546875" style="44" bestFit="1" customWidth="1"/>
    <col min="4" max="4" width="8.5546875" style="44" bestFit="1" customWidth="1"/>
    <col min="5" max="5" width="9.6640625" style="44" bestFit="1" customWidth="1"/>
    <col min="6" max="6" width="18.33203125" style="44" bestFit="1" customWidth="1"/>
    <col min="7" max="7" width="10.33203125" style="44" bestFit="1" customWidth="1"/>
    <col min="8" max="8" width="9.109375" style="44" customWidth="1"/>
    <col min="9" max="16384" width="11.44140625" style="44"/>
  </cols>
  <sheetData>
    <row r="1" spans="1:8" ht="19.5" customHeight="1" x14ac:dyDescent="0.3">
      <c r="A1" s="43" t="s">
        <v>98</v>
      </c>
    </row>
    <row r="3" spans="1:8" ht="20.399999999999999" x14ac:dyDescent="0.3">
      <c r="A3" s="45" t="s">
        <v>71</v>
      </c>
      <c r="B3" s="45" t="s">
        <v>99</v>
      </c>
      <c r="C3" s="45" t="s">
        <v>100</v>
      </c>
      <c r="D3" s="45" t="s">
        <v>101</v>
      </c>
      <c r="E3" s="45" t="s">
        <v>102</v>
      </c>
      <c r="F3" s="45" t="s">
        <v>103</v>
      </c>
      <c r="G3" s="45" t="s">
        <v>104</v>
      </c>
      <c r="H3" s="46" t="s">
        <v>105</v>
      </c>
    </row>
    <row r="4" spans="1:8" ht="11.4" x14ac:dyDescent="0.3">
      <c r="A4" s="47">
        <v>1</v>
      </c>
      <c r="B4" s="47">
        <v>1</v>
      </c>
      <c r="C4" s="48" t="s">
        <v>106</v>
      </c>
      <c r="D4" s="47" t="s">
        <v>116</v>
      </c>
      <c r="E4" s="48" t="s">
        <v>107</v>
      </c>
      <c r="F4" s="48" t="s">
        <v>278</v>
      </c>
      <c r="G4" s="49">
        <v>45262</v>
      </c>
      <c r="H4" s="49">
        <v>45266</v>
      </c>
    </row>
    <row r="5" spans="1:8" ht="11.4" x14ac:dyDescent="0.3">
      <c r="A5" s="47">
        <v>2</v>
      </c>
      <c r="B5" s="47">
        <v>1</v>
      </c>
      <c r="C5" s="48" t="s">
        <v>108</v>
      </c>
      <c r="D5" s="47" t="s">
        <v>116</v>
      </c>
      <c r="E5" s="48" t="s">
        <v>109</v>
      </c>
      <c r="F5" s="48" t="s">
        <v>279</v>
      </c>
      <c r="G5" s="49">
        <v>45266</v>
      </c>
      <c r="H5" s="49">
        <v>45266</v>
      </c>
    </row>
    <row r="6" spans="1:8" ht="11.4" x14ac:dyDescent="0.3">
      <c r="A6" s="47">
        <v>3</v>
      </c>
      <c r="B6" s="47">
        <v>1</v>
      </c>
      <c r="C6" s="48" t="s">
        <v>110</v>
      </c>
      <c r="D6" s="47" t="s">
        <v>113</v>
      </c>
      <c r="E6" s="48" t="s">
        <v>111</v>
      </c>
      <c r="F6" s="48"/>
      <c r="G6" s="47"/>
      <c r="H6" s="47"/>
    </row>
    <row r="7" spans="1:8" ht="11.4" x14ac:dyDescent="0.3">
      <c r="A7" s="47">
        <v>4</v>
      </c>
      <c r="B7" s="47">
        <v>1</v>
      </c>
      <c r="C7" s="48" t="s">
        <v>112</v>
      </c>
      <c r="D7" s="47" t="s">
        <v>113</v>
      </c>
      <c r="E7" s="48" t="s">
        <v>114</v>
      </c>
      <c r="F7" s="48"/>
      <c r="G7" s="47"/>
      <c r="H7" s="47"/>
    </row>
    <row r="8" spans="1:8" ht="11.4" x14ac:dyDescent="0.3">
      <c r="A8" s="47">
        <v>5</v>
      </c>
      <c r="B8" s="47">
        <v>1</v>
      </c>
      <c r="C8" s="48" t="s">
        <v>108</v>
      </c>
      <c r="D8" s="47" t="s">
        <v>113</v>
      </c>
      <c r="E8" s="48" t="s">
        <v>115</v>
      </c>
      <c r="F8" s="48"/>
      <c r="G8" s="47"/>
      <c r="H8" s="47"/>
    </row>
    <row r="9" spans="1:8" ht="11.4" x14ac:dyDescent="0.3">
      <c r="A9" s="47">
        <v>6</v>
      </c>
      <c r="B9" s="47">
        <v>2</v>
      </c>
      <c r="C9" s="48"/>
      <c r="D9" s="47"/>
      <c r="E9" s="48"/>
      <c r="F9" s="48"/>
      <c r="G9" s="47"/>
      <c r="H9" s="47"/>
    </row>
    <row r="10" spans="1:8" ht="11.4" x14ac:dyDescent="0.3">
      <c r="A10" s="47"/>
      <c r="B10" s="47">
        <v>2</v>
      </c>
      <c r="C10" s="48"/>
      <c r="D10" s="47"/>
      <c r="E10" s="48"/>
      <c r="F10" s="48"/>
      <c r="G10" s="47"/>
      <c r="H10" s="47"/>
    </row>
    <row r="11" spans="1:8" ht="11.4" x14ac:dyDescent="0.3">
      <c r="A11" s="47"/>
      <c r="B11" s="47"/>
      <c r="C11" s="48"/>
      <c r="D11" s="47"/>
      <c r="E11" s="48"/>
      <c r="F11" s="48"/>
      <c r="G11" s="47"/>
      <c r="H11" s="47"/>
    </row>
    <row r="12" spans="1:8" ht="11.4" x14ac:dyDescent="0.3">
      <c r="A12" s="47"/>
      <c r="B12" s="47"/>
      <c r="C12" s="48"/>
      <c r="D12" s="47"/>
      <c r="E12" s="48"/>
      <c r="F12" s="48"/>
      <c r="G12" s="47"/>
      <c r="H12" s="47"/>
    </row>
    <row r="13" spans="1:8" ht="11.4" x14ac:dyDescent="0.3">
      <c r="A13" s="47"/>
      <c r="B13" s="47"/>
      <c r="C13" s="48"/>
      <c r="D13" s="47"/>
      <c r="E13" s="48"/>
      <c r="F13" s="48"/>
      <c r="G13" s="47"/>
      <c r="H13" s="4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pageSetUpPr fitToPage="1"/>
  </sheetPr>
  <dimension ref="A1:AZ205"/>
  <sheetViews>
    <sheetView showGridLines="0" zoomScaleNormal="100" workbookViewId="0">
      <pane xSplit="3" ySplit="8" topLeftCell="D25" activePane="bottomRight" state="frozen"/>
      <selection pane="topRight" activeCell="D1" sqref="D1"/>
      <selection pane="bottomLeft" activeCell="A9" sqref="A9"/>
      <selection pane="bottomRight" activeCell="E27" sqref="E27"/>
    </sheetView>
  </sheetViews>
  <sheetFormatPr baseColWidth="10" defaultColWidth="9.109375" defaultRowHeight="14.4" x14ac:dyDescent="0.3"/>
  <cols>
    <col min="1" max="1" width="2.88671875" style="6" bestFit="1" customWidth="1"/>
    <col min="2" max="2" width="6.33203125" style="5" bestFit="1" customWidth="1"/>
    <col min="3" max="3" width="6.6640625" style="5" customWidth="1"/>
    <col min="4" max="4" width="3.44140625" style="4" bestFit="1" customWidth="1"/>
    <col min="5" max="5" width="3.88671875" style="4" customWidth="1"/>
    <col min="6" max="6" width="4.88671875" style="4" customWidth="1"/>
    <col min="7" max="7" width="5.44140625" style="4" bestFit="1" customWidth="1"/>
    <col min="8" max="8" width="6.5546875" style="4" customWidth="1"/>
    <col min="9" max="9" width="5.44140625" style="4" bestFit="1" customWidth="1"/>
    <col min="10" max="10" width="4.5546875" style="4" customWidth="1"/>
    <col min="11" max="12" width="3.109375" style="4" bestFit="1" customWidth="1"/>
    <col min="13" max="13" width="6.6640625" style="4" customWidth="1"/>
    <col min="14" max="14" width="5.5546875" style="4" customWidth="1"/>
    <col min="15" max="15" width="7.109375" style="4" customWidth="1"/>
    <col min="16" max="16" width="5.109375" style="4" customWidth="1"/>
    <col min="17" max="17" width="6.44140625" style="4" customWidth="1"/>
    <col min="18" max="18" width="5.44140625" style="4" customWidth="1"/>
    <col min="19" max="19" width="3.44140625" style="4" bestFit="1" customWidth="1"/>
    <col min="20" max="20" width="3.44140625" style="4" customWidth="1"/>
    <col min="21" max="21" width="3.44140625" style="4" bestFit="1" customWidth="1"/>
    <col min="22" max="22" width="3.109375" style="4" bestFit="1" customWidth="1"/>
    <col min="23" max="23" width="5.44140625" style="4" customWidth="1"/>
    <col min="24" max="24" width="3.109375" style="4" bestFit="1" customWidth="1"/>
    <col min="25" max="25" width="4.44140625" style="4" customWidth="1"/>
    <col min="26" max="26" width="4.44140625" style="4" bestFit="1" customWidth="1"/>
    <col min="27" max="27" width="3.109375" style="4" customWidth="1"/>
    <col min="28" max="28" width="3.109375" style="4" bestFit="1" customWidth="1"/>
    <col min="29" max="29" width="3.44140625" style="4" bestFit="1" customWidth="1"/>
    <col min="30" max="30" width="3.109375" style="4" bestFit="1" customWidth="1"/>
    <col min="31" max="31" width="3.109375" style="4" customWidth="1"/>
    <col min="32" max="32" width="3.44140625" style="4" bestFit="1" customWidth="1"/>
    <col min="33" max="34" width="3.109375" style="4" bestFit="1" customWidth="1"/>
    <col min="35" max="35" width="5.44140625" style="4" bestFit="1" customWidth="1"/>
    <col min="36" max="36" width="4.44140625" style="4" bestFit="1" customWidth="1"/>
    <col min="37" max="38" width="5.44140625" style="4" bestFit="1" customWidth="1"/>
    <col min="39" max="39" width="6" style="4" customWidth="1"/>
    <col min="40" max="40" width="6.44140625" style="4" customWidth="1"/>
    <col min="41" max="41" width="7.6640625" style="4" bestFit="1" customWidth="1"/>
    <col min="42" max="42" width="5.44140625" style="4" bestFit="1" customWidth="1"/>
    <col min="43" max="43" width="8" style="4" bestFit="1" customWidth="1"/>
    <col min="44" max="44" width="17.5546875" style="5" customWidth="1"/>
    <col min="45" max="45" width="3.88671875" style="5" customWidth="1"/>
    <col min="46" max="46" width="5.5546875" style="5" customWidth="1"/>
    <col min="47" max="47" width="5.88671875" style="5" customWidth="1"/>
    <col min="48" max="48" width="5.44140625" style="4" bestFit="1" customWidth="1"/>
    <col min="49" max="49" width="6.5546875" style="4" customWidth="1"/>
    <col min="50" max="50" width="8.44140625" style="4" customWidth="1"/>
    <col min="51" max="51" width="4.44140625" style="4" customWidth="1"/>
    <col min="52" max="52" width="3.44140625" style="4" bestFit="1" customWidth="1"/>
    <col min="53" max="16384" width="9.109375" style="4"/>
  </cols>
  <sheetData>
    <row r="1" spans="1:52" ht="30" customHeight="1" x14ac:dyDescent="0.3">
      <c r="A1" s="90"/>
      <c r="B1" s="90"/>
      <c r="C1" s="90"/>
      <c r="D1" s="90"/>
      <c r="E1" s="101" t="s">
        <v>271</v>
      </c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89"/>
      <c r="AT1" s="89"/>
      <c r="AU1" s="89"/>
      <c r="AV1" s="89"/>
      <c r="AW1" s="89"/>
      <c r="AX1" s="89"/>
      <c r="AY1" s="89"/>
      <c r="AZ1" s="89"/>
    </row>
    <row r="2" spans="1:52" ht="33" customHeight="1" x14ac:dyDescent="0.3">
      <c r="A2" s="90"/>
      <c r="B2" s="90"/>
      <c r="C2" s="90"/>
      <c r="D2" s="90"/>
      <c r="E2" s="102" t="s">
        <v>86</v>
      </c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89"/>
      <c r="AT2" s="89"/>
      <c r="AU2" s="89"/>
      <c r="AV2" s="89"/>
      <c r="AW2" s="89"/>
      <c r="AX2" s="89"/>
      <c r="AY2" s="89"/>
      <c r="AZ2" s="89"/>
    </row>
    <row r="3" spans="1:52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2" ht="20.25" customHeight="1" x14ac:dyDescent="0.3">
      <c r="A4" s="104" t="s">
        <v>66</v>
      </c>
      <c r="B4" s="104"/>
      <c r="C4" s="105"/>
      <c r="D4" s="114" t="s">
        <v>339</v>
      </c>
      <c r="E4" s="115"/>
      <c r="F4" s="115"/>
      <c r="G4" s="116"/>
      <c r="I4" s="104" t="s">
        <v>65</v>
      </c>
      <c r="J4" s="104"/>
      <c r="K4" s="104"/>
      <c r="L4" s="104"/>
      <c r="M4" s="105"/>
      <c r="N4" s="117" t="s">
        <v>273</v>
      </c>
      <c r="O4" s="118"/>
      <c r="P4" s="118"/>
      <c r="Q4" s="118"/>
      <c r="R4" s="118"/>
      <c r="S4" s="118"/>
      <c r="T4" s="118"/>
      <c r="U4" s="118"/>
      <c r="V4" s="119"/>
      <c r="X4" s="104" t="s">
        <v>78</v>
      </c>
      <c r="Y4" s="104"/>
      <c r="Z4" s="104"/>
      <c r="AA4" s="104"/>
      <c r="AB4" s="104"/>
      <c r="AC4" s="105"/>
      <c r="AD4" s="114">
        <v>1</v>
      </c>
      <c r="AE4" s="115"/>
      <c r="AF4" s="115"/>
      <c r="AG4" s="116"/>
      <c r="AJ4" s="104" t="s">
        <v>33</v>
      </c>
      <c r="AK4" s="104"/>
      <c r="AL4" s="104"/>
      <c r="AM4" s="105"/>
      <c r="AN4" s="107"/>
      <c r="AO4" s="108"/>
      <c r="AP4" s="11"/>
      <c r="AQ4" s="104" t="s">
        <v>32</v>
      </c>
      <c r="AR4" s="104"/>
      <c r="AS4" s="107" t="s">
        <v>342</v>
      </c>
      <c r="AT4" s="109"/>
      <c r="AU4" s="109"/>
      <c r="AV4" s="109"/>
      <c r="AW4" s="109"/>
      <c r="AX4" s="109"/>
      <c r="AY4" s="109"/>
      <c r="AZ4" s="108"/>
    </row>
    <row r="5" spans="1:52" ht="10.5" customHeight="1" x14ac:dyDescent="0.3">
      <c r="A5" s="95"/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7"/>
    </row>
    <row r="6" spans="1:52" customFormat="1" ht="14.25" customHeight="1" x14ac:dyDescent="0.3">
      <c r="A6" s="112" t="s">
        <v>71</v>
      </c>
      <c r="B6" s="91" t="s">
        <v>39</v>
      </c>
      <c r="C6" s="92"/>
      <c r="D6" s="103" t="s">
        <v>69</v>
      </c>
      <c r="E6" s="103"/>
      <c r="F6" s="103"/>
      <c r="G6" s="103"/>
      <c r="H6" s="103"/>
      <c r="I6" s="103"/>
      <c r="J6" s="103"/>
      <c r="K6" s="103"/>
      <c r="L6" s="103"/>
      <c r="M6" s="98" t="s">
        <v>68</v>
      </c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100"/>
      <c r="AB6" s="98" t="s">
        <v>67</v>
      </c>
      <c r="AC6" s="99"/>
      <c r="AD6" s="99"/>
      <c r="AE6" s="99"/>
      <c r="AF6" s="99"/>
      <c r="AG6" s="99"/>
      <c r="AH6" s="100"/>
      <c r="AI6" s="98" t="s">
        <v>64</v>
      </c>
      <c r="AJ6" s="99"/>
      <c r="AK6" s="99"/>
      <c r="AL6" s="99"/>
      <c r="AM6" s="99"/>
      <c r="AN6" s="100"/>
      <c r="AO6" s="98" t="s">
        <v>70</v>
      </c>
      <c r="AP6" s="99"/>
      <c r="AQ6" s="100"/>
      <c r="AR6" s="91" t="s">
        <v>0</v>
      </c>
      <c r="AS6" s="92"/>
      <c r="AT6" s="98" t="s">
        <v>40</v>
      </c>
      <c r="AU6" s="99"/>
      <c r="AV6" s="99"/>
      <c r="AW6" s="99"/>
      <c r="AX6" s="99"/>
      <c r="AY6" s="99"/>
      <c r="AZ6" s="100"/>
    </row>
    <row r="7" spans="1:52" ht="116.4" x14ac:dyDescent="0.3">
      <c r="A7" s="113"/>
      <c r="B7" s="110"/>
      <c r="C7" s="111"/>
      <c r="D7" s="12" t="s">
        <v>2</v>
      </c>
      <c r="E7" s="12" t="s">
        <v>3</v>
      </c>
      <c r="F7" s="12" t="s">
        <v>4</v>
      </c>
      <c r="G7" s="12" t="s">
        <v>5</v>
      </c>
      <c r="H7" s="12" t="s">
        <v>41</v>
      </c>
      <c r="I7" s="12" t="s">
        <v>7</v>
      </c>
      <c r="J7" s="12" t="s">
        <v>6</v>
      </c>
      <c r="K7" s="12" t="s">
        <v>8</v>
      </c>
      <c r="L7" s="12" t="s">
        <v>42</v>
      </c>
      <c r="M7" s="12" t="s">
        <v>9</v>
      </c>
      <c r="N7" s="12" t="s">
        <v>10</v>
      </c>
      <c r="O7" s="12" t="s">
        <v>11</v>
      </c>
      <c r="P7" s="12" t="s">
        <v>120</v>
      </c>
      <c r="Q7" s="12" t="s">
        <v>121</v>
      </c>
      <c r="R7" s="12" t="s">
        <v>94</v>
      </c>
      <c r="S7" s="12" t="s">
        <v>90</v>
      </c>
      <c r="T7" s="12" t="s">
        <v>117</v>
      </c>
      <c r="U7" s="12" t="s">
        <v>13</v>
      </c>
      <c r="V7" s="12" t="s">
        <v>29</v>
      </c>
      <c r="W7" s="12" t="s">
        <v>26</v>
      </c>
      <c r="X7" s="12" t="s">
        <v>31</v>
      </c>
      <c r="Y7" s="12" t="s">
        <v>14</v>
      </c>
      <c r="Z7" s="12" t="s">
        <v>15</v>
      </c>
      <c r="AA7" s="12" t="s">
        <v>84</v>
      </c>
      <c r="AB7" s="12" t="s">
        <v>17</v>
      </c>
      <c r="AC7" s="12" t="s">
        <v>16</v>
      </c>
      <c r="AD7" s="26" t="s">
        <v>92</v>
      </c>
      <c r="AE7" s="26" t="s">
        <v>93</v>
      </c>
      <c r="AF7" s="12" t="s">
        <v>44</v>
      </c>
      <c r="AG7" s="12" t="s">
        <v>43</v>
      </c>
      <c r="AH7" s="12" t="s">
        <v>30</v>
      </c>
      <c r="AI7" s="12" t="s">
        <v>61</v>
      </c>
      <c r="AJ7" s="12" t="s">
        <v>18</v>
      </c>
      <c r="AK7" s="12" t="s">
        <v>62</v>
      </c>
      <c r="AL7" s="12" t="s">
        <v>63</v>
      </c>
      <c r="AM7" s="12" t="s">
        <v>19</v>
      </c>
      <c r="AN7" s="12" t="s">
        <v>28</v>
      </c>
      <c r="AO7" s="12" t="s">
        <v>336</v>
      </c>
      <c r="AP7" s="12" t="s">
        <v>37</v>
      </c>
      <c r="AQ7" s="12" t="s">
        <v>38</v>
      </c>
      <c r="AR7" s="93"/>
      <c r="AS7" s="94"/>
      <c r="AT7" s="13" t="s">
        <v>118</v>
      </c>
      <c r="AU7" s="13" t="s">
        <v>119</v>
      </c>
      <c r="AV7" s="13" t="s">
        <v>34</v>
      </c>
      <c r="AW7" s="13" t="s">
        <v>35</v>
      </c>
      <c r="AX7" s="13" t="s">
        <v>36</v>
      </c>
      <c r="AY7" s="13" t="s">
        <v>76</v>
      </c>
      <c r="AZ7" s="13" t="s">
        <v>77</v>
      </c>
    </row>
    <row r="8" spans="1:52" x14ac:dyDescent="0.3">
      <c r="A8" s="10">
        <v>1</v>
      </c>
      <c r="B8" s="19" t="s">
        <v>79</v>
      </c>
      <c r="C8" s="20"/>
      <c r="D8" s="18">
        <f>'F-01'!C10</f>
        <v>0</v>
      </c>
      <c r="E8" s="18">
        <f>'F-01'!D10</f>
        <v>0</v>
      </c>
      <c r="F8" s="18">
        <f>'F-01'!E10</f>
        <v>0</v>
      </c>
      <c r="G8" s="18">
        <f>'F-01'!F10</f>
        <v>0</v>
      </c>
      <c r="H8" s="18">
        <f>'F-01'!G10</f>
        <v>0</v>
      </c>
      <c r="I8" s="18">
        <f>'F-01'!H10</f>
        <v>0</v>
      </c>
      <c r="J8" s="18">
        <f>'F-01'!I10</f>
        <v>0</v>
      </c>
      <c r="K8" s="18">
        <f>'F-01'!J10</f>
        <v>0</v>
      </c>
      <c r="L8" s="18">
        <f>'F-01'!K10</f>
        <v>0</v>
      </c>
      <c r="M8" s="18">
        <f>'F-01'!L10</f>
        <v>0</v>
      </c>
      <c r="N8" s="18">
        <f>'F-01'!M10</f>
        <v>0</v>
      </c>
      <c r="O8" s="18">
        <f>'F-01'!N10</f>
        <v>0</v>
      </c>
      <c r="P8" s="18">
        <f>'F-01'!O10</f>
        <v>0</v>
      </c>
      <c r="Q8" s="18">
        <f>'F-01'!P10</f>
        <v>0</v>
      </c>
      <c r="R8" s="18">
        <f>'F-01'!Q10</f>
        <v>0</v>
      </c>
      <c r="S8" s="18">
        <f>'F-01'!R10</f>
        <v>0</v>
      </c>
      <c r="T8" s="18">
        <f>'F-01'!S10</f>
        <v>0</v>
      </c>
      <c r="U8" s="18">
        <f>'F-01'!T10</f>
        <v>0</v>
      </c>
      <c r="V8" s="18">
        <f>'F-01'!U10</f>
        <v>0</v>
      </c>
      <c r="W8" s="18">
        <f>'F-01'!V10</f>
        <v>0</v>
      </c>
      <c r="X8" s="18">
        <f>'F-01'!W10</f>
        <v>0</v>
      </c>
      <c r="Y8" s="18">
        <f>'F-01'!X10</f>
        <v>0</v>
      </c>
      <c r="Z8" s="18">
        <f>'F-01'!Y10</f>
        <v>0</v>
      </c>
      <c r="AA8" s="18">
        <f>'F-01'!Z10</f>
        <v>0</v>
      </c>
      <c r="AB8" s="18">
        <f>'F-01'!AA10</f>
        <v>1</v>
      </c>
      <c r="AC8" s="18">
        <f>'F-01'!AB10</f>
        <v>0</v>
      </c>
      <c r="AD8" s="18">
        <f>'F-01'!AC10</f>
        <v>0</v>
      </c>
      <c r="AE8" s="18">
        <f>'F-01'!AD10</f>
        <v>0</v>
      </c>
      <c r="AF8" s="18">
        <f>'F-01'!AE10</f>
        <v>0</v>
      </c>
      <c r="AG8" s="18">
        <f>'F-01'!AF10</f>
        <v>0</v>
      </c>
      <c r="AH8" s="18">
        <f>'F-01'!AG10</f>
        <v>0</v>
      </c>
      <c r="AI8" s="18">
        <f>'F-01'!AH10</f>
        <v>1</v>
      </c>
      <c r="AJ8" s="18">
        <f>'F-01'!AI10</f>
        <v>0</v>
      </c>
      <c r="AK8" s="18">
        <f>'F-01'!AJ10</f>
        <v>0</v>
      </c>
      <c r="AL8" s="18">
        <f>'F-01'!AK10</f>
        <v>0</v>
      </c>
      <c r="AM8" s="18">
        <f>'F-01'!AL10</f>
        <v>0</v>
      </c>
      <c r="AN8" s="18">
        <f>'F-01'!AM10</f>
        <v>0</v>
      </c>
      <c r="AO8" s="15" cm="1">
        <f t="array" ref="AO8:AP8">'F-01'!AP10:AQ10</f>
        <v>40.6</v>
      </c>
      <c r="AP8" s="15">
        <v>0</v>
      </c>
      <c r="AQ8" s="15"/>
      <c r="AR8" s="87"/>
      <c r="AS8" s="87"/>
      <c r="AT8" s="14" t="str">
        <f>'R-1.1'!AV85</f>
        <v>-</v>
      </c>
      <c r="AU8" s="14" t="str">
        <f>'R-1.1'!AW85</f>
        <v>-</v>
      </c>
      <c r="AV8" s="14" t="str">
        <f>'R-1.1'!AX85</f>
        <v>-</v>
      </c>
      <c r="AW8" s="14" t="str">
        <f>'R-1.1'!AY85</f>
        <v>-</v>
      </c>
      <c r="AX8" s="14" t="str">
        <f>'R-1.1'!AZ85</f>
        <v>-</v>
      </c>
      <c r="AY8" s="14" t="str">
        <f>'R-1.1'!BA85</f>
        <v>-</v>
      </c>
      <c r="AZ8" s="14" t="str">
        <f>'R-1.1'!BB85</f>
        <v>-</v>
      </c>
    </row>
    <row r="9" spans="1:52" ht="10.95" customHeight="1" x14ac:dyDescent="0.3">
      <c r="A9" s="17">
        <v>2</v>
      </c>
      <c r="B9" s="70" t="s">
        <v>80</v>
      </c>
      <c r="C9" s="71"/>
      <c r="D9" s="14">
        <f>'R-1.1'!C86</f>
        <v>2</v>
      </c>
      <c r="E9" s="14">
        <f>'R-1.1'!D86</f>
        <v>0</v>
      </c>
      <c r="F9" s="14">
        <f>'R-1.1'!E86</f>
        <v>0</v>
      </c>
      <c r="G9" s="14">
        <f>'R-1.1'!F86</f>
        <v>68</v>
      </c>
      <c r="H9" s="14">
        <f>'R-1.1'!G86</f>
        <v>68</v>
      </c>
      <c r="I9" s="14">
        <f>'R-1.1'!H86</f>
        <v>66</v>
      </c>
      <c r="J9" s="14">
        <f>'R-1.1'!I86</f>
        <v>2</v>
      </c>
      <c r="K9" s="14">
        <f>'R-1.1'!J86</f>
        <v>1</v>
      </c>
      <c r="L9" s="14">
        <f>'R-1.1'!K86</f>
        <v>0</v>
      </c>
      <c r="M9" s="14">
        <f>'R-1.1'!L86</f>
        <v>39</v>
      </c>
      <c r="N9" s="14">
        <f>'R-1.1'!M86</f>
        <v>1</v>
      </c>
      <c r="O9" s="14">
        <f>'R-1.1'!N86</f>
        <v>17</v>
      </c>
      <c r="P9" s="14">
        <f>'R-1.1'!O86</f>
        <v>5</v>
      </c>
      <c r="Q9" s="14">
        <f>'R-1.1'!P86</f>
        <v>24</v>
      </c>
      <c r="R9" s="14">
        <f>'R-1.1'!Q86</f>
        <v>17</v>
      </c>
      <c r="S9" s="14">
        <f>'R-1.1'!R86</f>
        <v>0</v>
      </c>
      <c r="T9" s="14">
        <f>'R-1.1'!S86</f>
        <v>0</v>
      </c>
      <c r="U9" s="14">
        <f>'R-1.1'!T86</f>
        <v>0</v>
      </c>
      <c r="V9" s="14">
        <f>'R-1.1'!U86</f>
        <v>0</v>
      </c>
      <c r="W9" s="14">
        <f>'R-1.1'!V86</f>
        <v>13</v>
      </c>
      <c r="X9" s="14">
        <f>'R-1.1'!W86</f>
        <v>0</v>
      </c>
      <c r="Y9" s="14">
        <f>'R-1.1'!X86</f>
        <v>4</v>
      </c>
      <c r="Z9" s="14">
        <f>'R-1.1'!Y86</f>
        <v>3</v>
      </c>
      <c r="AA9" s="14">
        <f>'R-1.1'!Z86</f>
        <v>1</v>
      </c>
      <c r="AB9" s="14">
        <f>'R-1.1'!AA86</f>
        <v>0</v>
      </c>
      <c r="AC9" s="14">
        <f>'R-1.1'!AB86</f>
        <v>0</v>
      </c>
      <c r="AD9" s="14">
        <f>'R-1.1'!AC86</f>
        <v>1</v>
      </c>
      <c r="AE9" s="14">
        <f>'R-1.1'!AD86</f>
        <v>0</v>
      </c>
      <c r="AF9" s="14">
        <f>'R-1.1'!AE86</f>
        <v>0</v>
      </c>
      <c r="AG9" s="14">
        <f>'R-1.1'!AF86</f>
        <v>0</v>
      </c>
      <c r="AH9" s="14">
        <f>'R-1.1'!AG86</f>
        <v>0</v>
      </c>
      <c r="AI9" s="14">
        <f>'R-1.1'!AH86</f>
        <v>0</v>
      </c>
      <c r="AJ9" s="14">
        <f>'R-1.1'!AI86</f>
        <v>5</v>
      </c>
      <c r="AK9" s="14">
        <f>'R-1.1'!AJ86</f>
        <v>0</v>
      </c>
      <c r="AL9" s="14">
        <f>'R-1.1'!AK86</f>
        <v>13</v>
      </c>
      <c r="AM9" s="14">
        <f>'R-1.1'!AL86</f>
        <v>13</v>
      </c>
      <c r="AN9" s="14">
        <f>'R-1.1'!AM86</f>
        <v>33</v>
      </c>
      <c r="AO9" s="15"/>
      <c r="AP9" s="14" cm="1">
        <f t="array" ref="AP9:AQ9">'R-1.1'!AP86:AQ86</f>
        <v>2860</v>
      </c>
      <c r="AQ9" s="15">
        <v>0</v>
      </c>
      <c r="AR9" s="87"/>
      <c r="AS9" s="87"/>
      <c r="AT9" s="14">
        <f>'R-1.1'!AV86</f>
        <v>33</v>
      </c>
      <c r="AU9" s="14">
        <f>'R-1.1'!AW86</f>
        <v>33</v>
      </c>
      <c r="AV9" s="14">
        <f>'R-1.1'!AX86</f>
        <v>33</v>
      </c>
      <c r="AW9" s="14">
        <f>'R-1.1'!AY86</f>
        <v>854</v>
      </c>
      <c r="AX9" s="14">
        <f>'R-1.1'!AZ86</f>
        <v>1196.5</v>
      </c>
      <c r="AY9" s="14">
        <f>'R-1.1'!BA86</f>
        <v>5</v>
      </c>
      <c r="AZ9" s="14">
        <f>'R-1.1'!BB86</f>
        <v>1</v>
      </c>
    </row>
    <row r="10" spans="1:52" ht="10.95" customHeight="1" x14ac:dyDescent="0.3">
      <c r="A10" s="10">
        <v>3</v>
      </c>
      <c r="B10" s="19" t="s">
        <v>237</v>
      </c>
      <c r="C10" s="20"/>
      <c r="D10" s="14">
        <f>'R-1.1.1'!C11</f>
        <v>0</v>
      </c>
      <c r="E10" s="14">
        <f>'R-1.1.1'!D11</f>
        <v>0</v>
      </c>
      <c r="F10" s="14">
        <f>'R-1.1.1'!E11</f>
        <v>0</v>
      </c>
      <c r="G10" s="14">
        <f>'R-1.1.1'!F11</f>
        <v>1</v>
      </c>
      <c r="H10" s="14">
        <f>'R-1.1.1'!G11</f>
        <v>1</v>
      </c>
      <c r="I10" s="14">
        <f>'R-1.1.1'!H11</f>
        <v>1</v>
      </c>
      <c r="J10" s="14">
        <f>'R-1.1.1'!I11</f>
        <v>0</v>
      </c>
      <c r="K10" s="14">
        <f>'R-1.1.1'!J11</f>
        <v>0</v>
      </c>
      <c r="L10" s="14">
        <f>'R-1.1.1'!K11</f>
        <v>0</v>
      </c>
      <c r="M10" s="14">
        <f>'R-1.1.1'!L11</f>
        <v>0</v>
      </c>
      <c r="N10" s="14">
        <f>'R-1.1.1'!M11</f>
        <v>0</v>
      </c>
      <c r="O10" s="14">
        <f>'R-1.1.1'!N11</f>
        <v>2</v>
      </c>
      <c r="P10" s="14">
        <f>'R-1.1.1'!O11</f>
        <v>0</v>
      </c>
      <c r="Q10" s="14">
        <f>'R-1.1.1'!P11</f>
        <v>0</v>
      </c>
      <c r="R10" s="14">
        <f>'R-1.1.1'!Q11</f>
        <v>0</v>
      </c>
      <c r="S10" s="14">
        <f>'R-1.1.1'!R11</f>
        <v>0</v>
      </c>
      <c r="T10" s="14">
        <f>'R-1.1.1'!S11</f>
        <v>0</v>
      </c>
      <c r="U10" s="14">
        <f>'R-1.1.1'!T11</f>
        <v>0</v>
      </c>
      <c r="V10" s="14">
        <f>'R-1.1.1'!U11</f>
        <v>0</v>
      </c>
      <c r="W10" s="14">
        <f>'R-1.1.1'!V11</f>
        <v>1</v>
      </c>
      <c r="X10" s="14">
        <f>'R-1.1.1'!W11</f>
        <v>0</v>
      </c>
      <c r="Y10" s="14">
        <f>'R-1.1.1'!X11</f>
        <v>0</v>
      </c>
      <c r="Z10" s="14">
        <f>'R-1.1.1'!Y11</f>
        <v>0</v>
      </c>
      <c r="AA10" s="14">
        <f>'R-1.1.1'!Z11</f>
        <v>0</v>
      </c>
      <c r="AB10" s="14">
        <f>'R-1.1.1'!AA11</f>
        <v>0</v>
      </c>
      <c r="AC10" s="14">
        <f>'R-1.1.1'!AB11</f>
        <v>0</v>
      </c>
      <c r="AD10" s="14">
        <f>'R-1.1.1'!AC11</f>
        <v>0</v>
      </c>
      <c r="AE10" s="14">
        <f>'R-1.1.1'!AD11</f>
        <v>0</v>
      </c>
      <c r="AF10" s="14">
        <f>'R-1.1.1'!AE11</f>
        <v>0</v>
      </c>
      <c r="AG10" s="14">
        <f>'R-1.1.1'!AF11</f>
        <v>0</v>
      </c>
      <c r="AH10" s="14">
        <f>'R-1.1.1'!AG11</f>
        <v>0</v>
      </c>
      <c r="AI10" s="14">
        <f>'R-1.1.1'!AH11</f>
        <v>0</v>
      </c>
      <c r="AJ10" s="14">
        <f>'R-1.1.1'!AI11</f>
        <v>0</v>
      </c>
      <c r="AK10" s="14">
        <f>'R-1.1.1'!AJ11</f>
        <v>0</v>
      </c>
      <c r="AL10" s="14">
        <f>'R-1.1.1'!AK11</f>
        <v>2</v>
      </c>
      <c r="AM10" s="14">
        <f>'R-1.1.1'!AL11</f>
        <v>1</v>
      </c>
      <c r="AN10" s="14">
        <f>'R-1.1.1'!AM11</f>
        <v>1</v>
      </c>
      <c r="AO10" s="15"/>
      <c r="AP10" s="14" cm="1">
        <f t="array" ref="AP10:AQ10">'R-1.1.1'!AP11:AQ11</f>
        <v>119</v>
      </c>
      <c r="AQ10" s="15">
        <v>0</v>
      </c>
      <c r="AR10" s="87"/>
      <c r="AS10" s="87"/>
      <c r="AT10" s="14">
        <f>'R-1.1.1'!AV11</f>
        <v>0</v>
      </c>
      <c r="AU10" s="14">
        <f>'R-1.1.1'!AW11</f>
        <v>0</v>
      </c>
      <c r="AV10" s="14">
        <f>'R-1.1.1'!AX11</f>
        <v>0</v>
      </c>
      <c r="AW10" s="14">
        <f>'R-1.1.1'!AY11</f>
        <v>0</v>
      </c>
      <c r="AX10" s="14">
        <f>'R-1.1.1'!AZ11</f>
        <v>0</v>
      </c>
      <c r="AY10" s="14">
        <f>'R-1.1.1'!BA11</f>
        <v>0</v>
      </c>
      <c r="AZ10" s="14">
        <f>'R-1.1.1'!BB11</f>
        <v>0</v>
      </c>
    </row>
    <row r="11" spans="1:52" ht="10.95" customHeight="1" x14ac:dyDescent="0.3">
      <c r="A11" s="17">
        <v>4</v>
      </c>
      <c r="B11" s="19" t="s">
        <v>236</v>
      </c>
      <c r="C11" s="20"/>
      <c r="D11" s="14">
        <f>'R-1.1.2'!C14</f>
        <v>0</v>
      </c>
      <c r="E11" s="14">
        <f>'R-1.1.2'!D14</f>
        <v>0</v>
      </c>
      <c r="F11" s="14">
        <f>'R-1.1.2'!E14</f>
        <v>0</v>
      </c>
      <c r="G11" s="14">
        <f>'R-1.1.2'!F14</f>
        <v>3</v>
      </c>
      <c r="H11" s="14">
        <f>'R-1.1.2'!G14</f>
        <v>3</v>
      </c>
      <c r="I11" s="14">
        <f>'R-1.1.2'!H14</f>
        <v>3</v>
      </c>
      <c r="J11" s="14">
        <f>'R-1.1.2'!I14</f>
        <v>0</v>
      </c>
      <c r="K11" s="14">
        <f>'R-1.1.2'!J14</f>
        <v>0</v>
      </c>
      <c r="L11" s="14">
        <f>'R-1.1.2'!K14</f>
        <v>0</v>
      </c>
      <c r="M11" s="14">
        <f>'R-1.1.2'!L14</f>
        <v>2</v>
      </c>
      <c r="N11" s="14">
        <f>'R-1.1.2'!M14</f>
        <v>0</v>
      </c>
      <c r="O11" s="14">
        <f>'R-1.1.2'!N14</f>
        <v>2</v>
      </c>
      <c r="P11" s="14">
        <f>'R-1.1.2'!O14</f>
        <v>0</v>
      </c>
      <c r="Q11" s="14">
        <f>'R-1.1.2'!P14</f>
        <v>0</v>
      </c>
      <c r="R11" s="14">
        <f>'R-1.1.2'!Q14</f>
        <v>0</v>
      </c>
      <c r="S11" s="14">
        <f>'R-1.1.2'!R14</f>
        <v>0</v>
      </c>
      <c r="T11" s="14">
        <f>'R-1.1.2'!S14</f>
        <v>0</v>
      </c>
      <c r="U11" s="14">
        <f>'R-1.1.2'!T14</f>
        <v>0</v>
      </c>
      <c r="V11" s="14">
        <f>'R-1.1.2'!U14</f>
        <v>0</v>
      </c>
      <c r="W11" s="14">
        <f>'R-1.1.2'!V14</f>
        <v>1</v>
      </c>
      <c r="X11" s="14">
        <f>'R-1.1.2'!W14</f>
        <v>0</v>
      </c>
      <c r="Y11" s="14">
        <f>'R-1.1.2'!X14</f>
        <v>0</v>
      </c>
      <c r="Z11" s="14">
        <f>'R-1.1.2'!Y14</f>
        <v>0</v>
      </c>
      <c r="AA11" s="14">
        <f>'R-1.1.2'!Z14</f>
        <v>0</v>
      </c>
      <c r="AB11" s="14">
        <f>'R-1.1.2'!AA14</f>
        <v>0</v>
      </c>
      <c r="AC11" s="14">
        <f>'R-1.1.2'!AB14</f>
        <v>0</v>
      </c>
      <c r="AD11" s="14">
        <f>'R-1.1.2'!AC14</f>
        <v>0</v>
      </c>
      <c r="AE11" s="14">
        <f>'R-1.1.2'!AD14</f>
        <v>0</v>
      </c>
      <c r="AF11" s="14">
        <f>'R-1.1.2'!AE14</f>
        <v>0</v>
      </c>
      <c r="AG11" s="14">
        <f>'R-1.1.2'!AF14</f>
        <v>0</v>
      </c>
      <c r="AH11" s="14">
        <f>'R-1.1.2'!AG14</f>
        <v>0</v>
      </c>
      <c r="AI11" s="14">
        <f>'R-1.1.2'!AH14</f>
        <v>0</v>
      </c>
      <c r="AJ11" s="14">
        <f>'R-1.1.2'!AI14</f>
        <v>0</v>
      </c>
      <c r="AK11" s="14">
        <f>'R-1.1.2'!AJ14</f>
        <v>0</v>
      </c>
      <c r="AL11" s="14">
        <f>'R-1.1.2'!AK14</f>
        <v>1</v>
      </c>
      <c r="AM11" s="14">
        <f>'R-1.1.2'!AL14</f>
        <v>1</v>
      </c>
      <c r="AN11" s="14">
        <f>'R-1.1.2'!AM14</f>
        <v>1</v>
      </c>
      <c r="AO11" s="15"/>
      <c r="AP11" s="14" cm="1">
        <f t="array" ref="AP11:AQ11">'R-1.1.2'!AP14:AQ14</f>
        <v>194</v>
      </c>
      <c r="AQ11" s="15">
        <v>0</v>
      </c>
      <c r="AR11" s="86"/>
      <c r="AS11" s="87"/>
      <c r="AT11" s="14">
        <f>'R-1.1.2'!AV14</f>
        <v>0</v>
      </c>
      <c r="AU11" s="14">
        <f>'R-1.1.2'!AW14</f>
        <v>0</v>
      </c>
      <c r="AV11" s="14">
        <f>'R-1.1.2'!AX14</f>
        <v>0</v>
      </c>
      <c r="AW11" s="14">
        <f>'R-1.1.2'!AY14</f>
        <v>0</v>
      </c>
      <c r="AX11" s="14">
        <f>'R-1.1.2'!AZ14</f>
        <v>0</v>
      </c>
      <c r="AY11" s="14">
        <f>'R-1.1.2'!BA14</f>
        <v>0</v>
      </c>
      <c r="AZ11" s="14">
        <f>'R-1.1.2'!BB14</f>
        <v>0</v>
      </c>
    </row>
    <row r="12" spans="1:52" ht="10.95" customHeight="1" x14ac:dyDescent="0.3">
      <c r="A12" s="10">
        <v>5</v>
      </c>
      <c r="B12" s="19" t="s">
        <v>238</v>
      </c>
      <c r="C12" s="20"/>
      <c r="D12" s="14">
        <f>'R-1.1.3'!C63</f>
        <v>1</v>
      </c>
      <c r="E12" s="14">
        <f>'R-1.1.3'!D63</f>
        <v>0</v>
      </c>
      <c r="F12" s="14">
        <f>'R-1.1.3'!E63</f>
        <v>0</v>
      </c>
      <c r="G12" s="14">
        <f>'R-1.1.3'!F63</f>
        <v>44</v>
      </c>
      <c r="H12" s="14">
        <f>'R-1.1.3'!G63</f>
        <v>44</v>
      </c>
      <c r="I12" s="14">
        <f>'R-1.1.3'!H63</f>
        <v>41</v>
      </c>
      <c r="J12" s="14">
        <f>'R-1.1.3'!I63</f>
        <v>4</v>
      </c>
      <c r="K12" s="14">
        <f>'R-1.1.3'!J63</f>
        <v>0</v>
      </c>
      <c r="L12" s="14">
        <f>'R-1.1.3'!K63</f>
        <v>0</v>
      </c>
      <c r="M12" s="14">
        <f>'R-1.1.3'!L63</f>
        <v>29</v>
      </c>
      <c r="N12" s="14">
        <f>'R-1.1.3'!M63</f>
        <v>0</v>
      </c>
      <c r="O12" s="14">
        <f>'R-1.1.3'!N63</f>
        <v>14</v>
      </c>
      <c r="P12" s="14">
        <f>'R-1.1.3'!O63</f>
        <v>0</v>
      </c>
      <c r="Q12" s="14">
        <f>'R-1.1.3'!P63</f>
        <v>17</v>
      </c>
      <c r="R12" s="14">
        <f>'R-1.1.3'!Q63</f>
        <v>7</v>
      </c>
      <c r="S12" s="14">
        <f>'R-1.1.3'!R63</f>
        <v>0</v>
      </c>
      <c r="T12" s="14">
        <f>'R-1.1.3'!S63</f>
        <v>0</v>
      </c>
      <c r="U12" s="14">
        <f>'R-1.1.3'!T63</f>
        <v>0</v>
      </c>
      <c r="V12" s="14">
        <f>'R-1.1.3'!U63</f>
        <v>0</v>
      </c>
      <c r="W12" s="14">
        <f>'R-1.1.3'!V63</f>
        <v>6</v>
      </c>
      <c r="X12" s="14">
        <f>'R-1.1.3'!W63</f>
        <v>0</v>
      </c>
      <c r="Y12" s="14">
        <f>'R-1.1.3'!X63</f>
        <v>5</v>
      </c>
      <c r="Z12" s="14">
        <f>'R-1.1.3'!Y63</f>
        <v>0</v>
      </c>
      <c r="AA12" s="14">
        <f>'R-1.1.3'!Z63</f>
        <v>0</v>
      </c>
      <c r="AB12" s="14">
        <f>'R-1.1.3'!AA63</f>
        <v>0</v>
      </c>
      <c r="AC12" s="14">
        <f>'R-1.1.3'!AB63</f>
        <v>0</v>
      </c>
      <c r="AD12" s="14">
        <f>'R-1.1.3'!AC63</f>
        <v>0</v>
      </c>
      <c r="AE12" s="14">
        <f>'R-1.1.3'!AD63</f>
        <v>0</v>
      </c>
      <c r="AF12" s="14">
        <f>'R-1.1.3'!AE63</f>
        <v>0</v>
      </c>
      <c r="AG12" s="14">
        <f>'R-1.1.3'!AF63</f>
        <v>0</v>
      </c>
      <c r="AH12" s="14">
        <f>'R-1.1.3'!AG63</f>
        <v>0</v>
      </c>
      <c r="AI12" s="14">
        <f>'R-1.1.3'!AH63</f>
        <v>0</v>
      </c>
      <c r="AJ12" s="14">
        <f>'R-1.1.3'!AI63</f>
        <v>1</v>
      </c>
      <c r="AK12" s="14">
        <f>'R-1.1.3'!AJ63</f>
        <v>0</v>
      </c>
      <c r="AL12" s="14">
        <f>'R-1.1.3'!AK63</f>
        <v>6</v>
      </c>
      <c r="AM12" s="14">
        <f>'R-1.1.3'!AL63</f>
        <v>6</v>
      </c>
      <c r="AN12" s="14">
        <f>'R-1.1.3'!AM63</f>
        <v>10</v>
      </c>
      <c r="AO12" s="15"/>
      <c r="AP12" s="14" cm="1">
        <f t="array" ref="AP12:AQ12">'R-1.1.3'!AP63:AQ63</f>
        <v>1755</v>
      </c>
      <c r="AQ12" s="60">
        <v>0</v>
      </c>
      <c r="AR12" s="86"/>
      <c r="AS12" s="87"/>
      <c r="AT12" s="14">
        <f>'R-1.1.3'!AV63</f>
        <v>16</v>
      </c>
      <c r="AU12" s="14">
        <f>'R-1.1.3'!AW63</f>
        <v>16</v>
      </c>
      <c r="AV12" s="14">
        <f>'R-1.1.3'!AX63</f>
        <v>16</v>
      </c>
      <c r="AW12" s="14">
        <f>'R-1.1.3'!AY63</f>
        <v>286</v>
      </c>
      <c r="AX12" s="14">
        <f>'R-1.1.3'!AZ63</f>
        <v>359.25</v>
      </c>
      <c r="AY12" s="14">
        <f>'R-1.1.3'!BA63</f>
        <v>3</v>
      </c>
      <c r="AZ12" s="14">
        <f>'R-1.1.3'!BB63</f>
        <v>0</v>
      </c>
    </row>
    <row r="13" spans="1:52" ht="10.95" customHeight="1" x14ac:dyDescent="0.3">
      <c r="A13" s="17">
        <v>6</v>
      </c>
      <c r="B13" s="19" t="s">
        <v>239</v>
      </c>
      <c r="C13" s="20"/>
      <c r="D13" s="14">
        <f>'R-1.1.3.1'!C17</f>
        <v>0</v>
      </c>
      <c r="E13" s="14">
        <f>'R-1.1.3.1'!D17</f>
        <v>0</v>
      </c>
      <c r="F13" s="14">
        <f>'R-1.1.3.1'!E17</f>
        <v>0</v>
      </c>
      <c r="G13" s="14">
        <f>'R-1.1.3.1'!F17</f>
        <v>3</v>
      </c>
      <c r="H13" s="14">
        <f>'R-1.1.3.1'!G17</f>
        <v>3</v>
      </c>
      <c r="I13" s="14">
        <f>'R-1.1.3.1'!H17</f>
        <v>3</v>
      </c>
      <c r="J13" s="14">
        <f>'R-1.1.3.1'!I17</f>
        <v>0</v>
      </c>
      <c r="K13" s="14">
        <f>'R-1.1.3.1'!J17</f>
        <v>0</v>
      </c>
      <c r="L13" s="14">
        <f>'R-1.1.3.1'!K17</f>
        <v>0</v>
      </c>
      <c r="M13" s="14">
        <f>'R-1.1.3.1'!L17</f>
        <v>1</v>
      </c>
      <c r="N13" s="14">
        <f>'R-1.1.3.1'!M17</f>
        <v>0</v>
      </c>
      <c r="O13" s="14">
        <f>'R-1.1.3.1'!N17</f>
        <v>3</v>
      </c>
      <c r="P13" s="14">
        <f>'R-1.1.3.1'!O17</f>
        <v>0</v>
      </c>
      <c r="Q13" s="14">
        <f>'R-1.1.3.1'!P17</f>
        <v>1</v>
      </c>
      <c r="R13" s="14">
        <f>'R-1.1.3.1'!Q17</f>
        <v>0</v>
      </c>
      <c r="S13" s="14">
        <f>'R-1.1.3.1'!R17</f>
        <v>0</v>
      </c>
      <c r="T13" s="14">
        <f>'R-1.1.3.1'!S17</f>
        <v>0</v>
      </c>
      <c r="U13" s="14">
        <f>'R-1.1.3.1'!T17</f>
        <v>0</v>
      </c>
      <c r="V13" s="14">
        <f>'R-1.1.3.1'!U17</f>
        <v>0</v>
      </c>
      <c r="W13" s="14">
        <f>'R-1.1.3.1'!V17</f>
        <v>1</v>
      </c>
      <c r="X13" s="14">
        <f>'R-1.1.3.1'!W17</f>
        <v>0</v>
      </c>
      <c r="Y13" s="14">
        <f>'R-1.1.3.1'!X17</f>
        <v>1</v>
      </c>
      <c r="Z13" s="14">
        <f>'R-1.1.3.1'!Y17</f>
        <v>0</v>
      </c>
      <c r="AA13" s="14">
        <f>'R-1.1.3.1'!Z17</f>
        <v>0</v>
      </c>
      <c r="AB13" s="14">
        <f>'R-1.1.3.1'!AA17</f>
        <v>0</v>
      </c>
      <c r="AC13" s="14">
        <f>'R-1.1.3.1'!AB17</f>
        <v>0</v>
      </c>
      <c r="AD13" s="14">
        <f>'R-1.1.3.1'!AC17</f>
        <v>0</v>
      </c>
      <c r="AE13" s="14">
        <f>'R-1.1.3.1'!AD17</f>
        <v>0</v>
      </c>
      <c r="AF13" s="14">
        <f>'R-1.1.3.1'!AE17</f>
        <v>0</v>
      </c>
      <c r="AG13" s="14">
        <f>'R-1.1.3.1'!AF17</f>
        <v>0</v>
      </c>
      <c r="AH13" s="14">
        <f>'R-1.1.3.1'!AG17</f>
        <v>0</v>
      </c>
      <c r="AI13" s="14">
        <f>'R-1.1.3.1'!AH17</f>
        <v>0</v>
      </c>
      <c r="AJ13" s="14">
        <f>'R-1.1.3.1'!AI17</f>
        <v>0</v>
      </c>
      <c r="AK13" s="14">
        <f>'R-1.1.3.1'!AJ17</f>
        <v>0</v>
      </c>
      <c r="AL13" s="14">
        <f>'R-1.1.3.1'!AK17</f>
        <v>1</v>
      </c>
      <c r="AM13" s="14">
        <f>'R-1.1.3.1'!AL17</f>
        <v>1</v>
      </c>
      <c r="AN13" s="14">
        <f>'R-1.1.3.1'!AM17</f>
        <v>1</v>
      </c>
      <c r="AO13" s="15"/>
      <c r="AP13" s="14" cm="1">
        <f t="array" ref="AP13:AQ13">'R-1.1.3.1'!AP17:AQ17</f>
        <v>224</v>
      </c>
      <c r="AQ13" s="60">
        <v>0</v>
      </c>
      <c r="AR13" s="86"/>
      <c r="AS13" s="87"/>
      <c r="AT13" s="14">
        <f>'R-1.1.3.1'!AV17</f>
        <v>2</v>
      </c>
      <c r="AU13" s="14">
        <f>'R-1.1.3.1'!AW17</f>
        <v>2</v>
      </c>
      <c r="AV13" s="14">
        <f>'R-1.1.3.1'!AX17</f>
        <v>2</v>
      </c>
      <c r="AW13" s="14">
        <f>'R-1.1.3.1'!AY17</f>
        <v>87</v>
      </c>
      <c r="AX13" s="14">
        <f>'R-1.1.3.1'!AZ17</f>
        <v>109.75</v>
      </c>
      <c r="AY13" s="14">
        <f>'R-1.1.3.1'!BA17</f>
        <v>0</v>
      </c>
      <c r="AZ13" s="14">
        <f>'R-1.1.3.1'!BB17</f>
        <v>0</v>
      </c>
    </row>
    <row r="14" spans="1:52" ht="10.95" customHeight="1" x14ac:dyDescent="0.3">
      <c r="A14" s="10">
        <v>7</v>
      </c>
      <c r="B14" s="19" t="s">
        <v>240</v>
      </c>
      <c r="C14" s="20"/>
      <c r="D14" s="14">
        <f>'R-1.1.4'!C72</f>
        <v>0</v>
      </c>
      <c r="E14" s="14">
        <f>'R-1.1.4'!D72</f>
        <v>0</v>
      </c>
      <c r="F14" s="14">
        <f>'R-1.1.4'!E72</f>
        <v>0</v>
      </c>
      <c r="G14" s="14">
        <f>'R-1.1.4'!F72</f>
        <v>61</v>
      </c>
      <c r="H14" s="14">
        <f>'R-1.1.4'!G72</f>
        <v>61</v>
      </c>
      <c r="I14" s="14">
        <f>'R-1.1.4'!H72</f>
        <v>61</v>
      </c>
      <c r="J14" s="14">
        <f>'R-1.1.4'!I72</f>
        <v>0</v>
      </c>
      <c r="K14" s="14">
        <f>'R-1.1.4'!J72</f>
        <v>0</v>
      </c>
      <c r="L14" s="14">
        <f>'R-1.1.4'!K72</f>
        <v>0</v>
      </c>
      <c r="M14" s="14">
        <f>'R-1.1.4'!L72</f>
        <v>55</v>
      </c>
      <c r="N14" s="14">
        <f>'R-1.1.4'!M72</f>
        <v>2</v>
      </c>
      <c r="O14" s="14">
        <f>'R-1.1.4'!N72</f>
        <v>3</v>
      </c>
      <c r="P14" s="14">
        <f>'R-1.1.4'!O72</f>
        <v>0</v>
      </c>
      <c r="Q14" s="14">
        <f>'R-1.1.4'!P72</f>
        <v>3</v>
      </c>
      <c r="R14" s="14">
        <f>'R-1.1.4'!Q72</f>
        <v>25</v>
      </c>
      <c r="S14" s="14">
        <f>'R-1.1.4'!R72</f>
        <v>0</v>
      </c>
      <c r="T14" s="14">
        <f>'R-1.1.4'!S72</f>
        <v>0</v>
      </c>
      <c r="U14" s="14">
        <f>'R-1.1.4'!T72</f>
        <v>0</v>
      </c>
      <c r="V14" s="14">
        <f>'R-1.1.4'!U72</f>
        <v>0</v>
      </c>
      <c r="W14" s="14">
        <f>'R-1.1.4'!V72</f>
        <v>12</v>
      </c>
      <c r="X14" s="14">
        <f>'R-1.1.4'!W72</f>
        <v>0</v>
      </c>
      <c r="Y14" s="14">
        <f>'R-1.1.4'!X72</f>
        <v>1</v>
      </c>
      <c r="Z14" s="14">
        <f>'R-1.1.4'!Y72</f>
        <v>0</v>
      </c>
      <c r="AA14" s="14">
        <f>'R-1.1.4'!Z72</f>
        <v>0</v>
      </c>
      <c r="AB14" s="14">
        <f>'R-1.1.4'!AA72</f>
        <v>0</v>
      </c>
      <c r="AC14" s="14">
        <f>'R-1.1.4'!AB72</f>
        <v>0</v>
      </c>
      <c r="AD14" s="14">
        <f>'R-1.1.4'!AC72</f>
        <v>0</v>
      </c>
      <c r="AE14" s="14">
        <f>'R-1.1.4'!AD72</f>
        <v>0</v>
      </c>
      <c r="AF14" s="14">
        <f>'R-1.1.4'!AE72</f>
        <v>0</v>
      </c>
      <c r="AG14" s="14">
        <f>'R-1.1.4'!AF72</f>
        <v>0</v>
      </c>
      <c r="AH14" s="14">
        <f>'R-1.1.4'!AG72</f>
        <v>0</v>
      </c>
      <c r="AI14" s="14">
        <f>'R-1.1.4'!AH72</f>
        <v>0</v>
      </c>
      <c r="AJ14" s="14">
        <f>'R-1.1.4'!AI72</f>
        <v>3</v>
      </c>
      <c r="AK14" s="14">
        <f>'R-1.1.4'!AJ72</f>
        <v>0</v>
      </c>
      <c r="AL14" s="14">
        <f>'R-1.1.4'!AK72</f>
        <v>9</v>
      </c>
      <c r="AM14" s="14">
        <f>'R-1.1.4'!AL72</f>
        <v>9</v>
      </c>
      <c r="AN14" s="14">
        <f>'R-1.1.4'!AM72</f>
        <v>21</v>
      </c>
      <c r="AO14" s="15"/>
      <c r="AP14" s="14" cm="1">
        <f t="array" ref="AP14:AQ14">'R-1.1.4'!AP72:AQ72</f>
        <v>2968</v>
      </c>
      <c r="AQ14" s="60">
        <v>0</v>
      </c>
      <c r="AR14" s="86"/>
      <c r="AS14" s="87"/>
      <c r="AT14" s="14">
        <f>'R-1.1.4'!AV72</f>
        <v>4</v>
      </c>
      <c r="AU14" s="14">
        <f>'R-1.1.4'!AW72</f>
        <v>4</v>
      </c>
      <c r="AV14" s="14">
        <f>'R-1.1.4'!AX72</f>
        <v>4</v>
      </c>
      <c r="AW14" s="14">
        <f>'R-1.1.4'!AY72</f>
        <v>87</v>
      </c>
      <c r="AX14" s="14">
        <f>'R-1.1.4'!AZ72</f>
        <v>188</v>
      </c>
      <c r="AY14" s="14">
        <f>'R-1.1.4'!BA72</f>
        <v>1</v>
      </c>
      <c r="AZ14" s="14">
        <f>'R-1.1.4'!BB72</f>
        <v>0</v>
      </c>
    </row>
    <row r="15" spans="1:52" ht="10.95" customHeight="1" x14ac:dyDescent="0.3">
      <c r="A15" s="17">
        <v>8</v>
      </c>
      <c r="B15" s="19" t="s">
        <v>241</v>
      </c>
      <c r="C15" s="20"/>
      <c r="D15" s="14">
        <f>'R-1.1.4.1'!C16</f>
        <v>0</v>
      </c>
      <c r="E15" s="14">
        <f>'R-1.1.4.1'!D16</f>
        <v>0</v>
      </c>
      <c r="F15" s="14">
        <f>'R-1.1.4.1'!E16</f>
        <v>0</v>
      </c>
      <c r="G15" s="14">
        <f>'R-1.1.4.1'!F16</f>
        <v>4</v>
      </c>
      <c r="H15" s="14">
        <f>'R-1.1.4.1'!G16</f>
        <v>4</v>
      </c>
      <c r="I15" s="14">
        <f>'R-1.1.4.1'!H16</f>
        <v>4</v>
      </c>
      <c r="J15" s="14">
        <f>'R-1.1.4.1'!I16</f>
        <v>0</v>
      </c>
      <c r="K15" s="14">
        <f>'R-1.1.4.1'!J16</f>
        <v>0</v>
      </c>
      <c r="L15" s="14">
        <f>'R-1.1.4.1'!K16</f>
        <v>0</v>
      </c>
      <c r="M15" s="14">
        <f>'R-1.1.4.1'!L16</f>
        <v>2</v>
      </c>
      <c r="N15" s="14">
        <f>'R-1.1.4.1'!M16</f>
        <v>0</v>
      </c>
      <c r="O15" s="14">
        <f>'R-1.1.4.1'!N16</f>
        <v>3</v>
      </c>
      <c r="P15" s="14">
        <f>'R-1.1.4.1'!O16</f>
        <v>0</v>
      </c>
      <c r="Q15" s="14">
        <f>'R-1.1.4.1'!P16</f>
        <v>3</v>
      </c>
      <c r="R15" s="14">
        <f>'R-1.1.4.1'!Q16</f>
        <v>0</v>
      </c>
      <c r="S15" s="14">
        <f>'R-1.1.4.1'!R16</f>
        <v>0</v>
      </c>
      <c r="T15" s="14">
        <f>'R-1.1.4.1'!S16</f>
        <v>0</v>
      </c>
      <c r="U15" s="14">
        <f>'R-1.1.4.1'!T16</f>
        <v>0</v>
      </c>
      <c r="V15" s="14">
        <f>'R-1.1.4.1'!U16</f>
        <v>0</v>
      </c>
      <c r="W15" s="14">
        <f>'R-1.1.4.1'!V16</f>
        <v>1</v>
      </c>
      <c r="X15" s="14">
        <f>'R-1.1.4.1'!W16</f>
        <v>0</v>
      </c>
      <c r="Y15" s="14">
        <f>'R-1.1.4.1'!X16</f>
        <v>1</v>
      </c>
      <c r="Z15" s="14">
        <f>'R-1.1.4.1'!Y16</f>
        <v>0</v>
      </c>
      <c r="AA15" s="14">
        <f>'R-1.1.4.1'!Z16</f>
        <v>0</v>
      </c>
      <c r="AB15" s="14">
        <f>'R-1.1.4.1'!AA16</f>
        <v>0</v>
      </c>
      <c r="AC15" s="14">
        <f>'R-1.1.4.1'!AB16</f>
        <v>0</v>
      </c>
      <c r="AD15" s="14">
        <f>'R-1.1.4.1'!AC16</f>
        <v>0</v>
      </c>
      <c r="AE15" s="14">
        <f>'R-1.1.4.1'!AD16</f>
        <v>0</v>
      </c>
      <c r="AF15" s="14">
        <f>'R-1.1.4.1'!AE16</f>
        <v>0</v>
      </c>
      <c r="AG15" s="14">
        <f>'R-1.1.4.1'!AF16</f>
        <v>0</v>
      </c>
      <c r="AH15" s="14">
        <f>'R-1.1.4.1'!AG16</f>
        <v>0</v>
      </c>
      <c r="AI15" s="14">
        <f>'R-1.1.4.1'!AH16</f>
        <v>0</v>
      </c>
      <c r="AJ15" s="14">
        <f>'R-1.1.4.1'!AI16</f>
        <v>0</v>
      </c>
      <c r="AK15" s="14">
        <f>'R-1.1.4.1'!AJ16</f>
        <v>0</v>
      </c>
      <c r="AL15" s="14">
        <f>'R-1.1.4.1'!AK16</f>
        <v>1</v>
      </c>
      <c r="AM15" s="14">
        <f>'R-1.1.4.1'!AL16</f>
        <v>1</v>
      </c>
      <c r="AN15" s="14">
        <f>'R-1.1.4.1'!AM16</f>
        <v>1</v>
      </c>
      <c r="AO15" s="15"/>
      <c r="AP15" s="14" cm="1">
        <f t="array" ref="AP15:AQ15">'R-1.1.4.1'!AP16:AQ16</f>
        <v>234</v>
      </c>
      <c r="AQ15" s="60">
        <v>0</v>
      </c>
      <c r="AR15" s="86"/>
      <c r="AS15" s="87"/>
      <c r="AT15" s="14">
        <f>'R-1.1.4.1'!AV16</f>
        <v>3</v>
      </c>
      <c r="AU15" s="14">
        <f>'R-1.1.4.1'!AW16</f>
        <v>3</v>
      </c>
      <c r="AV15" s="14">
        <f>'R-1.1.4.1'!AX16</f>
        <v>3</v>
      </c>
      <c r="AW15" s="14">
        <f>'R-1.1.4.1'!AY16</f>
        <v>52</v>
      </c>
      <c r="AX15" s="14">
        <f>'R-1.1.4.1'!AZ16</f>
        <v>66</v>
      </c>
      <c r="AY15" s="14">
        <f>'R-1.1.4.1'!BA16</f>
        <v>0</v>
      </c>
      <c r="AZ15" s="14">
        <f>'R-1.1.4.1'!BB16</f>
        <v>0</v>
      </c>
    </row>
    <row r="16" spans="1:52" ht="10.95" customHeight="1" x14ac:dyDescent="0.3">
      <c r="A16" s="10">
        <v>9</v>
      </c>
      <c r="B16" s="19" t="s">
        <v>242</v>
      </c>
      <c r="C16" s="20"/>
      <c r="D16" s="14">
        <f>'R-1.1.4.2'!C28</f>
        <v>0</v>
      </c>
      <c r="E16" s="14">
        <f>'R-1.1.4.2'!D28</f>
        <v>0</v>
      </c>
      <c r="F16" s="14">
        <f>'R-1.1.4.2'!E28</f>
        <v>0</v>
      </c>
      <c r="G16" s="14">
        <f>'R-1.1.4.2'!F28</f>
        <v>16</v>
      </c>
      <c r="H16" s="14">
        <f>'R-1.1.4.2'!G28</f>
        <v>16</v>
      </c>
      <c r="I16" s="14">
        <f>'R-1.1.4.2'!H28</f>
        <v>16</v>
      </c>
      <c r="J16" s="14">
        <f>'R-1.1.4.2'!I28</f>
        <v>0</v>
      </c>
      <c r="K16" s="14">
        <f>'R-1.1.4.2'!J28</f>
        <v>0</v>
      </c>
      <c r="L16" s="14">
        <f>'R-1.1.4.2'!K28</f>
        <v>0</v>
      </c>
      <c r="M16" s="14">
        <f>'R-1.1.4.2'!L28</f>
        <v>9</v>
      </c>
      <c r="N16" s="14">
        <f>'R-1.1.4.2'!M28</f>
        <v>0</v>
      </c>
      <c r="O16" s="14">
        <f>'R-1.1.4.2'!N28</f>
        <v>5</v>
      </c>
      <c r="P16" s="14">
        <f>'R-1.1.4.2'!O28</f>
        <v>1</v>
      </c>
      <c r="Q16" s="14">
        <f>'R-1.1.4.2'!P28</f>
        <v>7</v>
      </c>
      <c r="R16" s="14">
        <f>'R-1.1.4.2'!Q28</f>
        <v>0</v>
      </c>
      <c r="S16" s="14">
        <f>'R-1.1.4.2'!R28</f>
        <v>0</v>
      </c>
      <c r="T16" s="14">
        <f>'R-1.1.4.2'!S28</f>
        <v>0</v>
      </c>
      <c r="U16" s="14">
        <f>'R-1.1.4.2'!T28</f>
        <v>0</v>
      </c>
      <c r="V16" s="14">
        <f>'R-1.1.4.2'!U28</f>
        <v>0</v>
      </c>
      <c r="W16" s="14">
        <f>'R-1.1.4.2'!V28</f>
        <v>3</v>
      </c>
      <c r="X16" s="14">
        <f>'R-1.1.4.2'!W28</f>
        <v>0</v>
      </c>
      <c r="Y16" s="14">
        <f>'R-1.1.4.2'!X28</f>
        <v>3</v>
      </c>
      <c r="Z16" s="14">
        <f>'R-1.1.4.2'!Y28</f>
        <v>0</v>
      </c>
      <c r="AA16" s="14">
        <f>'R-1.1.4.2'!Z28</f>
        <v>0</v>
      </c>
      <c r="AB16" s="14">
        <f>'R-1.1.4.2'!AA28</f>
        <v>0</v>
      </c>
      <c r="AC16" s="14">
        <f>'R-1.1.4.2'!AB28</f>
        <v>0</v>
      </c>
      <c r="AD16" s="14">
        <f>'R-1.1.4.2'!AC28</f>
        <v>0</v>
      </c>
      <c r="AE16" s="14">
        <f>'R-1.1.4.2'!AD28</f>
        <v>0</v>
      </c>
      <c r="AF16" s="14">
        <f>'R-1.1.4.2'!AE28</f>
        <v>0</v>
      </c>
      <c r="AG16" s="14">
        <f>'R-1.1.4.2'!AF28</f>
        <v>0</v>
      </c>
      <c r="AH16" s="14">
        <f>'R-1.1.4.2'!AG28</f>
        <v>0</v>
      </c>
      <c r="AI16" s="14">
        <f>'R-1.1.4.2'!AH28</f>
        <v>0</v>
      </c>
      <c r="AJ16" s="14">
        <f>'R-1.1.4.2'!AI28</f>
        <v>0</v>
      </c>
      <c r="AK16" s="14">
        <f>'R-1.1.4.2'!AJ28</f>
        <v>0</v>
      </c>
      <c r="AL16" s="14">
        <f>'R-1.1.4.2'!AK28</f>
        <v>3</v>
      </c>
      <c r="AM16" s="14">
        <f>'R-1.1.4.2'!AL28</f>
        <v>3</v>
      </c>
      <c r="AN16" s="14">
        <f>'R-1.1.4.2'!AM28</f>
        <v>3</v>
      </c>
      <c r="AO16" s="15"/>
      <c r="AP16" s="14" cm="1">
        <f t="array" ref="AP16:AQ16">'R-1.1.4.2'!AP28:AQ28</f>
        <v>355</v>
      </c>
      <c r="AQ16" s="60">
        <v>0</v>
      </c>
      <c r="AR16" s="86"/>
      <c r="AS16" s="87"/>
      <c r="AT16" s="14">
        <f>'R-1.1.4.2'!AV28</f>
        <v>9</v>
      </c>
      <c r="AU16" s="14">
        <f>'R-1.1.4.2'!AW28</f>
        <v>9</v>
      </c>
      <c r="AV16" s="14">
        <f>'R-1.1.4.2'!AX28</f>
        <v>9</v>
      </c>
      <c r="AW16" s="14">
        <f>'R-1.1.4.2'!AY28</f>
        <v>176</v>
      </c>
      <c r="AX16" s="14">
        <f>'R-1.1.4.2'!AZ28</f>
        <v>220</v>
      </c>
      <c r="AY16" s="14">
        <f>'R-1.1.4.2'!BA28</f>
        <v>3</v>
      </c>
      <c r="AZ16" s="14">
        <f>'R-1.1.4.2'!BB28</f>
        <v>0</v>
      </c>
    </row>
    <row r="17" spans="1:52" ht="10.95" customHeight="1" x14ac:dyDescent="0.3">
      <c r="A17" s="17">
        <v>10</v>
      </c>
      <c r="B17" s="19" t="s">
        <v>243</v>
      </c>
      <c r="C17" s="20"/>
      <c r="D17" s="14">
        <f>'R-1.1.4.3'!C15</f>
        <v>0</v>
      </c>
      <c r="E17" s="14">
        <f>'R-1.1.4.3'!D15</f>
        <v>0</v>
      </c>
      <c r="F17" s="14">
        <f>'R-1.1.4.3'!E15</f>
        <v>0</v>
      </c>
      <c r="G17" s="14">
        <f>'R-1.1.4.3'!F15</f>
        <v>4</v>
      </c>
      <c r="H17" s="14">
        <f>'R-1.1.4.3'!G15</f>
        <v>4</v>
      </c>
      <c r="I17" s="14">
        <f>'R-1.1.4.3'!H15</f>
        <v>4</v>
      </c>
      <c r="J17" s="14">
        <f>'R-1.1.4.3'!I15</f>
        <v>0</v>
      </c>
      <c r="K17" s="14">
        <f>'R-1.1.4.3'!J15</f>
        <v>0</v>
      </c>
      <c r="L17" s="14">
        <f>'R-1.1.4.3'!K15</f>
        <v>0</v>
      </c>
      <c r="M17" s="14">
        <f>'R-1.1.4.3'!L15</f>
        <v>2</v>
      </c>
      <c r="N17" s="14">
        <f>'R-1.1.4.3'!M15</f>
        <v>0</v>
      </c>
      <c r="O17" s="14">
        <f>'R-1.1.4.3'!N15</f>
        <v>2</v>
      </c>
      <c r="P17" s="14">
        <f>'R-1.1.4.3'!O15</f>
        <v>0</v>
      </c>
      <c r="Q17" s="14">
        <f>'R-1.1.4.3'!P15</f>
        <v>3</v>
      </c>
      <c r="R17" s="14">
        <f>'R-1.1.4.3'!Q15</f>
        <v>1</v>
      </c>
      <c r="S17" s="14">
        <f>'R-1.1.4.3'!R15</f>
        <v>0</v>
      </c>
      <c r="T17" s="14">
        <f>'R-1.1.4.3'!S15</f>
        <v>0</v>
      </c>
      <c r="U17" s="14">
        <f>'R-1.1.4.3'!T15</f>
        <v>0</v>
      </c>
      <c r="V17" s="14">
        <f>'R-1.1.4.3'!U15</f>
        <v>0</v>
      </c>
      <c r="W17" s="14">
        <f>'R-1.1.4.3'!V15</f>
        <v>1</v>
      </c>
      <c r="X17" s="14">
        <f>'R-1.1.4.3'!W15</f>
        <v>0</v>
      </c>
      <c r="Y17" s="14">
        <f>'R-1.1.4.3'!X15</f>
        <v>1</v>
      </c>
      <c r="Z17" s="14">
        <f>'R-1.1.4.3'!Y15</f>
        <v>0</v>
      </c>
      <c r="AA17" s="14">
        <f>'R-1.1.4.3'!Z15</f>
        <v>0</v>
      </c>
      <c r="AB17" s="14">
        <f>'R-1.1.4.3'!AA15</f>
        <v>0</v>
      </c>
      <c r="AC17" s="14">
        <f>'R-1.1.4.3'!AB15</f>
        <v>0</v>
      </c>
      <c r="AD17" s="14">
        <f>'R-1.1.4.3'!AC15</f>
        <v>0</v>
      </c>
      <c r="AE17" s="14">
        <f>'R-1.1.4.3'!AD15</f>
        <v>0</v>
      </c>
      <c r="AF17" s="14">
        <f>'R-1.1.4.3'!AE15</f>
        <v>0</v>
      </c>
      <c r="AG17" s="14">
        <f>'R-1.1.4.3'!AF15</f>
        <v>0</v>
      </c>
      <c r="AH17" s="14">
        <f>'R-1.1.4.3'!AG15</f>
        <v>0</v>
      </c>
      <c r="AI17" s="14">
        <f>'R-1.1.4.3'!AH15</f>
        <v>0</v>
      </c>
      <c r="AJ17" s="14">
        <f>'R-1.1.4.3'!AI15</f>
        <v>0</v>
      </c>
      <c r="AK17" s="14">
        <f>'R-1.1.4.3'!AJ15</f>
        <v>0</v>
      </c>
      <c r="AL17" s="14">
        <f>'R-1.1.4.3'!AK15</f>
        <v>1</v>
      </c>
      <c r="AM17" s="14">
        <f>'R-1.1.4.3'!AL15</f>
        <v>1</v>
      </c>
      <c r="AN17" s="14">
        <f>'R-1.1.4.3'!AM15</f>
        <v>1</v>
      </c>
      <c r="AO17" s="15"/>
      <c r="AP17" s="14" cm="1">
        <f t="array" ref="AP17:AQ17">'R-1.1.4.3'!AP15:AQ15</f>
        <v>196</v>
      </c>
      <c r="AQ17" s="60">
        <v>0</v>
      </c>
      <c r="AR17" s="86"/>
      <c r="AS17" s="87"/>
      <c r="AT17" s="14">
        <f>'R-1.1.4.3'!AV15</f>
        <v>3</v>
      </c>
      <c r="AU17" s="14">
        <f>'R-1.1.4.3'!AW15</f>
        <v>3</v>
      </c>
      <c r="AV17" s="14">
        <f>'R-1.1.4.3'!AX15</f>
        <v>3</v>
      </c>
      <c r="AW17" s="14">
        <f>'R-1.1.4.3'!AY15</f>
        <v>60</v>
      </c>
      <c r="AX17" s="14">
        <f>'R-1.1.4.3'!AZ15</f>
        <v>75</v>
      </c>
      <c r="AY17" s="14">
        <f>'R-1.1.4.3'!BA15</f>
        <v>0</v>
      </c>
      <c r="AZ17" s="14">
        <f>'R-1.1.4.3'!BB15</f>
        <v>0</v>
      </c>
    </row>
    <row r="18" spans="1:52" ht="10.95" customHeight="1" x14ac:dyDescent="0.3">
      <c r="A18" s="10">
        <v>11</v>
      </c>
      <c r="B18" s="70" t="s">
        <v>81</v>
      </c>
      <c r="C18" s="71"/>
      <c r="D18" s="14">
        <f>'R-1.2'!C94</f>
        <v>0</v>
      </c>
      <c r="E18" s="14">
        <f>'R-1.2'!D94</f>
        <v>0</v>
      </c>
      <c r="F18" s="14">
        <f>'R-1.2'!E94</f>
        <v>2</v>
      </c>
      <c r="G18" s="14">
        <f>'R-1.2'!F94</f>
        <v>70</v>
      </c>
      <c r="H18" s="14">
        <f>'R-1.2'!G94</f>
        <v>68</v>
      </c>
      <c r="I18" s="14">
        <f>'R-1.2'!H94</f>
        <v>73</v>
      </c>
      <c r="J18" s="14">
        <f>'R-1.2'!I94</f>
        <v>0</v>
      </c>
      <c r="K18" s="14">
        <f>'R-1.2'!J94</f>
        <v>0</v>
      </c>
      <c r="L18" s="14">
        <f>'R-1.2'!K94</f>
        <v>0</v>
      </c>
      <c r="M18" s="14">
        <f>'R-1.2'!L94</f>
        <v>37</v>
      </c>
      <c r="N18" s="14">
        <f>'R-1.2'!M94</f>
        <v>1</v>
      </c>
      <c r="O18" s="14">
        <f>'R-1.2'!N94</f>
        <v>22</v>
      </c>
      <c r="P18" s="14">
        <f>'R-1.2'!O94</f>
        <v>1</v>
      </c>
      <c r="Q18" s="14">
        <f>'R-1.2'!P94</f>
        <v>34</v>
      </c>
      <c r="R18" s="14">
        <f>'R-1.2'!Q94</f>
        <v>7</v>
      </c>
      <c r="S18" s="14">
        <f>'R-1.2'!R94</f>
        <v>0</v>
      </c>
      <c r="T18" s="14">
        <f>'R-1.2'!S94</f>
        <v>1</v>
      </c>
      <c r="U18" s="14">
        <f>'R-1.2'!T94</f>
        <v>0</v>
      </c>
      <c r="V18" s="14">
        <f>'R-1.2'!U94</f>
        <v>0</v>
      </c>
      <c r="W18" s="14">
        <f>'R-1.2'!V94</f>
        <v>9</v>
      </c>
      <c r="X18" s="14">
        <f>'R-1.2'!W94</f>
        <v>0</v>
      </c>
      <c r="Y18" s="14">
        <f>'R-1.2'!X94</f>
        <v>5</v>
      </c>
      <c r="Z18" s="14">
        <f>'R-1.2'!Y94</f>
        <v>6</v>
      </c>
      <c r="AA18" s="14">
        <f>'R-1.2'!Z94</f>
        <v>0</v>
      </c>
      <c r="AB18" s="14">
        <f>'R-1.2'!AA94</f>
        <v>0</v>
      </c>
      <c r="AC18" s="14">
        <f>'R-1.2'!AB94</f>
        <v>0</v>
      </c>
      <c r="AD18" s="14">
        <f>'R-1.2'!AC94</f>
        <v>0</v>
      </c>
      <c r="AE18" s="14">
        <f>'R-1.2'!AD94</f>
        <v>0</v>
      </c>
      <c r="AF18" s="14">
        <f>'R-1.2'!AE94</f>
        <v>0</v>
      </c>
      <c r="AG18" s="14">
        <f>'R-1.2'!AF94</f>
        <v>0</v>
      </c>
      <c r="AH18" s="14">
        <f>'R-1.2'!AG94</f>
        <v>0</v>
      </c>
      <c r="AI18" s="14">
        <f>'R-1.2'!AH94</f>
        <v>0</v>
      </c>
      <c r="AJ18" s="14">
        <f>'R-1.2'!AI94</f>
        <v>4</v>
      </c>
      <c r="AK18" s="14">
        <f>'R-1.2'!AJ94</f>
        <v>0</v>
      </c>
      <c r="AL18" s="14">
        <f>'R-1.2'!AK94</f>
        <v>9</v>
      </c>
      <c r="AM18" s="14">
        <f>'R-1.2'!AL94</f>
        <v>9</v>
      </c>
      <c r="AN18" s="14">
        <f>'R-1.2'!AM94</f>
        <v>25</v>
      </c>
      <c r="AO18" s="15"/>
      <c r="AP18" s="14" cm="1">
        <f t="array" ref="AP18:AQ18">'R-1.2'!AP94:AQ94</f>
        <v>2445</v>
      </c>
      <c r="AQ18" s="60">
        <v>0</v>
      </c>
      <c r="AR18" s="86"/>
      <c r="AS18" s="87"/>
      <c r="AT18" s="14">
        <f>'R-1.2'!AV94</f>
        <v>37</v>
      </c>
      <c r="AU18" s="14">
        <f>'R-1.2'!AW94</f>
        <v>37</v>
      </c>
      <c r="AV18" s="14">
        <f>'R-1.2'!AX94</f>
        <v>37</v>
      </c>
      <c r="AW18" s="14">
        <f>'R-1.2'!AY94</f>
        <v>741</v>
      </c>
      <c r="AX18" s="14">
        <f>'R-1.2'!AZ94</f>
        <v>1144.3499999999999</v>
      </c>
      <c r="AY18" s="14">
        <f>'R-1.2'!BA94</f>
        <v>14</v>
      </c>
      <c r="AZ18" s="14">
        <f>'R-1.2'!BB94</f>
        <v>0</v>
      </c>
    </row>
    <row r="19" spans="1:52" ht="10.95" customHeight="1" x14ac:dyDescent="0.3">
      <c r="A19" s="17">
        <v>12</v>
      </c>
      <c r="B19" s="19" t="s">
        <v>82</v>
      </c>
      <c r="C19" s="20"/>
      <c r="D19" s="14">
        <f>'R-1.2.1'!C17</f>
        <v>0</v>
      </c>
      <c r="E19" s="14">
        <f>'R-1.2.1'!D17</f>
        <v>0</v>
      </c>
      <c r="F19" s="14">
        <f>'R-1.2.1'!E17</f>
        <v>0</v>
      </c>
      <c r="G19" s="14">
        <f>'R-1.2.1'!F17</f>
        <v>5</v>
      </c>
      <c r="H19" s="14">
        <f>'R-1.2.1'!G17</f>
        <v>5</v>
      </c>
      <c r="I19" s="14">
        <f>'R-1.2.1'!H17</f>
        <v>3</v>
      </c>
      <c r="J19" s="14">
        <f>'R-1.2.1'!I17</f>
        <v>2</v>
      </c>
      <c r="K19" s="14">
        <f>'R-1.2.1'!J17</f>
        <v>0</v>
      </c>
      <c r="L19" s="14">
        <f>'R-1.2.1'!K17</f>
        <v>0</v>
      </c>
      <c r="M19" s="14">
        <f>'R-1.2.1'!L17</f>
        <v>3</v>
      </c>
      <c r="N19" s="14">
        <f>'R-1.2.1'!M17</f>
        <v>0</v>
      </c>
      <c r="O19" s="14">
        <f>'R-1.2.1'!N17</f>
        <v>3</v>
      </c>
      <c r="P19" s="14">
        <f>'R-1.2.1'!O17</f>
        <v>0</v>
      </c>
      <c r="Q19" s="14">
        <f>'R-1.2.1'!P17</f>
        <v>2</v>
      </c>
      <c r="R19" s="14">
        <f>'R-1.2.1'!Q17</f>
        <v>0</v>
      </c>
      <c r="S19" s="14">
        <f>'R-1.2.1'!R17</f>
        <v>0</v>
      </c>
      <c r="T19" s="14">
        <f>'R-1.2.1'!S17</f>
        <v>0</v>
      </c>
      <c r="U19" s="14">
        <f>'R-1.2.1'!T17</f>
        <v>0</v>
      </c>
      <c r="V19" s="14">
        <f>'R-1.2.1'!U17</f>
        <v>0</v>
      </c>
      <c r="W19" s="14">
        <f>'R-1.2.1'!V17</f>
        <v>1</v>
      </c>
      <c r="X19" s="14">
        <f>'R-1.2.1'!W17</f>
        <v>0</v>
      </c>
      <c r="Y19" s="14">
        <f>'R-1.2.1'!X17</f>
        <v>1</v>
      </c>
      <c r="Z19" s="14">
        <f>'R-1.2.1'!Y17</f>
        <v>0</v>
      </c>
      <c r="AA19" s="14">
        <f>'R-1.2.1'!Z17</f>
        <v>0</v>
      </c>
      <c r="AB19" s="14">
        <f>'R-1.2.1'!AA17</f>
        <v>0</v>
      </c>
      <c r="AC19" s="14">
        <f>'R-1.2.1'!AB17</f>
        <v>0</v>
      </c>
      <c r="AD19" s="14">
        <f>'R-1.2.1'!AC17</f>
        <v>0</v>
      </c>
      <c r="AE19" s="14">
        <f>'R-1.2.1'!AD17</f>
        <v>0</v>
      </c>
      <c r="AF19" s="14">
        <f>'R-1.2.1'!AE17</f>
        <v>0</v>
      </c>
      <c r="AG19" s="14">
        <f>'R-1.2.1'!AF17</f>
        <v>0</v>
      </c>
      <c r="AH19" s="14">
        <f>'R-1.2.1'!AG17</f>
        <v>0</v>
      </c>
      <c r="AI19" s="14">
        <f>'R-1.2.1'!AH17</f>
        <v>0</v>
      </c>
      <c r="AJ19" s="14">
        <f>'R-1.2.1'!AI17</f>
        <v>0</v>
      </c>
      <c r="AK19" s="14">
        <f>'R-1.2.1'!AJ17</f>
        <v>0</v>
      </c>
      <c r="AL19" s="14">
        <f>'R-1.2.1'!AK17</f>
        <v>1</v>
      </c>
      <c r="AM19" s="14">
        <f>'R-1.2.1'!AL17</f>
        <v>1</v>
      </c>
      <c r="AN19" s="14">
        <f>'R-1.2.1'!AM17</f>
        <v>1</v>
      </c>
      <c r="AO19" s="15"/>
      <c r="AP19" s="14" cm="1">
        <f t="array" ref="AP19:AQ19">'R-1.2.1'!AP17:AQ17</f>
        <v>244</v>
      </c>
      <c r="AQ19" s="60">
        <v>0</v>
      </c>
      <c r="AR19" s="86"/>
      <c r="AS19" s="87"/>
      <c r="AT19" s="14">
        <f>'R-1.2.1'!AV17</f>
        <v>2</v>
      </c>
      <c r="AU19" s="14">
        <f>'R-1.2.1'!AW17</f>
        <v>2</v>
      </c>
      <c r="AV19" s="14">
        <f>'R-1.2.1'!AX17</f>
        <v>2</v>
      </c>
      <c r="AW19" s="14">
        <f>'R-1.2.1'!AY17</f>
        <v>61</v>
      </c>
      <c r="AX19" s="14">
        <f>'R-1.2.1'!AZ17</f>
        <v>76.25</v>
      </c>
      <c r="AY19" s="14">
        <f>'R-1.2.1'!BA17</f>
        <v>0</v>
      </c>
      <c r="AZ19" s="14">
        <f>'R-1.2.1'!BB17</f>
        <v>0</v>
      </c>
    </row>
    <row r="20" spans="1:52" ht="10.95" customHeight="1" x14ac:dyDescent="0.3">
      <c r="A20" s="10">
        <v>13</v>
      </c>
      <c r="B20" s="19" t="s">
        <v>83</v>
      </c>
      <c r="C20" s="20"/>
      <c r="D20" s="14">
        <f>'R-1.2.2'!C66</f>
        <v>0</v>
      </c>
      <c r="E20" s="14">
        <f>'R-1.2.2'!D66</f>
        <v>0</v>
      </c>
      <c r="F20" s="14">
        <f>'R-1.2.2'!E66</f>
        <v>0</v>
      </c>
      <c r="G20" s="14">
        <f>'R-1.2.2'!F66</f>
        <v>49</v>
      </c>
      <c r="H20" s="14">
        <f>'R-1.2.2'!G66</f>
        <v>49</v>
      </c>
      <c r="I20" s="14">
        <f>'R-1.2.2'!H66</f>
        <v>49</v>
      </c>
      <c r="J20" s="14">
        <f>'R-1.2.2'!I66</f>
        <v>0</v>
      </c>
      <c r="K20" s="14">
        <f>'R-1.2.2'!J66</f>
        <v>0</v>
      </c>
      <c r="L20" s="14">
        <f>'R-1.2.2'!K66</f>
        <v>0</v>
      </c>
      <c r="M20" s="14">
        <f>'R-1.2.2'!L66</f>
        <v>27</v>
      </c>
      <c r="N20" s="14">
        <f>'R-1.2.2'!M66</f>
        <v>1</v>
      </c>
      <c r="O20" s="14">
        <f>'R-1.2.2'!N66</f>
        <v>15</v>
      </c>
      <c r="P20" s="14">
        <f>'R-1.2.2'!O66</f>
        <v>1</v>
      </c>
      <c r="Q20" s="14">
        <f>'R-1.2.2'!P66</f>
        <v>19</v>
      </c>
      <c r="R20" s="14">
        <f>'R-1.2.2'!Q66</f>
        <v>5</v>
      </c>
      <c r="S20" s="14">
        <f>'R-1.2.2'!R66</f>
        <v>0</v>
      </c>
      <c r="T20" s="14">
        <f>'R-1.2.2'!S66</f>
        <v>0</v>
      </c>
      <c r="U20" s="14">
        <f>'R-1.2.2'!T66</f>
        <v>0</v>
      </c>
      <c r="V20" s="14">
        <f>'R-1.2.2'!U66</f>
        <v>0</v>
      </c>
      <c r="W20" s="14">
        <f>'R-1.2.2'!V66</f>
        <v>7</v>
      </c>
      <c r="X20" s="14">
        <f>'R-1.2.2'!W66</f>
        <v>0</v>
      </c>
      <c r="Y20" s="14">
        <f>'R-1.2.2'!X66</f>
        <v>4</v>
      </c>
      <c r="Z20" s="14">
        <f>'R-1.2.2'!Y66</f>
        <v>1</v>
      </c>
      <c r="AA20" s="14">
        <f>'R-1.2.2'!Z66</f>
        <v>0</v>
      </c>
      <c r="AB20" s="14">
        <f>'R-1.2.2'!AA66</f>
        <v>0</v>
      </c>
      <c r="AC20" s="14">
        <f>'R-1.2.2'!AB66</f>
        <v>0</v>
      </c>
      <c r="AD20" s="14">
        <f>'R-1.2.2'!AC66</f>
        <v>0</v>
      </c>
      <c r="AE20" s="14">
        <f>'R-1.2.2'!AD66</f>
        <v>0</v>
      </c>
      <c r="AF20" s="14">
        <f>'R-1.2.2'!AE66</f>
        <v>0</v>
      </c>
      <c r="AG20" s="14">
        <f>'R-1.2.2'!AF66</f>
        <v>0</v>
      </c>
      <c r="AH20" s="14">
        <f>'R-1.2.2'!AG66</f>
        <v>0</v>
      </c>
      <c r="AI20" s="14">
        <f>'R-1.2.2'!AH66</f>
        <v>0</v>
      </c>
      <c r="AJ20" s="14">
        <f>'R-1.2.2'!AI66</f>
        <v>2</v>
      </c>
      <c r="AK20" s="14">
        <f>'R-1.2.2'!AJ66</f>
        <v>0</v>
      </c>
      <c r="AL20" s="14">
        <f>'R-1.2.2'!AK66</f>
        <v>7</v>
      </c>
      <c r="AM20" s="14">
        <f>'R-1.2.2'!AL66</f>
        <v>7</v>
      </c>
      <c r="AN20" s="14">
        <f>'R-1.2.2'!AM66</f>
        <v>15</v>
      </c>
      <c r="AO20" s="15"/>
      <c r="AP20" s="14" cm="1">
        <f t="array" ref="AP20:AQ20">'R-1.2.2'!AP66:AQ66</f>
        <v>1830</v>
      </c>
      <c r="AQ20" s="60">
        <v>0</v>
      </c>
      <c r="AR20" s="86"/>
      <c r="AS20" s="87"/>
      <c r="AT20" s="14">
        <f>'R-1.2.2'!AV66</f>
        <v>21</v>
      </c>
      <c r="AU20" s="14">
        <f>'R-1.2.2'!AW66</f>
        <v>21</v>
      </c>
      <c r="AV20" s="14">
        <f>'R-1.2.2'!AX66</f>
        <v>21</v>
      </c>
      <c r="AW20" s="14">
        <f>'R-1.2.2'!AY66</f>
        <v>301</v>
      </c>
      <c r="AX20" s="14">
        <f>'R-1.2.2'!AZ66</f>
        <v>684.4</v>
      </c>
      <c r="AY20" s="14">
        <f>'R-1.2.2'!BA66</f>
        <v>5</v>
      </c>
      <c r="AZ20" s="14">
        <f>'R-1.2.2'!BB66</f>
        <v>0</v>
      </c>
    </row>
    <row r="21" spans="1:52" ht="10.95" customHeight="1" x14ac:dyDescent="0.3">
      <c r="A21" s="17">
        <v>14</v>
      </c>
      <c r="B21" s="19" t="s">
        <v>244</v>
      </c>
      <c r="C21" s="20"/>
      <c r="D21" s="14">
        <f>'R-1.2.2.1'!C19</f>
        <v>0</v>
      </c>
      <c r="E21" s="14">
        <f>'R-1.2.2.1'!D19</f>
        <v>0</v>
      </c>
      <c r="F21" s="14">
        <f>'R-1.2.2.1'!E19</f>
        <v>0</v>
      </c>
      <c r="G21" s="14">
        <f>'R-1.2.2.1'!F19</f>
        <v>5</v>
      </c>
      <c r="H21" s="14">
        <f>'R-1.2.2.1'!G19</f>
        <v>5</v>
      </c>
      <c r="I21" s="14">
        <f>'R-1.2.2.1'!H19</f>
        <v>5</v>
      </c>
      <c r="J21" s="14">
        <f>'R-1.2.2.1'!I19</f>
        <v>0</v>
      </c>
      <c r="K21" s="14">
        <f>'R-1.2.2.1'!J19</f>
        <v>0</v>
      </c>
      <c r="L21" s="14">
        <f>'R-1.2.2.1'!K19</f>
        <v>0</v>
      </c>
      <c r="M21" s="14">
        <f>'R-1.2.2.1'!L19</f>
        <v>2</v>
      </c>
      <c r="N21" s="14">
        <f>'R-1.2.2.1'!M19</f>
        <v>0</v>
      </c>
      <c r="O21" s="14">
        <f>'R-1.2.2.1'!N19</f>
        <v>2</v>
      </c>
      <c r="P21" s="14">
        <f>'R-1.2.2.1'!O19</f>
        <v>0</v>
      </c>
      <c r="Q21" s="14">
        <f>'R-1.2.2.1'!P19</f>
        <v>2</v>
      </c>
      <c r="R21" s="14">
        <f>'R-1.2.2.1'!Q19</f>
        <v>0</v>
      </c>
      <c r="S21" s="14">
        <f>'R-1.2.2.1'!R19</f>
        <v>0</v>
      </c>
      <c r="T21" s="14">
        <f>'R-1.2.2.1'!S19</f>
        <v>0</v>
      </c>
      <c r="U21" s="14">
        <f>'R-1.2.2.1'!T19</f>
        <v>0</v>
      </c>
      <c r="V21" s="14">
        <f>'R-1.2.2.1'!U19</f>
        <v>0</v>
      </c>
      <c r="W21" s="14">
        <f>'R-1.2.2.1'!V19</f>
        <v>1</v>
      </c>
      <c r="X21" s="14">
        <f>'R-1.2.2.1'!W19</f>
        <v>0</v>
      </c>
      <c r="Y21" s="14">
        <f>'R-1.2.2.1'!X19</f>
        <v>0</v>
      </c>
      <c r="Z21" s="14">
        <f>'R-1.2.2.1'!Y19</f>
        <v>1</v>
      </c>
      <c r="AA21" s="14">
        <f>'R-1.2.2.1'!Z19</f>
        <v>0</v>
      </c>
      <c r="AB21" s="14">
        <f>'R-1.2.2.1'!AA19</f>
        <v>0</v>
      </c>
      <c r="AC21" s="14">
        <f>'R-1.2.2.1'!AB19</f>
        <v>0</v>
      </c>
      <c r="AD21" s="14">
        <f>'R-1.2.2.1'!AC19</f>
        <v>0</v>
      </c>
      <c r="AE21" s="14">
        <f>'R-1.2.2.1'!AD19</f>
        <v>0</v>
      </c>
      <c r="AF21" s="14">
        <f>'R-1.2.2.1'!AE19</f>
        <v>0</v>
      </c>
      <c r="AG21" s="14">
        <f>'R-1.2.2.1'!AF19</f>
        <v>0</v>
      </c>
      <c r="AH21" s="14">
        <f>'R-1.2.2.1'!AG19</f>
        <v>0</v>
      </c>
      <c r="AI21" s="14">
        <f>'R-1.2.2.1'!AH19</f>
        <v>0</v>
      </c>
      <c r="AJ21" s="14">
        <f>'R-1.2.2.1'!AI19</f>
        <v>0</v>
      </c>
      <c r="AK21" s="14">
        <f>'R-1.2.2.1'!AJ19</f>
        <v>0</v>
      </c>
      <c r="AL21" s="14">
        <f>'R-1.2.2.1'!AK19</f>
        <v>1</v>
      </c>
      <c r="AM21" s="14">
        <f>'R-1.2.2.1'!AL19</f>
        <v>1</v>
      </c>
      <c r="AN21" s="14">
        <f>'R-1.2.2.1'!AM19</f>
        <v>1</v>
      </c>
      <c r="AO21" s="15"/>
      <c r="AP21" s="14" cm="1">
        <f t="array" ref="AP21:AQ21">'R-1.2.2.1'!AP19:AQ19</f>
        <v>378</v>
      </c>
      <c r="AQ21" s="60">
        <v>0</v>
      </c>
      <c r="AR21" s="86"/>
      <c r="AS21" s="87"/>
      <c r="AT21" s="14">
        <f>'R-1.2.2.1'!AV19</f>
        <v>2</v>
      </c>
      <c r="AU21" s="14">
        <f>'R-1.2.2.1'!AW19</f>
        <v>2</v>
      </c>
      <c r="AV21" s="14">
        <f>'R-1.2.2.1'!AX19</f>
        <v>2</v>
      </c>
      <c r="AW21" s="14">
        <f>'R-1.2.2.1'!AY19</f>
        <v>65</v>
      </c>
      <c r="AX21" s="14">
        <f>'R-1.2.2.1'!AZ19</f>
        <v>81.25</v>
      </c>
      <c r="AY21" s="14">
        <f>'R-1.2.2.1'!BA19</f>
        <v>1</v>
      </c>
      <c r="AZ21" s="14">
        <f>'R-1.2.2.1'!BB19</f>
        <v>0</v>
      </c>
    </row>
    <row r="22" spans="1:52" ht="10.95" customHeight="1" x14ac:dyDescent="0.3">
      <c r="A22" s="10">
        <v>15</v>
      </c>
      <c r="B22" s="19" t="s">
        <v>245</v>
      </c>
      <c r="C22" s="20"/>
      <c r="D22" s="14">
        <f>'R-1.2.2.2'!C15</f>
        <v>0</v>
      </c>
      <c r="E22" s="14">
        <f>'R-1.2.2.2'!D15</f>
        <v>0</v>
      </c>
      <c r="F22" s="14">
        <f>'R-1.2.2.2'!E15</f>
        <v>0</v>
      </c>
      <c r="G22" s="14">
        <f>'R-1.2.2.2'!F15</f>
        <v>3</v>
      </c>
      <c r="H22" s="14">
        <f>'R-1.2.2.2'!G15</f>
        <v>3</v>
      </c>
      <c r="I22" s="14">
        <f>'R-1.2.2.2'!H15</f>
        <v>3</v>
      </c>
      <c r="J22" s="14">
        <f>'R-1.2.2.2'!I15</f>
        <v>0</v>
      </c>
      <c r="K22" s="14">
        <f>'R-1.2.2.2'!J15</f>
        <v>0</v>
      </c>
      <c r="L22" s="14">
        <f>'R-1.2.2.2'!K15</f>
        <v>0</v>
      </c>
      <c r="M22" s="14">
        <f>'R-1.2.2.2'!L15</f>
        <v>0</v>
      </c>
      <c r="N22" s="14">
        <f>'R-1.2.2.2'!M15</f>
        <v>0</v>
      </c>
      <c r="O22" s="14">
        <f>'R-1.2.2.2'!N15</f>
        <v>3</v>
      </c>
      <c r="P22" s="14">
        <f>'R-1.2.2.2'!O15</f>
        <v>0</v>
      </c>
      <c r="Q22" s="14">
        <f>'R-1.2.2.2'!P15</f>
        <v>2</v>
      </c>
      <c r="R22" s="14">
        <f>'R-1.2.2.2'!Q15</f>
        <v>0</v>
      </c>
      <c r="S22" s="14">
        <f>'R-1.2.2.2'!R15</f>
        <v>0</v>
      </c>
      <c r="T22" s="14">
        <f>'R-1.2.2.2'!S15</f>
        <v>0</v>
      </c>
      <c r="U22" s="14">
        <f>'R-1.2.2.2'!T15</f>
        <v>0</v>
      </c>
      <c r="V22" s="14">
        <f>'R-1.2.2.2'!U15</f>
        <v>0</v>
      </c>
      <c r="W22" s="14">
        <f>'R-1.2.2.2'!V15</f>
        <v>1</v>
      </c>
      <c r="X22" s="14">
        <f>'R-1.2.2.2'!W15</f>
        <v>0</v>
      </c>
      <c r="Y22" s="14">
        <f>'R-1.2.2.2'!X15</f>
        <v>0</v>
      </c>
      <c r="Z22" s="14">
        <f>'R-1.2.2.2'!Y15</f>
        <v>1</v>
      </c>
      <c r="AA22" s="14">
        <f>'R-1.2.2.2'!Z15</f>
        <v>0</v>
      </c>
      <c r="AB22" s="14">
        <f>'R-1.2.2.2'!AA15</f>
        <v>0</v>
      </c>
      <c r="AC22" s="14">
        <f>'R-1.2.2.2'!AB15</f>
        <v>0</v>
      </c>
      <c r="AD22" s="14">
        <f>'R-1.2.2.2'!AC15</f>
        <v>0</v>
      </c>
      <c r="AE22" s="14">
        <f>'R-1.2.2.2'!AD15</f>
        <v>0</v>
      </c>
      <c r="AF22" s="14">
        <f>'R-1.2.2.2'!AE15</f>
        <v>0</v>
      </c>
      <c r="AG22" s="14">
        <f>'R-1.2.2.2'!AF15</f>
        <v>0</v>
      </c>
      <c r="AH22" s="14">
        <f>'R-1.2.2.2'!AG15</f>
        <v>0</v>
      </c>
      <c r="AI22" s="14">
        <f>'R-1.2.2.2'!AH15</f>
        <v>0</v>
      </c>
      <c r="AJ22" s="14">
        <f>'R-1.2.2.2'!AI15</f>
        <v>0</v>
      </c>
      <c r="AK22" s="14">
        <f>'R-1.2.2.2'!AJ15</f>
        <v>0</v>
      </c>
      <c r="AL22" s="14">
        <f>'R-1.2.2.2'!AK15</f>
        <v>1</v>
      </c>
      <c r="AM22" s="14">
        <f>'R-1.2.2.2'!AL15</f>
        <v>1</v>
      </c>
      <c r="AN22" s="14">
        <f>'R-1.2.2.2'!AM15</f>
        <v>1</v>
      </c>
      <c r="AO22" s="15"/>
      <c r="AP22" s="14" cm="1">
        <f t="array" ref="AP22:AQ22">'R-1.2.2.2'!AP15:AQ15</f>
        <v>151</v>
      </c>
      <c r="AQ22" s="60">
        <v>0</v>
      </c>
      <c r="AR22" s="86"/>
      <c r="AS22" s="87"/>
      <c r="AT22" s="14">
        <f>'R-1.2.2.2'!AV15</f>
        <v>3</v>
      </c>
      <c r="AU22" s="14">
        <f>'R-1.2.2.2'!AW15</f>
        <v>3</v>
      </c>
      <c r="AV22" s="14">
        <f>'R-1.2.2.2'!AX15</f>
        <v>3</v>
      </c>
      <c r="AW22" s="14">
        <f>'R-1.2.2.2'!AY15</f>
        <v>80</v>
      </c>
      <c r="AX22" s="14">
        <f>'R-1.2.2.2'!AZ15</f>
        <v>100</v>
      </c>
      <c r="AY22" s="14">
        <f>'R-1.2.2.2'!BA15</f>
        <v>0</v>
      </c>
      <c r="AZ22" s="14">
        <f>'R-1.2.2.2'!BB15</f>
        <v>1</v>
      </c>
    </row>
    <row r="23" spans="1:52" ht="10.95" customHeight="1" x14ac:dyDescent="0.3">
      <c r="A23" s="17">
        <v>16</v>
      </c>
      <c r="B23" s="19" t="s">
        <v>246</v>
      </c>
      <c r="C23" s="20"/>
      <c r="D23" s="14">
        <f>'R-1.2.3'!C48</f>
        <v>0</v>
      </c>
      <c r="E23" s="14">
        <f>'R-1.2.3'!D48</f>
        <v>0</v>
      </c>
      <c r="F23" s="14">
        <f>'R-1.2.3'!E48</f>
        <v>1</v>
      </c>
      <c r="G23" s="14">
        <f>'R-1.2.3'!F48</f>
        <v>31</v>
      </c>
      <c r="H23" s="14">
        <f>'R-1.2.3'!G48</f>
        <v>31</v>
      </c>
      <c r="I23" s="14">
        <f>'R-1.2.3'!H48</f>
        <v>32</v>
      </c>
      <c r="J23" s="14">
        <f>'R-1.2.3'!I48</f>
        <v>0</v>
      </c>
      <c r="K23" s="14">
        <f>'R-1.2.3'!J48</f>
        <v>0</v>
      </c>
      <c r="L23" s="14">
        <f>'R-1.2.3'!K48</f>
        <v>0</v>
      </c>
      <c r="M23" s="14">
        <f>'R-1.2.3'!L48</f>
        <v>13</v>
      </c>
      <c r="N23" s="14">
        <f>'R-1.2.3'!M48</f>
        <v>0</v>
      </c>
      <c r="O23" s="14">
        <f>'R-1.2.3'!N48</f>
        <v>14</v>
      </c>
      <c r="P23" s="14">
        <f>'R-1.2.3'!O48</f>
        <v>0</v>
      </c>
      <c r="Q23" s="14">
        <f>'R-1.2.3'!P48</f>
        <v>18</v>
      </c>
      <c r="R23" s="14">
        <f>'R-1.2.3'!Q48</f>
        <v>1</v>
      </c>
      <c r="S23" s="14">
        <f>'R-1.2.3'!R48</f>
        <v>0</v>
      </c>
      <c r="T23" s="14">
        <f>'R-1.2.3'!S48</f>
        <v>0</v>
      </c>
      <c r="U23" s="14">
        <f>'R-1.2.3'!T48</f>
        <v>0</v>
      </c>
      <c r="V23" s="14">
        <f>'R-1.2.3'!U48</f>
        <v>0</v>
      </c>
      <c r="W23" s="14">
        <f>'R-1.2.3'!V48</f>
        <v>4</v>
      </c>
      <c r="X23" s="14">
        <f>'R-1.2.3'!W48</f>
        <v>0</v>
      </c>
      <c r="Y23" s="14">
        <f>'R-1.2.3'!X48</f>
        <v>1</v>
      </c>
      <c r="Z23" s="14">
        <f>'R-1.2.3'!Y48</f>
        <v>3</v>
      </c>
      <c r="AA23" s="14">
        <f>'R-1.2.3'!Z48</f>
        <v>0</v>
      </c>
      <c r="AB23" s="14">
        <f>'R-1.2.3'!AA48</f>
        <v>0</v>
      </c>
      <c r="AC23" s="14">
        <f>'R-1.2.3'!AB48</f>
        <v>0</v>
      </c>
      <c r="AD23" s="14">
        <f>'R-1.2.3'!AC48</f>
        <v>0</v>
      </c>
      <c r="AE23" s="14">
        <f>'R-1.2.3'!AD48</f>
        <v>0</v>
      </c>
      <c r="AF23" s="14">
        <f>'R-1.2.3'!AE48</f>
        <v>0</v>
      </c>
      <c r="AG23" s="14">
        <f>'R-1.2.3'!AF48</f>
        <v>0</v>
      </c>
      <c r="AH23" s="14">
        <f>'R-1.2.3'!AG48</f>
        <v>0</v>
      </c>
      <c r="AI23" s="14">
        <f>'R-1.2.3'!AH48</f>
        <v>0</v>
      </c>
      <c r="AJ23" s="14">
        <f>'R-1.2.3'!AI48</f>
        <v>1</v>
      </c>
      <c r="AK23" s="14">
        <f>'R-1.2.3'!AJ48</f>
        <v>0</v>
      </c>
      <c r="AL23" s="14">
        <f>'R-1.2.3'!AK48</f>
        <v>4</v>
      </c>
      <c r="AM23" s="14">
        <f>'R-1.2.3'!AL48</f>
        <v>4</v>
      </c>
      <c r="AN23" s="14">
        <f>'R-1.2.3'!AM48</f>
        <v>8</v>
      </c>
      <c r="AO23" s="15"/>
      <c r="AP23" s="14" cm="1">
        <f t="array" ref="AP23:AQ23">'R-1.2.3'!AP48:AQ48</f>
        <v>1070</v>
      </c>
      <c r="AQ23" s="60">
        <v>0</v>
      </c>
      <c r="AR23" s="86"/>
      <c r="AS23" s="87"/>
      <c r="AT23" s="14">
        <f>'R-1.2.3'!AV48</f>
        <v>18</v>
      </c>
      <c r="AU23" s="14">
        <f>'R-1.2.3'!AW48</f>
        <v>18</v>
      </c>
      <c r="AV23" s="14">
        <f>'R-1.2.3'!AX48</f>
        <v>18</v>
      </c>
      <c r="AW23" s="14">
        <f>'R-1.2.3'!AY48</f>
        <v>377</v>
      </c>
      <c r="AX23" s="14">
        <f>'R-1.2.3'!AZ48</f>
        <v>510.25</v>
      </c>
      <c r="AY23" s="14">
        <f>'R-1.2.3'!BA48</f>
        <v>6</v>
      </c>
      <c r="AZ23" s="14">
        <f>'R-1.2.3'!BB48</f>
        <v>0</v>
      </c>
    </row>
    <row r="24" spans="1:52" ht="10.95" customHeight="1" x14ac:dyDescent="0.3">
      <c r="A24" s="10">
        <v>17</v>
      </c>
      <c r="B24" s="19" t="s">
        <v>247</v>
      </c>
      <c r="C24" s="20"/>
      <c r="D24" s="14">
        <f>'R-1.2.4'!C26</f>
        <v>0</v>
      </c>
      <c r="E24" s="14">
        <f>'R-1.2.4'!D26</f>
        <v>0</v>
      </c>
      <c r="F24" s="14">
        <f>'R-1.2.4'!E26</f>
        <v>0</v>
      </c>
      <c r="G24" s="14">
        <f>'R-1.2.4'!F26</f>
        <v>12</v>
      </c>
      <c r="H24" s="14">
        <f>'R-1.2.4'!G26</f>
        <v>12</v>
      </c>
      <c r="I24" s="14">
        <f>'R-1.2.4'!H26</f>
        <v>12</v>
      </c>
      <c r="J24" s="14">
        <f>'R-1.2.4'!I26</f>
        <v>0</v>
      </c>
      <c r="K24" s="14">
        <f>'R-1.2.4'!J26</f>
        <v>0</v>
      </c>
      <c r="L24" s="14">
        <f>'R-1.2.4'!K26</f>
        <v>0</v>
      </c>
      <c r="M24" s="14">
        <f>'R-1.2.4'!L26</f>
        <v>5</v>
      </c>
      <c r="N24" s="14">
        <f>'R-1.2.4'!M26</f>
        <v>2</v>
      </c>
      <c r="O24" s="14">
        <f>'R-1.2.4'!N26</f>
        <v>6</v>
      </c>
      <c r="P24" s="14">
        <f>'R-1.2.4'!O26</f>
        <v>0</v>
      </c>
      <c r="Q24" s="14">
        <f>'R-1.2.4'!P26</f>
        <v>4</v>
      </c>
      <c r="R24" s="14">
        <f>'R-1.2.4'!Q26</f>
        <v>0</v>
      </c>
      <c r="S24" s="14">
        <f>'R-1.2.4'!R26</f>
        <v>0</v>
      </c>
      <c r="T24" s="14">
        <f>'R-1.2.4'!S26</f>
        <v>0</v>
      </c>
      <c r="U24" s="14">
        <f>'R-1.2.4'!T26</f>
        <v>0</v>
      </c>
      <c r="V24" s="14">
        <f>'R-1.2.4'!U26</f>
        <v>0</v>
      </c>
      <c r="W24" s="14">
        <f>'R-1.2.4'!V26</f>
        <v>2</v>
      </c>
      <c r="X24" s="14">
        <f>'R-1.2.4'!W26</f>
        <v>0</v>
      </c>
      <c r="Y24" s="14">
        <f>'R-1.2.4'!X26</f>
        <v>0</v>
      </c>
      <c r="Z24" s="14">
        <f>'R-1.2.4'!Y26</f>
        <v>1</v>
      </c>
      <c r="AA24" s="14">
        <f>'R-1.2.4'!Z26</f>
        <v>0</v>
      </c>
      <c r="AB24" s="14">
        <f>'R-1.2.4'!AA26</f>
        <v>0</v>
      </c>
      <c r="AC24" s="14">
        <f>'R-1.2.4'!AB26</f>
        <v>0</v>
      </c>
      <c r="AD24" s="14">
        <f>'R-1.2.4'!AC26</f>
        <v>0</v>
      </c>
      <c r="AE24" s="14">
        <f>'R-1.2.4'!AD26</f>
        <v>0</v>
      </c>
      <c r="AF24" s="14">
        <f>'R-1.2.4'!AE26</f>
        <v>0</v>
      </c>
      <c r="AG24" s="14">
        <f>'R-1.2.4'!AF26</f>
        <v>0</v>
      </c>
      <c r="AH24" s="14">
        <f>'R-1.2.4'!AG26</f>
        <v>0</v>
      </c>
      <c r="AI24" s="14">
        <f>'R-1.2.4'!AH26</f>
        <v>0</v>
      </c>
      <c r="AJ24" s="14">
        <f>'R-1.2.4'!AI26</f>
        <v>0</v>
      </c>
      <c r="AK24" s="14">
        <f>'R-1.2.4'!AJ26</f>
        <v>0</v>
      </c>
      <c r="AL24" s="14">
        <f>'R-1.2.4'!AK26</f>
        <v>2</v>
      </c>
      <c r="AM24" s="14">
        <f>'R-1.2.4'!AL26</f>
        <v>2</v>
      </c>
      <c r="AN24" s="14">
        <f>'R-1.2.4'!AM26</f>
        <v>2</v>
      </c>
      <c r="AO24" s="15"/>
      <c r="AP24" s="14" cm="1">
        <f t="array" ref="AP24:AQ24">'R-1.2.4'!AP26:AQ26</f>
        <v>486</v>
      </c>
      <c r="AQ24" s="60">
        <v>0</v>
      </c>
      <c r="AR24" s="86"/>
      <c r="AS24" s="87"/>
      <c r="AT24" s="14">
        <f>'R-1.2.4'!AV26</f>
        <v>4</v>
      </c>
      <c r="AU24" s="14">
        <f>'R-1.2.4'!AW26</f>
        <v>4</v>
      </c>
      <c r="AV24" s="14">
        <f>'R-1.2.4'!AX26</f>
        <v>4</v>
      </c>
      <c r="AW24" s="14">
        <f>'R-1.2.4'!AY26</f>
        <v>50</v>
      </c>
      <c r="AX24" s="14">
        <f>'R-1.2.4'!AZ26</f>
        <v>164</v>
      </c>
      <c r="AY24" s="14">
        <f>'R-1.2.4'!BA26</f>
        <v>1</v>
      </c>
      <c r="AZ24" s="14">
        <f>'R-1.2.4'!BB26</f>
        <v>0</v>
      </c>
    </row>
    <row r="25" spans="1:52" ht="10.95" customHeight="1" x14ac:dyDescent="0.3">
      <c r="A25" s="17">
        <v>18</v>
      </c>
      <c r="B25" s="19" t="s">
        <v>248</v>
      </c>
      <c r="C25" s="20"/>
      <c r="D25" s="14">
        <f>'R-1.2.4.1'!C15</f>
        <v>0</v>
      </c>
      <c r="E25" s="14">
        <f>'R-1.2.4.1'!D15</f>
        <v>0</v>
      </c>
      <c r="F25" s="14">
        <f>'R-1.2.4.1'!E15</f>
        <v>0</v>
      </c>
      <c r="G25" s="14">
        <f>'R-1.2.4.1'!F15</f>
        <v>3</v>
      </c>
      <c r="H25" s="14">
        <f>'R-1.2.4.1'!G15</f>
        <v>3</v>
      </c>
      <c r="I25" s="14">
        <f>'R-1.2.4.1'!H15</f>
        <v>3</v>
      </c>
      <c r="J25" s="14">
        <f>'R-1.2.4.1'!I15</f>
        <v>0</v>
      </c>
      <c r="K25" s="14">
        <f>'R-1.2.4.1'!J15</f>
        <v>0</v>
      </c>
      <c r="L25" s="14">
        <f>'R-1.2.4.1'!K15</f>
        <v>0</v>
      </c>
      <c r="M25" s="14">
        <f>'R-1.2.4.1'!L15</f>
        <v>1</v>
      </c>
      <c r="N25" s="14">
        <f>'R-1.2.4.1'!M15</f>
        <v>0</v>
      </c>
      <c r="O25" s="14">
        <f>'R-1.2.4.1'!N15</f>
        <v>3</v>
      </c>
      <c r="P25" s="14">
        <f>'R-1.2.4.1'!O15</f>
        <v>0</v>
      </c>
      <c r="Q25" s="14">
        <f>'R-1.2.4.1'!P15</f>
        <v>1</v>
      </c>
      <c r="R25" s="14">
        <f>'R-1.2.4.1'!Q15</f>
        <v>0</v>
      </c>
      <c r="S25" s="14">
        <f>'R-1.2.4.1'!R15</f>
        <v>0</v>
      </c>
      <c r="T25" s="14">
        <f>'R-1.2.4.1'!S15</f>
        <v>0</v>
      </c>
      <c r="U25" s="14">
        <f>'R-1.2.4.1'!T15</f>
        <v>0</v>
      </c>
      <c r="V25" s="14">
        <f>'R-1.2.4.1'!U15</f>
        <v>0</v>
      </c>
      <c r="W25" s="14">
        <f>'R-1.2.4.1'!V15</f>
        <v>1</v>
      </c>
      <c r="X25" s="14">
        <f>'R-1.2.4.1'!W15</f>
        <v>0</v>
      </c>
      <c r="Y25" s="14">
        <f>'R-1.2.4.1'!X15</f>
        <v>0</v>
      </c>
      <c r="Z25" s="14">
        <f>'R-1.2.4.1'!Y15</f>
        <v>0</v>
      </c>
      <c r="AA25" s="14">
        <f>'R-1.2.4.1'!Z15</f>
        <v>0</v>
      </c>
      <c r="AB25" s="14">
        <f>'R-1.2.4.1'!AA15</f>
        <v>0</v>
      </c>
      <c r="AC25" s="14">
        <f>'R-1.2.4.1'!AB15</f>
        <v>0</v>
      </c>
      <c r="AD25" s="14">
        <f>'R-1.2.4.1'!AC15</f>
        <v>0</v>
      </c>
      <c r="AE25" s="14">
        <f>'R-1.2.4.1'!AD15</f>
        <v>0</v>
      </c>
      <c r="AF25" s="14">
        <f>'R-1.2.4.1'!AE15</f>
        <v>0</v>
      </c>
      <c r="AG25" s="14">
        <f>'R-1.2.4.1'!AF15</f>
        <v>0</v>
      </c>
      <c r="AH25" s="14">
        <f>'R-1.2.4.1'!AG15</f>
        <v>0</v>
      </c>
      <c r="AI25" s="14">
        <f>'R-1.2.4.1'!AH15</f>
        <v>0</v>
      </c>
      <c r="AJ25" s="14">
        <f>'R-1.2.4.1'!AI15</f>
        <v>0</v>
      </c>
      <c r="AK25" s="14">
        <f>'R-1.2.4.1'!AJ15</f>
        <v>0</v>
      </c>
      <c r="AL25" s="14">
        <f>'R-1.2.4.1'!AK15</f>
        <v>1</v>
      </c>
      <c r="AM25" s="14">
        <f>'R-1.2.4.1'!AL15</f>
        <v>1</v>
      </c>
      <c r="AN25" s="14">
        <f>'R-1.2.4.1'!AM15</f>
        <v>1</v>
      </c>
      <c r="AO25" s="15"/>
      <c r="AP25" s="14" cm="1">
        <f t="array" ref="AP25:AQ25">'R-1.2.4.1'!AP15:AQ15</f>
        <v>230</v>
      </c>
      <c r="AQ25" s="60">
        <v>0</v>
      </c>
      <c r="AR25" s="86"/>
      <c r="AS25" s="87"/>
      <c r="AT25" s="14">
        <f>'R-1.2.4.1'!AV15</f>
        <v>1</v>
      </c>
      <c r="AU25" s="14">
        <f>'R-1.2.4.1'!AW15</f>
        <v>1</v>
      </c>
      <c r="AV25" s="14">
        <f>'R-1.2.4.1'!AX15</f>
        <v>1</v>
      </c>
      <c r="AW25" s="14">
        <f>'R-1.2.4.1'!AY15</f>
        <v>35</v>
      </c>
      <c r="AX25" s="14">
        <f>'R-1.2.4.1'!AZ15</f>
        <v>43.75</v>
      </c>
      <c r="AY25" s="14">
        <f>'R-1.2.4.1'!BA15</f>
        <v>0</v>
      </c>
      <c r="AZ25" s="14">
        <f>'R-1.2.4.1'!BB15</f>
        <v>0</v>
      </c>
    </row>
    <row r="26" spans="1:52" ht="10.95" customHeight="1" x14ac:dyDescent="0.3">
      <c r="A26" s="10">
        <v>19</v>
      </c>
      <c r="B26" s="70" t="s">
        <v>249</v>
      </c>
      <c r="C26" s="71"/>
      <c r="D26" s="14">
        <f>'R-1.2.5'!C102</f>
        <v>0</v>
      </c>
      <c r="E26" s="14">
        <f>'R-1.2.5'!D102</f>
        <v>0</v>
      </c>
      <c r="F26" s="14">
        <f>'R-1.2.5'!E102</f>
        <v>1</v>
      </c>
      <c r="G26" s="14">
        <f>'R-1.2.5'!F102</f>
        <v>80</v>
      </c>
      <c r="H26" s="14">
        <f>'R-1.2.5'!G102</f>
        <v>80</v>
      </c>
      <c r="I26" s="14">
        <f>'R-1.2.5'!H102</f>
        <v>81</v>
      </c>
      <c r="J26" s="14">
        <f>'R-1.2.5'!I102</f>
        <v>0</v>
      </c>
      <c r="K26" s="14">
        <f>'R-1.2.5'!J102</f>
        <v>0</v>
      </c>
      <c r="L26" s="14">
        <f>'R-1.2.5'!K102</f>
        <v>0</v>
      </c>
      <c r="M26" s="14">
        <f>'R-1.2.5'!L102</f>
        <v>41</v>
      </c>
      <c r="N26" s="14">
        <f>'R-1.2.5'!M102</f>
        <v>6</v>
      </c>
      <c r="O26" s="14">
        <f>'R-1.2.5'!N102</f>
        <v>21</v>
      </c>
      <c r="P26" s="14">
        <f>'R-1.2.5'!O102</f>
        <v>3</v>
      </c>
      <c r="Q26" s="14">
        <f>'R-1.2.5'!P102</f>
        <v>32</v>
      </c>
      <c r="R26" s="14">
        <f>'R-1.2.5'!Q102</f>
        <v>9</v>
      </c>
      <c r="S26" s="14">
        <f>'R-1.2.5'!R102</f>
        <v>0</v>
      </c>
      <c r="T26" s="14">
        <f>'R-1.2.5'!S102</f>
        <v>0</v>
      </c>
      <c r="U26" s="14">
        <f>'R-1.2.5'!T102</f>
        <v>0</v>
      </c>
      <c r="V26" s="14">
        <f>'R-1.2.5'!U102</f>
        <v>0</v>
      </c>
      <c r="W26" s="14">
        <f>'R-1.2.5'!V102</f>
        <v>9</v>
      </c>
      <c r="X26" s="14">
        <f>'R-1.2.5'!W102</f>
        <v>0</v>
      </c>
      <c r="Y26" s="14">
        <f>'R-1.2.5'!X102</f>
        <v>10</v>
      </c>
      <c r="Z26" s="14">
        <f>'R-1.2.5'!Y102</f>
        <v>1</v>
      </c>
      <c r="AA26" s="14">
        <f>'R-1.2.5'!Z102</f>
        <v>0</v>
      </c>
      <c r="AB26" s="14">
        <f>'R-1.2.5'!AA102</f>
        <v>0</v>
      </c>
      <c r="AC26" s="14">
        <f>'R-1.2.5'!AB102</f>
        <v>0</v>
      </c>
      <c r="AD26" s="14">
        <f>'R-1.2.5'!AC102</f>
        <v>0</v>
      </c>
      <c r="AE26" s="14">
        <f>'R-1.2.5'!AD102</f>
        <v>0</v>
      </c>
      <c r="AF26" s="14">
        <f>'R-1.2.5'!AE102</f>
        <v>0</v>
      </c>
      <c r="AG26" s="14">
        <f>'R-1.2.5'!AF102</f>
        <v>0</v>
      </c>
      <c r="AH26" s="14">
        <f>'R-1.2.5'!AG102</f>
        <v>0</v>
      </c>
      <c r="AI26" s="14">
        <f>'R-1.2.5'!AH102</f>
        <v>0</v>
      </c>
      <c r="AJ26" s="14">
        <f>'R-1.2.5'!AI102</f>
        <v>2</v>
      </c>
      <c r="AK26" s="14">
        <f>'R-1.2.5'!AJ102</f>
        <v>0</v>
      </c>
      <c r="AL26" s="14">
        <f>'R-1.2.5'!AK102</f>
        <v>9</v>
      </c>
      <c r="AM26" s="14">
        <f>'R-1.2.5'!AL102</f>
        <v>9</v>
      </c>
      <c r="AN26" s="14">
        <f>'R-1.2.5'!AM102</f>
        <v>17</v>
      </c>
      <c r="AO26" s="15"/>
      <c r="AP26" s="14" cm="1">
        <f t="array" ref="AP26:AQ26">'R-1.2.5'!AP102:AQ102</f>
        <v>3094</v>
      </c>
      <c r="AQ26" s="60">
        <v>0</v>
      </c>
      <c r="AR26" s="86"/>
      <c r="AS26" s="87"/>
      <c r="AT26" s="14">
        <f>'R-1.2.5'!AV102</f>
        <v>38</v>
      </c>
      <c r="AU26" s="14">
        <f>'R-1.2.5'!AW102</f>
        <v>38</v>
      </c>
      <c r="AV26" s="14">
        <f>'R-1.2.5'!AX102</f>
        <v>38</v>
      </c>
      <c r="AW26" s="14">
        <f>'R-1.2.5'!AY102</f>
        <v>805</v>
      </c>
      <c r="AX26" s="14">
        <f>'R-1.2.5'!AZ102</f>
        <v>1007</v>
      </c>
      <c r="AY26" s="14">
        <f>'R-1.2.5'!BA102</f>
        <v>12</v>
      </c>
      <c r="AZ26" s="14">
        <f>'R-1.2.5'!BB102</f>
        <v>0</v>
      </c>
    </row>
    <row r="27" spans="1:52" ht="10.95" customHeight="1" x14ac:dyDescent="0.3">
      <c r="A27" s="17">
        <v>20</v>
      </c>
      <c r="B27" s="19" t="s">
        <v>250</v>
      </c>
      <c r="C27" s="20"/>
      <c r="D27" s="14">
        <f>'R-1.2.5.1'!C18</f>
        <v>0</v>
      </c>
      <c r="E27" s="14">
        <f>'R-1.2.5.1'!D18</f>
        <v>0</v>
      </c>
      <c r="F27" s="14">
        <f>'R-1.2.5.1'!E18</f>
        <v>0</v>
      </c>
      <c r="G27" s="14">
        <f>'R-1.2.5.1'!F18</f>
        <v>7</v>
      </c>
      <c r="H27" s="14">
        <f>'R-1.2.5.1'!G18</f>
        <v>7</v>
      </c>
      <c r="I27" s="14">
        <f>'R-1.2.5.1'!H18</f>
        <v>7</v>
      </c>
      <c r="J27" s="14">
        <f>'R-1.2.5.1'!I18</f>
        <v>0</v>
      </c>
      <c r="K27" s="14">
        <f>'R-1.2.5.1'!J18</f>
        <v>0</v>
      </c>
      <c r="L27" s="14">
        <f>'R-1.2.5.1'!K18</f>
        <v>0</v>
      </c>
      <c r="M27" s="14">
        <f>'R-1.2.5.1'!L18</f>
        <v>1</v>
      </c>
      <c r="N27" s="14">
        <f>'R-1.2.5.1'!M18</f>
        <v>0</v>
      </c>
      <c r="O27" s="14">
        <f>'R-1.2.5.1'!N18</f>
        <v>5</v>
      </c>
      <c r="P27" s="14">
        <f>'R-1.2.5.1'!O18</f>
        <v>0</v>
      </c>
      <c r="Q27" s="14">
        <f>'R-1.2.5.1'!P18</f>
        <v>5</v>
      </c>
      <c r="R27" s="14">
        <f>'R-1.2.5.1'!Q18</f>
        <v>0</v>
      </c>
      <c r="S27" s="14">
        <f>'R-1.2.5.1'!R18</f>
        <v>0</v>
      </c>
      <c r="T27" s="14">
        <f>'R-1.2.5.1'!S18</f>
        <v>0</v>
      </c>
      <c r="U27" s="14">
        <f>'R-1.2.5.1'!T18</f>
        <v>0</v>
      </c>
      <c r="V27" s="14">
        <f>'R-1.2.5.1'!U18</f>
        <v>0</v>
      </c>
      <c r="W27" s="14">
        <f>'R-1.2.5.1'!V18</f>
        <v>1</v>
      </c>
      <c r="X27" s="14">
        <f>'R-1.2.5.1'!W18</f>
        <v>0</v>
      </c>
      <c r="Y27" s="14">
        <f>'R-1.2.5.1'!X18</f>
        <v>2</v>
      </c>
      <c r="Z27" s="14">
        <f>'R-1.2.5.1'!Y18</f>
        <v>0</v>
      </c>
      <c r="AA27" s="14">
        <f>'R-1.2.5.1'!Z18</f>
        <v>0</v>
      </c>
      <c r="AB27" s="14">
        <f>'R-1.2.5.1'!AA18</f>
        <v>0</v>
      </c>
      <c r="AC27" s="14">
        <f>'R-1.2.5.1'!AB18</f>
        <v>0</v>
      </c>
      <c r="AD27" s="14">
        <f>'R-1.2.5.1'!AC18</f>
        <v>0</v>
      </c>
      <c r="AE27" s="14">
        <f>'R-1.2.5.1'!AD18</f>
        <v>0</v>
      </c>
      <c r="AF27" s="14">
        <f>'R-1.2.5.1'!AE18</f>
        <v>0</v>
      </c>
      <c r="AG27" s="14">
        <f>'R-1.2.5.1'!AF18</f>
        <v>0</v>
      </c>
      <c r="AH27" s="14">
        <f>'R-1.2.5.1'!AG18</f>
        <v>0</v>
      </c>
      <c r="AI27" s="14">
        <f>'R-1.2.5.1'!AH18</f>
        <v>0</v>
      </c>
      <c r="AJ27" s="14">
        <f>'R-1.2.5.1'!AI18</f>
        <v>0</v>
      </c>
      <c r="AK27" s="14">
        <f>'R-1.2.5.1'!AJ18</f>
        <v>0</v>
      </c>
      <c r="AL27" s="14">
        <f>'R-1.2.5.1'!AK18</f>
        <v>1</v>
      </c>
      <c r="AM27" s="14">
        <f>'R-1.2.5.1'!AL18</f>
        <v>1</v>
      </c>
      <c r="AN27" s="14">
        <f>'R-1.2.5.1'!AM18</f>
        <v>1</v>
      </c>
      <c r="AO27" s="15"/>
      <c r="AP27" s="14" cm="1">
        <f t="array" ref="AP27:AQ27">'R-1.2.5.1'!AP18:AQ18</f>
        <v>213</v>
      </c>
      <c r="AQ27" s="60">
        <v>0</v>
      </c>
      <c r="AR27" s="86"/>
      <c r="AS27" s="87"/>
      <c r="AT27" s="14">
        <f>'R-1.2.5.1'!AV18</f>
        <v>6</v>
      </c>
      <c r="AU27" s="14">
        <f>'R-1.2.5.1'!AW18</f>
        <v>6</v>
      </c>
      <c r="AV27" s="14">
        <f>'R-1.2.5.1'!AX18</f>
        <v>6</v>
      </c>
      <c r="AW27" s="14">
        <f>'R-1.2.5.1'!AY18</f>
        <v>95</v>
      </c>
      <c r="AX27" s="14">
        <f>'R-1.2.5.1'!AZ18</f>
        <v>118.75</v>
      </c>
      <c r="AY27" s="14">
        <f>'R-1.2.5.1'!BA18</f>
        <v>2</v>
      </c>
      <c r="AZ27" s="14">
        <f>'R-1.2.5.1'!BB18</f>
        <v>0</v>
      </c>
    </row>
    <row r="28" spans="1:52" ht="10.95" customHeight="1" x14ac:dyDescent="0.3">
      <c r="A28" s="10">
        <v>21</v>
      </c>
      <c r="B28" s="70" t="s">
        <v>251</v>
      </c>
      <c r="C28" s="71"/>
      <c r="D28" s="14">
        <f>'R-1.3'!C121</f>
        <v>1</v>
      </c>
      <c r="E28" s="14">
        <f>'R-1.3'!D121</f>
        <v>0</v>
      </c>
      <c r="F28" s="14">
        <f>'R-1.3'!E121</f>
        <v>0</v>
      </c>
      <c r="G28" s="14">
        <f>'R-1.3'!F121</f>
        <v>91</v>
      </c>
      <c r="H28" s="14">
        <f>'R-1.3'!G121</f>
        <v>92</v>
      </c>
      <c r="I28" s="14">
        <f>'R-1.3'!H121</f>
        <v>80</v>
      </c>
      <c r="J28" s="14">
        <f>'R-1.3'!I121</f>
        <v>12</v>
      </c>
      <c r="K28" s="14">
        <f>'R-1.3'!J121</f>
        <v>0</v>
      </c>
      <c r="L28" s="14">
        <f>'R-1.3'!K121</f>
        <v>0</v>
      </c>
      <c r="M28" s="14">
        <f>'R-1.3'!L121</f>
        <v>55</v>
      </c>
      <c r="N28" s="14">
        <f>'R-1.3'!M121</f>
        <v>0</v>
      </c>
      <c r="O28" s="14">
        <f>'R-1.3'!N121</f>
        <v>23</v>
      </c>
      <c r="P28" s="14">
        <f>'R-1.3'!O121</f>
        <v>2</v>
      </c>
      <c r="Q28" s="14">
        <f>'R-1.3'!P121</f>
        <v>38</v>
      </c>
      <c r="R28" s="14">
        <f>'R-1.3'!Q121</f>
        <v>15</v>
      </c>
      <c r="S28" s="14">
        <f>'R-1.3'!R121</f>
        <v>0</v>
      </c>
      <c r="T28" s="14">
        <f>'R-1.3'!S121</f>
        <v>0</v>
      </c>
      <c r="U28" s="14">
        <f>'R-1.3'!T121</f>
        <v>0</v>
      </c>
      <c r="V28" s="14">
        <f>'R-1.3'!U121</f>
        <v>0</v>
      </c>
      <c r="W28" s="14">
        <f>'R-1.3'!V121</f>
        <v>12</v>
      </c>
      <c r="X28" s="14">
        <f>'R-1.3'!W121</f>
        <v>0</v>
      </c>
      <c r="Y28" s="14">
        <f>'R-1.3'!X121</f>
        <v>9</v>
      </c>
      <c r="Z28" s="14">
        <f>'R-1.3'!Y121</f>
        <v>2</v>
      </c>
      <c r="AA28" s="14">
        <f>'R-1.3'!Z121</f>
        <v>0</v>
      </c>
      <c r="AB28" s="14">
        <f>'R-1.3'!AA121</f>
        <v>0</v>
      </c>
      <c r="AC28" s="14">
        <f>'R-1.3'!AB121</f>
        <v>0</v>
      </c>
      <c r="AD28" s="14">
        <f>'R-1.3'!AC121</f>
        <v>0</v>
      </c>
      <c r="AE28" s="14">
        <f>'R-1.3'!AD121</f>
        <v>0</v>
      </c>
      <c r="AF28" s="14">
        <f>'R-1.3'!AE121</f>
        <v>0</v>
      </c>
      <c r="AG28" s="14">
        <f>'R-1.3'!AF121</f>
        <v>0</v>
      </c>
      <c r="AH28" s="14">
        <f>'R-1.3'!AG121</f>
        <v>0</v>
      </c>
      <c r="AI28" s="14">
        <f>'R-1.3'!AH121</f>
        <v>0</v>
      </c>
      <c r="AJ28" s="14">
        <f>'R-1.3'!AI121</f>
        <v>6</v>
      </c>
      <c r="AK28" s="14">
        <f>'R-1.3'!AJ121</f>
        <v>0</v>
      </c>
      <c r="AL28" s="14">
        <f>'R-1.3'!AK121</f>
        <v>12</v>
      </c>
      <c r="AM28" s="14">
        <f>'R-1.3'!AL121</f>
        <v>12</v>
      </c>
      <c r="AN28" s="14">
        <f>'R-1.3'!AM121</f>
        <v>36</v>
      </c>
      <c r="AO28" s="15"/>
      <c r="AP28" s="14" cm="1">
        <f t="array" ref="AP28:AQ28">'R-1.3'!AP121:AQ121</f>
        <v>3297</v>
      </c>
      <c r="AQ28" s="60">
        <v>0</v>
      </c>
      <c r="AR28" s="86"/>
      <c r="AS28" s="87"/>
      <c r="AT28" s="14">
        <f>'R-1.3'!AV121</f>
        <v>39</v>
      </c>
      <c r="AU28" s="14">
        <f>'R-1.3'!AW121</f>
        <v>39</v>
      </c>
      <c r="AV28" s="14">
        <f>'R-1.3'!AX121</f>
        <v>39</v>
      </c>
      <c r="AW28" s="14">
        <f>'R-1.3'!AY121</f>
        <v>910.75</v>
      </c>
      <c r="AX28" s="14">
        <f>'R-1.3'!AZ121</f>
        <v>1367.25</v>
      </c>
      <c r="AY28" s="14">
        <f>'R-1.3'!BA121</f>
        <v>12</v>
      </c>
      <c r="AZ28" s="14">
        <f>'R-1.3'!BB121</f>
        <v>0</v>
      </c>
    </row>
    <row r="29" spans="1:52" ht="10.95" customHeight="1" x14ac:dyDescent="0.3">
      <c r="A29" s="17">
        <v>22</v>
      </c>
      <c r="B29" s="19" t="s">
        <v>252</v>
      </c>
      <c r="C29" s="20"/>
      <c r="D29" s="14">
        <f>'R-1.3.1'!C14</f>
        <v>0</v>
      </c>
      <c r="E29" s="14">
        <f>'R-1.3.1'!D14</f>
        <v>0</v>
      </c>
      <c r="F29" s="14">
        <f>'R-1.3.1'!E14</f>
        <v>0</v>
      </c>
      <c r="G29" s="14">
        <f>'R-1.3.1'!F14</f>
        <v>2</v>
      </c>
      <c r="H29" s="14">
        <f>'R-1.3.1'!G14</f>
        <v>2</v>
      </c>
      <c r="I29" s="14">
        <f>'R-1.3.1'!H14</f>
        <v>2</v>
      </c>
      <c r="J29" s="14">
        <f>'R-1.3.1'!I14</f>
        <v>0</v>
      </c>
      <c r="K29" s="14">
        <f>'R-1.3.1'!J14</f>
        <v>0</v>
      </c>
      <c r="L29" s="14">
        <f>'R-1.3.1'!K14</f>
        <v>0</v>
      </c>
      <c r="M29" s="14">
        <f>'R-1.3.1'!L14</f>
        <v>0</v>
      </c>
      <c r="N29" s="14">
        <f>'R-1.3.1'!M14</f>
        <v>0</v>
      </c>
      <c r="O29" s="14">
        <f>'R-1.3.1'!N14</f>
        <v>3</v>
      </c>
      <c r="P29" s="14">
        <f>'R-1.3.1'!O14</f>
        <v>0</v>
      </c>
      <c r="Q29" s="14">
        <f>'R-1.3.1'!P14</f>
        <v>1</v>
      </c>
      <c r="R29" s="14">
        <f>'R-1.3.1'!Q14</f>
        <v>0</v>
      </c>
      <c r="S29" s="14">
        <f>'R-1.3.1'!R14</f>
        <v>0</v>
      </c>
      <c r="T29" s="14">
        <f>'R-1.3.1'!S14</f>
        <v>0</v>
      </c>
      <c r="U29" s="14">
        <f>'R-1.3.1'!T14</f>
        <v>0</v>
      </c>
      <c r="V29" s="14">
        <f>'R-1.3.1'!U14</f>
        <v>0</v>
      </c>
      <c r="W29" s="14">
        <f>'R-1.3.1'!V14</f>
        <v>1</v>
      </c>
      <c r="X29" s="14">
        <f>'R-1.3.1'!W14</f>
        <v>0</v>
      </c>
      <c r="Y29" s="14">
        <f>'R-1.3.1'!X14</f>
        <v>0</v>
      </c>
      <c r="Z29" s="14">
        <f>'R-1.3.1'!Y14</f>
        <v>1</v>
      </c>
      <c r="AA29" s="14">
        <f>'R-1.3.1'!Z14</f>
        <v>0</v>
      </c>
      <c r="AB29" s="14">
        <f>'R-1.3.1'!AA14</f>
        <v>0</v>
      </c>
      <c r="AC29" s="14">
        <f>'R-1.3.1'!AB14</f>
        <v>0</v>
      </c>
      <c r="AD29" s="14">
        <f>'R-1.3.1'!AC14</f>
        <v>0</v>
      </c>
      <c r="AE29" s="14">
        <f>'R-1.3.1'!AD14</f>
        <v>0</v>
      </c>
      <c r="AF29" s="14">
        <f>'R-1.3.1'!AE14</f>
        <v>0</v>
      </c>
      <c r="AG29" s="14">
        <f>'R-1.3.1'!AF14</f>
        <v>0</v>
      </c>
      <c r="AH29" s="14">
        <f>'R-1.3.1'!AG14</f>
        <v>0</v>
      </c>
      <c r="AI29" s="14">
        <f>'R-1.3.1'!AH14</f>
        <v>0</v>
      </c>
      <c r="AJ29" s="14">
        <f>'R-1.3.1'!AI14</f>
        <v>0</v>
      </c>
      <c r="AK29" s="14">
        <f>'R-1.3.1'!AJ14</f>
        <v>0</v>
      </c>
      <c r="AL29" s="14">
        <f>'R-1.3.1'!AK14</f>
        <v>1</v>
      </c>
      <c r="AM29" s="14">
        <f>'R-1.3.1'!AL14</f>
        <v>1</v>
      </c>
      <c r="AN29" s="14">
        <f>'R-1.3.1'!AM14</f>
        <v>1</v>
      </c>
      <c r="AO29" s="15"/>
      <c r="AP29" s="14" cm="1">
        <f t="array" ref="AP29:AQ29">'R-1.3.1'!AP14:AQ14</f>
        <v>189</v>
      </c>
      <c r="AQ29" s="60">
        <v>0</v>
      </c>
      <c r="AR29" s="86"/>
      <c r="AS29" s="87"/>
      <c r="AT29" s="14">
        <f>'R-1.3.1'!AV14</f>
        <v>2</v>
      </c>
      <c r="AU29" s="14">
        <f>'R-1.3.1'!AW14</f>
        <v>2</v>
      </c>
      <c r="AV29" s="14">
        <f>'R-1.3.1'!AX14</f>
        <v>2</v>
      </c>
      <c r="AW29" s="14">
        <f>'R-1.3.1'!AY14</f>
        <v>86</v>
      </c>
      <c r="AX29" s="14">
        <f>'R-1.3.1'!AZ14</f>
        <v>106.75</v>
      </c>
      <c r="AY29" s="14">
        <f>'R-1.3.1'!BA14</f>
        <v>0</v>
      </c>
      <c r="AZ29" s="14">
        <f>'R-1.3.1'!BB14</f>
        <v>0</v>
      </c>
    </row>
    <row r="30" spans="1:52" ht="10.95" customHeight="1" x14ac:dyDescent="0.3">
      <c r="A30" s="10">
        <v>23</v>
      </c>
      <c r="B30" s="19" t="s">
        <v>265</v>
      </c>
      <c r="C30" s="20"/>
      <c r="D30" s="14">
        <f>'R-1.3.1.1'!C16</f>
        <v>0</v>
      </c>
      <c r="E30" s="14">
        <f>'R-1.3.1.1'!D16</f>
        <v>0</v>
      </c>
      <c r="F30" s="14">
        <f>'R-1.3.1.1'!E16</f>
        <v>0</v>
      </c>
      <c r="G30" s="14">
        <f>'R-1.3.1.1'!F16</f>
        <v>5</v>
      </c>
      <c r="H30" s="14">
        <f>'R-1.3.1.1'!G16</f>
        <v>5</v>
      </c>
      <c r="I30" s="14">
        <f>'R-1.3.1.1'!H16</f>
        <v>5</v>
      </c>
      <c r="J30" s="14">
        <f>'R-1.3.1.1'!I16</f>
        <v>0</v>
      </c>
      <c r="K30" s="14">
        <f>'R-1.3.1.1'!J16</f>
        <v>0</v>
      </c>
      <c r="L30" s="14">
        <f>'R-1.3.1.1'!K16</f>
        <v>0</v>
      </c>
      <c r="M30" s="14">
        <f>'R-1.3.1.1'!L16</f>
        <v>1</v>
      </c>
      <c r="N30" s="14">
        <f>'R-1.3.1.1'!M16</f>
        <v>0</v>
      </c>
      <c r="O30" s="14">
        <f>'R-1.3.1.1'!N16</f>
        <v>3</v>
      </c>
      <c r="P30" s="14">
        <f>'R-1.3.1.1'!O16</f>
        <v>1</v>
      </c>
      <c r="Q30" s="14">
        <f>'R-1.3.1.1'!P16</f>
        <v>3</v>
      </c>
      <c r="R30" s="14">
        <f>'R-1.3.1.1'!Q16</f>
        <v>0</v>
      </c>
      <c r="S30" s="14">
        <f>'R-1.3.1.1'!R16</f>
        <v>0</v>
      </c>
      <c r="T30" s="14">
        <f>'R-1.3.1.1'!S16</f>
        <v>0</v>
      </c>
      <c r="U30" s="14">
        <f>'R-1.3.1.1'!T16</f>
        <v>0</v>
      </c>
      <c r="V30" s="14">
        <f>'R-1.3.1.1'!U16</f>
        <v>0</v>
      </c>
      <c r="W30" s="14">
        <f>'R-1.3.1.1'!V16</f>
        <v>1</v>
      </c>
      <c r="X30" s="14">
        <f>'R-1.3.1.1'!W16</f>
        <v>0</v>
      </c>
      <c r="Y30" s="14">
        <f>'R-1.3.1.1'!X16</f>
        <v>1</v>
      </c>
      <c r="Z30" s="14">
        <f>'R-1.3.1.1'!Y16</f>
        <v>0</v>
      </c>
      <c r="AA30" s="14">
        <f>'R-1.3.1.1'!Z16</f>
        <v>0</v>
      </c>
      <c r="AB30" s="14">
        <f>'R-1.3.1.1'!AA16</f>
        <v>0</v>
      </c>
      <c r="AC30" s="14">
        <f>'R-1.3.1.1'!AB16</f>
        <v>0</v>
      </c>
      <c r="AD30" s="14">
        <f>'R-1.3.1.1'!AC16</f>
        <v>0</v>
      </c>
      <c r="AE30" s="14">
        <f>'R-1.3.1.1'!AD16</f>
        <v>0</v>
      </c>
      <c r="AF30" s="14">
        <f>'R-1.3.1.1'!AE16</f>
        <v>0</v>
      </c>
      <c r="AG30" s="14">
        <f>'R-1.3.1.1'!AF16</f>
        <v>0</v>
      </c>
      <c r="AH30" s="14">
        <f>'R-1.3.1.1'!AG16</f>
        <v>0</v>
      </c>
      <c r="AI30" s="14">
        <f>'R-1.3.1.1'!AH16</f>
        <v>0</v>
      </c>
      <c r="AJ30" s="14">
        <f>'R-1.3.1.1'!AI16</f>
        <v>0</v>
      </c>
      <c r="AK30" s="14">
        <f>'R-1.3.1.1'!AJ16</f>
        <v>0</v>
      </c>
      <c r="AL30" s="14">
        <f>'R-1.3.1.1'!AK16</f>
        <v>1</v>
      </c>
      <c r="AM30" s="14">
        <f>'R-1.3.1.1'!AL16</f>
        <v>1</v>
      </c>
      <c r="AN30" s="14">
        <f>'R-1.3.1.1'!AM16</f>
        <v>1</v>
      </c>
      <c r="AO30" s="15"/>
      <c r="AP30" s="14" cm="1">
        <f t="array" ref="AP30:AQ30">'R-1.3.1.1'!AP16:AQ16</f>
        <v>235</v>
      </c>
      <c r="AQ30" s="60">
        <v>0</v>
      </c>
      <c r="AR30" s="86"/>
      <c r="AS30" s="87"/>
      <c r="AT30" s="14">
        <f>'R-1.3.1.1'!AV16</f>
        <v>4</v>
      </c>
      <c r="AU30" s="14">
        <f>'R-1.3.1.1'!AW16</f>
        <v>4</v>
      </c>
      <c r="AV30" s="14">
        <f>'R-1.3.1.1'!AX16</f>
        <v>4</v>
      </c>
      <c r="AW30" s="14">
        <f>'R-1.3.1.1'!AY16</f>
        <v>56</v>
      </c>
      <c r="AX30" s="14">
        <f>'R-1.3.1.1'!AZ16</f>
        <v>70</v>
      </c>
      <c r="AY30" s="14">
        <f>'R-1.3.1.1'!BA16</f>
        <v>0</v>
      </c>
      <c r="AZ30" s="14">
        <f>'R-1.3.1.1'!BB16</f>
        <v>1</v>
      </c>
    </row>
    <row r="31" spans="1:52" ht="10.95" customHeight="1" x14ac:dyDescent="0.3">
      <c r="A31" s="17">
        <v>24</v>
      </c>
      <c r="B31" s="19" t="s">
        <v>253</v>
      </c>
      <c r="C31" s="20"/>
      <c r="D31" s="14">
        <f>'R-1.3.2'!C24</f>
        <v>0</v>
      </c>
      <c r="E31" s="14">
        <f>'R-1.3.2'!D24</f>
        <v>0</v>
      </c>
      <c r="F31" s="14">
        <f>'R-1.3.2'!E24</f>
        <v>0</v>
      </c>
      <c r="G31" s="14">
        <f>'R-1.3.2'!F24</f>
        <v>11</v>
      </c>
      <c r="H31" s="14">
        <f>'R-1.3.2'!G24</f>
        <v>11</v>
      </c>
      <c r="I31" s="14">
        <f>'R-1.3.2'!H24</f>
        <v>11</v>
      </c>
      <c r="J31" s="14">
        <f>'R-1.3.2'!I24</f>
        <v>0</v>
      </c>
      <c r="K31" s="14">
        <f>'R-1.3.2'!J24</f>
        <v>0</v>
      </c>
      <c r="L31" s="14">
        <f>'R-1.3.2'!K24</f>
        <v>0</v>
      </c>
      <c r="M31" s="14">
        <f>'R-1.3.2'!L24</f>
        <v>3</v>
      </c>
      <c r="N31" s="14">
        <f>'R-1.3.2'!M24</f>
        <v>0</v>
      </c>
      <c r="O31" s="14">
        <f>'R-1.3.2'!N24</f>
        <v>8</v>
      </c>
      <c r="P31" s="14">
        <f>'R-1.3.2'!O24</f>
        <v>0</v>
      </c>
      <c r="Q31" s="14">
        <f>'R-1.3.2'!P24</f>
        <v>8</v>
      </c>
      <c r="R31" s="14">
        <f>'R-1.3.2'!Q24</f>
        <v>0</v>
      </c>
      <c r="S31" s="14">
        <f>'R-1.3.2'!R24</f>
        <v>0</v>
      </c>
      <c r="T31" s="14">
        <f>'R-1.3.2'!S24</f>
        <v>0</v>
      </c>
      <c r="U31" s="14">
        <f>'R-1.3.2'!T24</f>
        <v>0</v>
      </c>
      <c r="V31" s="14">
        <f>'R-1.3.2'!U24</f>
        <v>0</v>
      </c>
      <c r="W31" s="14">
        <f>'R-1.3.2'!V24</f>
        <v>3</v>
      </c>
      <c r="X31" s="14">
        <f>'R-1.3.2'!W24</f>
        <v>0</v>
      </c>
      <c r="Y31" s="14">
        <f>'R-1.3.2'!X24</f>
        <v>3</v>
      </c>
      <c r="Z31" s="14">
        <f>'R-1.3.2'!Y24</f>
        <v>0</v>
      </c>
      <c r="AA31" s="14">
        <f>'R-1.3.2'!Z24</f>
        <v>0</v>
      </c>
      <c r="AB31" s="14">
        <f>'R-1.3.2'!AA24</f>
        <v>0</v>
      </c>
      <c r="AC31" s="14">
        <f>'R-1.3.2'!AB24</f>
        <v>0</v>
      </c>
      <c r="AD31" s="14">
        <f>'R-1.3.2'!AC24</f>
        <v>0</v>
      </c>
      <c r="AE31" s="14">
        <f>'R-1.3.2'!AD24</f>
        <v>0</v>
      </c>
      <c r="AF31" s="14">
        <f>'R-1.3.2'!AE24</f>
        <v>0</v>
      </c>
      <c r="AG31" s="14">
        <f>'R-1.3.2'!AF24</f>
        <v>0</v>
      </c>
      <c r="AH31" s="14">
        <f>'R-1.3.2'!AG24</f>
        <v>0</v>
      </c>
      <c r="AI31" s="14">
        <f>'R-1.3.2'!AH24</f>
        <v>0</v>
      </c>
      <c r="AJ31" s="14">
        <f>'R-1.3.2'!AI24</f>
        <v>1</v>
      </c>
      <c r="AK31" s="14">
        <f>'R-1.3.2'!AJ24</f>
        <v>0</v>
      </c>
      <c r="AL31" s="14">
        <f>'R-1.3.2'!AK24</f>
        <v>3</v>
      </c>
      <c r="AM31" s="14">
        <f>'R-1.3.2'!AL24</f>
        <v>3</v>
      </c>
      <c r="AN31" s="14">
        <f>'R-1.3.2'!AM24</f>
        <v>7</v>
      </c>
      <c r="AO31" s="15"/>
      <c r="AP31" s="14" cm="1">
        <f t="array" ref="AP31:AQ31">'R-1.3.2'!AP24:AQ24</f>
        <v>450</v>
      </c>
      <c r="AQ31" s="60">
        <v>0</v>
      </c>
      <c r="AR31" s="86"/>
      <c r="AS31" s="87"/>
      <c r="AT31" s="14">
        <f>'R-1.3.2'!AV24</f>
        <v>8</v>
      </c>
      <c r="AU31" s="14">
        <f>'R-1.3.2'!AW24</f>
        <v>8</v>
      </c>
      <c r="AV31" s="14">
        <f>'R-1.3.2'!AX24</f>
        <v>8</v>
      </c>
      <c r="AW31" s="14">
        <f>'R-1.3.2'!AY24</f>
        <v>134</v>
      </c>
      <c r="AX31" s="14">
        <f>'R-1.3.2'!AZ24</f>
        <v>167.5</v>
      </c>
      <c r="AY31" s="14">
        <f>'R-1.3.2'!BA24</f>
        <v>2</v>
      </c>
      <c r="AZ31" s="14">
        <f>'R-1.3.2'!BB24</f>
        <v>0</v>
      </c>
    </row>
    <row r="32" spans="1:52" ht="10.95" customHeight="1" x14ac:dyDescent="0.3">
      <c r="A32" s="10">
        <v>25</v>
      </c>
      <c r="B32" s="19" t="s">
        <v>254</v>
      </c>
      <c r="C32" s="20"/>
      <c r="D32" s="14">
        <f>'R-1.3.2.1'!C28</f>
        <v>0</v>
      </c>
      <c r="E32" s="14">
        <f>'R-1.3.2.1'!D28</f>
        <v>0</v>
      </c>
      <c r="F32" s="14">
        <f>'R-1.3.2.1'!E28</f>
        <v>0</v>
      </c>
      <c r="G32" s="14">
        <f>'R-1.3.2.1'!F28</f>
        <v>14</v>
      </c>
      <c r="H32" s="14">
        <f>'R-1.3.2.1'!G28</f>
        <v>14</v>
      </c>
      <c r="I32" s="14">
        <f>'R-1.3.2.1'!H28</f>
        <v>14</v>
      </c>
      <c r="J32" s="14">
        <f>'R-1.3.2.1'!I28</f>
        <v>0</v>
      </c>
      <c r="K32" s="14">
        <f>'R-1.3.2.1'!J28</f>
        <v>0</v>
      </c>
      <c r="L32" s="14">
        <f>'R-1.3.2.1'!K28</f>
        <v>0</v>
      </c>
      <c r="M32" s="14">
        <f>'R-1.3.2.1'!L28</f>
        <v>3</v>
      </c>
      <c r="N32" s="14">
        <f>'R-1.3.2.1'!M28</f>
        <v>0</v>
      </c>
      <c r="O32" s="14">
        <f>'R-1.3.2.1'!N28</f>
        <v>7</v>
      </c>
      <c r="P32" s="14">
        <f>'R-1.3.2.1'!O28</f>
        <v>0</v>
      </c>
      <c r="Q32" s="14">
        <f>'R-1.3.2.1'!P28</f>
        <v>11</v>
      </c>
      <c r="R32" s="14">
        <f>'R-1.3.2.1'!Q28</f>
        <v>0</v>
      </c>
      <c r="S32" s="14">
        <f>'R-1.3.2.1'!R28</f>
        <v>0</v>
      </c>
      <c r="T32" s="14">
        <f>'R-1.3.2.1'!S28</f>
        <v>0</v>
      </c>
      <c r="U32" s="14">
        <f>'R-1.3.2.1'!T28</f>
        <v>0</v>
      </c>
      <c r="V32" s="14">
        <f>'R-1.3.2.1'!U28</f>
        <v>0</v>
      </c>
      <c r="W32" s="14">
        <f>'R-1.3.2.1'!V28</f>
        <v>2</v>
      </c>
      <c r="X32" s="14">
        <f>'R-1.3.2.1'!W28</f>
        <v>0</v>
      </c>
      <c r="Y32" s="14">
        <f>'R-1.3.2.1'!X28</f>
        <v>2</v>
      </c>
      <c r="Z32" s="14">
        <f>'R-1.3.2.1'!Y28</f>
        <v>1</v>
      </c>
      <c r="AA32" s="14">
        <f>'R-1.3.2.1'!Z28</f>
        <v>0</v>
      </c>
      <c r="AB32" s="14">
        <f>'R-1.3.2.1'!AA28</f>
        <v>0</v>
      </c>
      <c r="AC32" s="14">
        <f>'R-1.3.2.1'!AB28</f>
        <v>0</v>
      </c>
      <c r="AD32" s="14">
        <f>'R-1.3.2.1'!AC28</f>
        <v>0</v>
      </c>
      <c r="AE32" s="14">
        <f>'R-1.3.2.1'!AD28</f>
        <v>0</v>
      </c>
      <c r="AF32" s="14">
        <f>'R-1.3.2.1'!AE28</f>
        <v>0</v>
      </c>
      <c r="AG32" s="14">
        <f>'R-1.3.2.1'!AF28</f>
        <v>0</v>
      </c>
      <c r="AH32" s="14">
        <f>'R-1.3.2.1'!AG28</f>
        <v>0</v>
      </c>
      <c r="AI32" s="14">
        <f>'R-1.3.2.1'!AH28</f>
        <v>0</v>
      </c>
      <c r="AJ32" s="14">
        <f>'R-1.3.2.1'!AI28</f>
        <v>0</v>
      </c>
      <c r="AK32" s="14">
        <f>'R-1.3.2.1'!AJ28</f>
        <v>0</v>
      </c>
      <c r="AL32" s="14">
        <f>'R-1.3.2.1'!AK28</f>
        <v>2</v>
      </c>
      <c r="AM32" s="14">
        <f>'R-1.3.2.1'!AL28</f>
        <v>2</v>
      </c>
      <c r="AN32" s="14">
        <f>'R-1.3.2.1'!AM28</f>
        <v>2</v>
      </c>
      <c r="AO32" s="15"/>
      <c r="AP32" s="14" cm="1">
        <f t="array" ref="AP32:AQ32">'R-1.3.2.1'!AP28:AQ28</f>
        <v>458</v>
      </c>
      <c r="AQ32" s="60">
        <v>0</v>
      </c>
      <c r="AR32" s="86"/>
      <c r="AS32" s="87"/>
      <c r="AT32" s="14">
        <f>'R-1.3.2.1'!AV28</f>
        <v>11</v>
      </c>
      <c r="AU32" s="14">
        <f>'R-1.3.2.1'!AW28</f>
        <v>11</v>
      </c>
      <c r="AV32" s="14">
        <f>'R-1.3.2.1'!AX28</f>
        <v>11</v>
      </c>
      <c r="AW32" s="14">
        <f>'R-1.3.2.1'!AY28</f>
        <v>169</v>
      </c>
      <c r="AX32" s="14">
        <f>'R-1.3.2.1'!AZ28</f>
        <v>211.25</v>
      </c>
      <c r="AY32" s="14">
        <f>'R-1.3.2.1'!BA28</f>
        <v>4</v>
      </c>
      <c r="AZ32" s="14">
        <f>'R-1.3.2.1'!BB28</f>
        <v>0</v>
      </c>
    </row>
    <row r="33" spans="1:52" ht="10.95" customHeight="1" x14ac:dyDescent="0.3">
      <c r="A33" s="17">
        <v>26</v>
      </c>
      <c r="B33" s="19" t="s">
        <v>255</v>
      </c>
      <c r="C33" s="20"/>
      <c r="D33" s="14">
        <f>'R-1.3.3'!C28</f>
        <v>0</v>
      </c>
      <c r="E33" s="14">
        <f>'R-1.3.3'!D28</f>
        <v>0</v>
      </c>
      <c r="F33" s="14">
        <f>'R-1.3.3'!E28</f>
        <v>0</v>
      </c>
      <c r="G33" s="14">
        <f>'R-1.3.3'!F28</f>
        <v>14</v>
      </c>
      <c r="H33" s="14">
        <f>'R-1.3.3'!G28</f>
        <v>14</v>
      </c>
      <c r="I33" s="14">
        <f>'R-1.3.3'!H28</f>
        <v>14</v>
      </c>
      <c r="J33" s="14">
        <f>'R-1.3.3'!I28</f>
        <v>0</v>
      </c>
      <c r="K33" s="14">
        <f>'R-1.3.3'!J28</f>
        <v>0</v>
      </c>
      <c r="L33" s="14">
        <f>'R-1.3.3'!K28</f>
        <v>0</v>
      </c>
      <c r="M33" s="14">
        <f>'R-1.3.3'!L28</f>
        <v>9</v>
      </c>
      <c r="N33" s="14">
        <f>'R-1.3.3'!M28</f>
        <v>0</v>
      </c>
      <c r="O33" s="14">
        <f>'R-1.3.3'!N28</f>
        <v>6</v>
      </c>
      <c r="P33" s="14">
        <f>'R-1.3.3'!O28</f>
        <v>0</v>
      </c>
      <c r="Q33" s="14">
        <f>'R-1.3.3'!P28</f>
        <v>6</v>
      </c>
      <c r="R33" s="14">
        <f>'R-1.3.3'!Q28</f>
        <v>7</v>
      </c>
      <c r="S33" s="14">
        <f>'R-1.3.3'!R28</f>
        <v>0</v>
      </c>
      <c r="T33" s="14">
        <f>'R-1.3.3'!S28</f>
        <v>0</v>
      </c>
      <c r="U33" s="14">
        <f>'R-1.3.3'!T28</f>
        <v>0</v>
      </c>
      <c r="V33" s="14">
        <f>'R-1.3.3'!U28</f>
        <v>0</v>
      </c>
      <c r="W33" s="14">
        <f>'R-1.3.3'!V28</f>
        <v>3</v>
      </c>
      <c r="X33" s="14">
        <f>'R-1.3.3'!W28</f>
        <v>0</v>
      </c>
      <c r="Y33" s="14">
        <f>'R-1.3.3'!X28</f>
        <v>2</v>
      </c>
      <c r="Z33" s="14">
        <f>'R-1.3.3'!Y28</f>
        <v>0</v>
      </c>
      <c r="AA33" s="14">
        <f>'R-1.3.3'!Z28</f>
        <v>0</v>
      </c>
      <c r="AB33" s="14">
        <f>'R-1.3.3'!AA28</f>
        <v>0</v>
      </c>
      <c r="AC33" s="14">
        <f>'R-1.3.3'!AB28</f>
        <v>0</v>
      </c>
      <c r="AD33" s="14">
        <f>'R-1.3.3'!AC28</f>
        <v>0</v>
      </c>
      <c r="AE33" s="14">
        <f>'R-1.3.3'!AD28</f>
        <v>0</v>
      </c>
      <c r="AF33" s="14">
        <f>'R-1.3.3'!AE28</f>
        <v>0</v>
      </c>
      <c r="AG33" s="14">
        <f>'R-1.3.3'!AF28</f>
        <v>0</v>
      </c>
      <c r="AH33" s="14">
        <f>'R-1.3.3'!AG28</f>
        <v>0</v>
      </c>
      <c r="AI33" s="14">
        <f>'R-1.3.3'!AH28</f>
        <v>0</v>
      </c>
      <c r="AJ33" s="14">
        <f>'R-1.3.3'!AI28</f>
        <v>1</v>
      </c>
      <c r="AK33" s="14">
        <f>'R-1.3.3'!AJ28</f>
        <v>0</v>
      </c>
      <c r="AL33" s="14">
        <f>'R-1.3.3'!AK28</f>
        <v>3</v>
      </c>
      <c r="AM33" s="14">
        <f>'R-1.3.3'!AL28</f>
        <v>3</v>
      </c>
      <c r="AN33" s="14">
        <f>'R-1.3.3'!AM28</f>
        <v>7</v>
      </c>
      <c r="AO33" s="15"/>
      <c r="AP33" s="14" cm="1">
        <f t="array" ref="AP33:AQ33">'R-1.3.3'!AP28:AQ28</f>
        <v>556</v>
      </c>
      <c r="AQ33" s="60">
        <v>0</v>
      </c>
      <c r="AR33" s="86"/>
      <c r="AS33" s="87"/>
      <c r="AT33" s="14">
        <f>'R-1.3.3'!AV28</f>
        <v>6</v>
      </c>
      <c r="AU33" s="14">
        <f>'R-1.3.3'!AW28</f>
        <v>6</v>
      </c>
      <c r="AV33" s="14">
        <f>'R-1.3.3'!AX28</f>
        <v>6</v>
      </c>
      <c r="AW33" s="14">
        <f>'R-1.3.3'!AY28</f>
        <v>70</v>
      </c>
      <c r="AX33" s="14">
        <f>'R-1.3.3'!AZ28</f>
        <v>188.75</v>
      </c>
      <c r="AY33" s="14">
        <f>'R-1.3.3'!BA28</f>
        <v>1</v>
      </c>
      <c r="AZ33" s="14">
        <f>'R-1.3.3'!BB28</f>
        <v>0</v>
      </c>
    </row>
    <row r="34" spans="1:52" ht="10.95" customHeight="1" x14ac:dyDescent="0.3">
      <c r="A34" s="10">
        <v>27</v>
      </c>
      <c r="B34" s="19" t="s">
        <v>256</v>
      </c>
      <c r="C34" s="20"/>
      <c r="D34" s="14">
        <f>'R-1.3.3.1'!C14</f>
        <v>0</v>
      </c>
      <c r="E34" s="14">
        <f>'R-1.3.3.1'!D14</f>
        <v>0</v>
      </c>
      <c r="F34" s="14">
        <f>'R-1.3.3.1'!E14</f>
        <v>0</v>
      </c>
      <c r="G34" s="14">
        <f>'R-1.3.3.1'!F14</f>
        <v>2</v>
      </c>
      <c r="H34" s="14">
        <f>'R-1.3.3.1'!G14</f>
        <v>2</v>
      </c>
      <c r="I34" s="14">
        <f>'R-1.3.3.1'!H14</f>
        <v>2</v>
      </c>
      <c r="J34" s="14">
        <f>'R-1.3.3.1'!I14</f>
        <v>0</v>
      </c>
      <c r="K34" s="14">
        <f>'R-1.3.3.1'!J14</f>
        <v>0</v>
      </c>
      <c r="L34" s="14">
        <f>'R-1.3.3.1'!K14</f>
        <v>0</v>
      </c>
      <c r="M34" s="14">
        <f>'R-1.3.3.1'!L14</f>
        <v>1</v>
      </c>
      <c r="N34" s="14">
        <f>'R-1.3.3.1'!M14</f>
        <v>0</v>
      </c>
      <c r="O34" s="14">
        <f>'R-1.3.3.1'!N14</f>
        <v>1</v>
      </c>
      <c r="P34" s="14">
        <f>'R-1.3.3.1'!O14</f>
        <v>0</v>
      </c>
      <c r="Q34" s="14">
        <f>'R-1.3.3.1'!P14</f>
        <v>0</v>
      </c>
      <c r="R34" s="14">
        <f>'R-1.3.3.1'!Q14</f>
        <v>0</v>
      </c>
      <c r="S34" s="14">
        <f>'R-1.3.3.1'!R14</f>
        <v>0</v>
      </c>
      <c r="T34" s="14">
        <f>'R-1.3.3.1'!S14</f>
        <v>0</v>
      </c>
      <c r="U34" s="14">
        <f>'R-1.3.3.1'!T14</f>
        <v>0</v>
      </c>
      <c r="V34" s="14">
        <f>'R-1.3.3.1'!U14</f>
        <v>0</v>
      </c>
      <c r="W34" s="14">
        <f>'R-1.3.3.1'!V14</f>
        <v>1</v>
      </c>
      <c r="X34" s="14">
        <f>'R-1.3.3.1'!W14</f>
        <v>0</v>
      </c>
      <c r="Y34" s="14">
        <f>'R-1.3.3.1'!X14</f>
        <v>0</v>
      </c>
      <c r="Z34" s="14">
        <f>'R-1.3.3.1'!Y14</f>
        <v>0</v>
      </c>
      <c r="AA34" s="14">
        <f>'R-1.3.3.1'!Z14</f>
        <v>0</v>
      </c>
      <c r="AB34" s="14">
        <f>'R-1.3.3.1'!AA14</f>
        <v>0</v>
      </c>
      <c r="AC34" s="14">
        <f>'R-1.3.3.1'!AB14</f>
        <v>0</v>
      </c>
      <c r="AD34" s="14">
        <f>'R-1.3.3.1'!AC14</f>
        <v>0</v>
      </c>
      <c r="AE34" s="14">
        <f>'R-1.3.3.1'!AD14</f>
        <v>0</v>
      </c>
      <c r="AF34" s="14">
        <f>'R-1.3.3.1'!AE14</f>
        <v>0</v>
      </c>
      <c r="AG34" s="14">
        <f>'R-1.3.3.1'!AF14</f>
        <v>0</v>
      </c>
      <c r="AH34" s="14">
        <f>'R-1.3.3.1'!AG14</f>
        <v>0</v>
      </c>
      <c r="AI34" s="14">
        <f>'R-1.3.3.1'!AH14</f>
        <v>0</v>
      </c>
      <c r="AJ34" s="14">
        <f>'R-1.3.3.1'!AI14</f>
        <v>0</v>
      </c>
      <c r="AK34" s="14">
        <f>'R-1.3.3.1'!AJ14</f>
        <v>0</v>
      </c>
      <c r="AL34" s="14">
        <f>'R-1.3.3.1'!AK14</f>
        <v>1</v>
      </c>
      <c r="AM34" s="14">
        <f>'R-1.3.3.1'!AL14</f>
        <v>1</v>
      </c>
      <c r="AN34" s="14">
        <f>'R-1.3.3.1'!AM14</f>
        <v>1</v>
      </c>
      <c r="AO34" s="15"/>
      <c r="AP34" s="14" cm="1">
        <f t="array" ref="AP34:AQ34">'R-1.3.3.1'!AP14:AQ14</f>
        <v>205</v>
      </c>
      <c r="AQ34" s="60">
        <v>0</v>
      </c>
      <c r="AR34" s="86"/>
      <c r="AS34" s="87"/>
      <c r="AT34" s="14">
        <f>'R-1.3.3.1'!AV14</f>
        <v>0</v>
      </c>
      <c r="AU34" s="14">
        <f>'R-1.3.3.1'!AW14</f>
        <v>0</v>
      </c>
      <c r="AV34" s="14">
        <f>'R-1.3.3.1'!AX14</f>
        <v>0</v>
      </c>
      <c r="AW34" s="14">
        <f>'R-1.3.3.1'!AY14</f>
        <v>0</v>
      </c>
      <c r="AX34" s="14">
        <f>'R-1.3.3.1'!AZ14</f>
        <v>0</v>
      </c>
      <c r="AY34" s="14">
        <f>'R-1.3.3.1'!BA14</f>
        <v>0</v>
      </c>
      <c r="AZ34" s="14">
        <f>'R-1.3.3.1'!BB14</f>
        <v>0</v>
      </c>
    </row>
    <row r="35" spans="1:52" ht="10.95" customHeight="1" x14ac:dyDescent="0.3">
      <c r="A35" s="17">
        <v>28</v>
      </c>
      <c r="B35" s="19" t="s">
        <v>257</v>
      </c>
      <c r="C35" s="20"/>
      <c r="D35" s="14">
        <f>'R-1.3.4'!C18</f>
        <v>0</v>
      </c>
      <c r="E35" s="14">
        <f>'R-1.3.4'!D18</f>
        <v>0</v>
      </c>
      <c r="F35" s="14">
        <f>'R-1.3.4'!E18</f>
        <v>0</v>
      </c>
      <c r="G35" s="14">
        <f>'R-1.3.4'!F18</f>
        <v>6</v>
      </c>
      <c r="H35" s="14">
        <f>'R-1.3.4'!G18</f>
        <v>6</v>
      </c>
      <c r="I35" s="14">
        <f>'R-1.3.4'!H18</f>
        <v>3</v>
      </c>
      <c r="J35" s="14">
        <f>'R-1.3.4'!I18</f>
        <v>3</v>
      </c>
      <c r="K35" s="14">
        <f>'R-1.3.4'!J18</f>
        <v>0</v>
      </c>
      <c r="L35" s="14">
        <f>'R-1.3.4'!K18</f>
        <v>0</v>
      </c>
      <c r="M35" s="14">
        <f>'R-1.3.4'!L18</f>
        <v>1</v>
      </c>
      <c r="N35" s="14">
        <f>'R-1.3.4'!M18</f>
        <v>0</v>
      </c>
      <c r="O35" s="14">
        <f>'R-1.3.4'!N18</f>
        <v>5</v>
      </c>
      <c r="P35" s="14">
        <f>'R-1.3.4'!O18</f>
        <v>0</v>
      </c>
      <c r="Q35" s="14">
        <f>'R-1.3.4'!P18</f>
        <v>4</v>
      </c>
      <c r="R35" s="14">
        <f>'R-1.3.4'!Q18</f>
        <v>1</v>
      </c>
      <c r="S35" s="14">
        <f>'R-1.3.4'!R18</f>
        <v>0</v>
      </c>
      <c r="T35" s="14">
        <f>'R-1.3.4'!S18</f>
        <v>0</v>
      </c>
      <c r="U35" s="14">
        <f>'R-1.3.4'!T18</f>
        <v>0</v>
      </c>
      <c r="V35" s="14">
        <f>'R-1.3.4'!U18</f>
        <v>0</v>
      </c>
      <c r="W35" s="14">
        <f>'R-1.3.4'!V18</f>
        <v>1</v>
      </c>
      <c r="X35" s="14">
        <f>'R-1.3.4'!W18</f>
        <v>0</v>
      </c>
      <c r="Y35" s="14">
        <f>'R-1.3.4'!X18</f>
        <v>1</v>
      </c>
      <c r="Z35" s="14">
        <f>'R-1.3.4'!Y18</f>
        <v>0</v>
      </c>
      <c r="AA35" s="14">
        <f>'R-1.3.4'!Z18</f>
        <v>0</v>
      </c>
      <c r="AB35" s="14">
        <f>'R-1.3.4'!AA18</f>
        <v>0</v>
      </c>
      <c r="AC35" s="14">
        <f>'R-1.3.4'!AB18</f>
        <v>0</v>
      </c>
      <c r="AD35" s="14">
        <f>'R-1.3.4'!AC18</f>
        <v>0</v>
      </c>
      <c r="AE35" s="14">
        <f>'R-1.3.4'!AD18</f>
        <v>0</v>
      </c>
      <c r="AF35" s="14">
        <f>'R-1.3.4'!AE18</f>
        <v>0</v>
      </c>
      <c r="AG35" s="14">
        <f>'R-1.3.4'!AF18</f>
        <v>0</v>
      </c>
      <c r="AH35" s="14">
        <f>'R-1.3.4'!AG18</f>
        <v>0</v>
      </c>
      <c r="AI35" s="14">
        <f>'R-1.3.4'!AH18</f>
        <v>0</v>
      </c>
      <c r="AJ35" s="14">
        <f>'R-1.3.4'!AI18</f>
        <v>0</v>
      </c>
      <c r="AK35" s="14">
        <f>'R-1.3.4'!AJ18</f>
        <v>0</v>
      </c>
      <c r="AL35" s="14">
        <f>'R-1.3.4'!AK18</f>
        <v>1</v>
      </c>
      <c r="AM35" s="14">
        <f>'R-1.3.4'!AL18</f>
        <v>1</v>
      </c>
      <c r="AN35" s="14">
        <f>'R-1.3.4'!AM18</f>
        <v>1</v>
      </c>
      <c r="AO35" s="15"/>
      <c r="AP35" s="14" cm="1">
        <f t="array" ref="AP35:AQ35">'R-1.3.4'!AP18:AQ18</f>
        <v>260</v>
      </c>
      <c r="AQ35" s="60">
        <v>0</v>
      </c>
      <c r="AR35" s="86"/>
      <c r="AS35" s="87"/>
      <c r="AT35" s="14">
        <f>'R-1.3.4'!AV18</f>
        <v>4</v>
      </c>
      <c r="AU35" s="14">
        <f>'R-1.3.4'!AW18</f>
        <v>4</v>
      </c>
      <c r="AV35" s="14">
        <f>'R-1.3.4'!AX18</f>
        <v>4</v>
      </c>
      <c r="AW35" s="14">
        <f>'R-1.3.4'!AY18</f>
        <v>69</v>
      </c>
      <c r="AX35" s="14">
        <f>'R-1.3.4'!AZ18</f>
        <v>86.25</v>
      </c>
      <c r="AY35" s="14">
        <f>'R-1.3.4'!BA18</f>
        <v>1</v>
      </c>
      <c r="AZ35" s="14">
        <f>'R-1.3.4'!BB18</f>
        <v>0</v>
      </c>
    </row>
    <row r="36" spans="1:52" ht="10.95" customHeight="1" x14ac:dyDescent="0.3">
      <c r="A36" s="10">
        <v>29</v>
      </c>
      <c r="B36" s="19" t="s">
        <v>258</v>
      </c>
      <c r="C36" s="20"/>
      <c r="D36" s="14">
        <f>'R-1.3.5'!C51</f>
        <v>0</v>
      </c>
      <c r="E36" s="14">
        <f>'R-1.3.5'!D51</f>
        <v>0</v>
      </c>
      <c r="F36" s="14">
        <f>'R-1.3.5'!E51</f>
        <v>0</v>
      </c>
      <c r="G36" s="14">
        <f>'R-1.3.5'!F51</f>
        <v>37</v>
      </c>
      <c r="H36" s="14">
        <f>'R-1.3.5'!G51</f>
        <v>37</v>
      </c>
      <c r="I36" s="14">
        <f>'R-1.3.5'!H51</f>
        <v>21</v>
      </c>
      <c r="J36" s="14">
        <f>'R-1.3.5'!I51</f>
        <v>16</v>
      </c>
      <c r="K36" s="14">
        <f>'R-1.3.5'!J51</f>
        <v>0</v>
      </c>
      <c r="L36" s="14">
        <f>'R-1.3.5'!K51</f>
        <v>0</v>
      </c>
      <c r="M36" s="14">
        <f>'R-1.3.5'!L51</f>
        <v>19</v>
      </c>
      <c r="N36" s="14">
        <f>'R-1.3.5'!M51</f>
        <v>0</v>
      </c>
      <c r="O36" s="14">
        <f>'R-1.3.5'!N51</f>
        <v>14</v>
      </c>
      <c r="P36" s="14">
        <f>'R-1.3.5'!O51</f>
        <v>0</v>
      </c>
      <c r="Q36" s="14">
        <f>'R-1.3.5'!P51</f>
        <v>14</v>
      </c>
      <c r="R36" s="14">
        <f>'R-1.3.5'!Q51</f>
        <v>6</v>
      </c>
      <c r="S36" s="14">
        <f>'R-1.3.5'!R51</f>
        <v>0</v>
      </c>
      <c r="T36" s="14">
        <f>'R-1.3.5'!S51</f>
        <v>0</v>
      </c>
      <c r="U36" s="14">
        <f>'R-1.3.5'!T51</f>
        <v>0</v>
      </c>
      <c r="V36" s="14">
        <f>'R-1.3.5'!U51</f>
        <v>0</v>
      </c>
      <c r="W36" s="14">
        <f>'R-1.3.5'!V51</f>
        <v>5</v>
      </c>
      <c r="X36" s="14">
        <f>'R-1.3.5'!W51</f>
        <v>0</v>
      </c>
      <c r="Y36" s="14">
        <f>'R-1.3.5'!X51</f>
        <v>4</v>
      </c>
      <c r="Z36" s="14">
        <f>'R-1.3.5'!Y51</f>
        <v>1</v>
      </c>
      <c r="AA36" s="14">
        <f>'R-1.3.5'!Z51</f>
        <v>0</v>
      </c>
      <c r="AB36" s="14">
        <f>'R-1.3.5'!AA51</f>
        <v>0</v>
      </c>
      <c r="AC36" s="14">
        <f>'R-1.3.5'!AB51</f>
        <v>0</v>
      </c>
      <c r="AD36" s="14">
        <f>'R-1.3.5'!AC51</f>
        <v>0</v>
      </c>
      <c r="AE36" s="14">
        <f>'R-1.3.5'!AD51</f>
        <v>0</v>
      </c>
      <c r="AF36" s="14">
        <f>'R-1.3.5'!AE51</f>
        <v>0</v>
      </c>
      <c r="AG36" s="14">
        <f>'R-1.3.5'!AF51</f>
        <v>0</v>
      </c>
      <c r="AH36" s="14">
        <f>'R-1.3.5'!AG51</f>
        <v>0</v>
      </c>
      <c r="AI36" s="14">
        <f>'R-1.3.5'!AH51</f>
        <v>0</v>
      </c>
      <c r="AJ36" s="14">
        <f>'R-1.3.5'!AI51</f>
        <v>0</v>
      </c>
      <c r="AK36" s="14">
        <f>'R-1.3.5'!AJ51</f>
        <v>0</v>
      </c>
      <c r="AL36" s="14">
        <f>'R-1.3.5'!AK51</f>
        <v>5</v>
      </c>
      <c r="AM36" s="14">
        <f>'R-1.3.5'!AL51</f>
        <v>5</v>
      </c>
      <c r="AN36" s="14">
        <f>'R-1.3.5'!AM51</f>
        <v>9</v>
      </c>
      <c r="AO36" s="15"/>
      <c r="AP36" s="14" cm="1">
        <f t="array" ref="AP36:AQ36">'R-1.3.5'!AP51:AQ51</f>
        <v>1049</v>
      </c>
      <c r="AQ36" s="60">
        <v>0</v>
      </c>
      <c r="AR36" s="86"/>
      <c r="AS36" s="87"/>
      <c r="AT36" s="14">
        <f>'R-1.3.5'!AV51</f>
        <v>16</v>
      </c>
      <c r="AU36" s="14">
        <f>'R-1.3.5'!AW51</f>
        <v>16</v>
      </c>
      <c r="AV36" s="14">
        <f>'R-1.3.5'!AX51</f>
        <v>16</v>
      </c>
      <c r="AW36" s="14">
        <f>'R-1.3.5'!AY51</f>
        <v>293</v>
      </c>
      <c r="AX36" s="14">
        <f>'R-1.3.5'!AZ51</f>
        <v>366.25</v>
      </c>
      <c r="AY36" s="14">
        <f>'R-1.3.5'!BA51</f>
        <v>5</v>
      </c>
      <c r="AZ36" s="14">
        <f>'R-1.3.5'!BB51</f>
        <v>0</v>
      </c>
    </row>
    <row r="37" spans="1:52" ht="10.95" customHeight="1" x14ac:dyDescent="0.3">
      <c r="A37" s="17">
        <v>30</v>
      </c>
      <c r="B37" s="19" t="s">
        <v>269</v>
      </c>
      <c r="C37" s="20"/>
      <c r="D37" s="14">
        <f>'R-1.3.5.1'!C12</f>
        <v>0</v>
      </c>
      <c r="E37" s="14">
        <f>'R-1.3.5.1'!D12</f>
        <v>0</v>
      </c>
      <c r="F37" s="14">
        <f>'R-1.3.5.1'!E12</f>
        <v>0</v>
      </c>
      <c r="G37" s="14">
        <f>'R-1.3.5.1'!F12</f>
        <v>2</v>
      </c>
      <c r="H37" s="14">
        <f>'R-1.3.5.1'!G12</f>
        <v>2</v>
      </c>
      <c r="I37" s="14">
        <f>'R-1.3.5.1'!H12</f>
        <v>0</v>
      </c>
      <c r="J37" s="14">
        <f>'R-1.3.5.1'!I12</f>
        <v>2</v>
      </c>
      <c r="K37" s="14">
        <f>'R-1.3.5.1'!J12</f>
        <v>0</v>
      </c>
      <c r="L37" s="14">
        <f>'R-1.3.5.1'!K12</f>
        <v>0</v>
      </c>
      <c r="M37" s="14">
        <f>'R-1.3.5.1'!L12</f>
        <v>2</v>
      </c>
      <c r="N37" s="14">
        <f>'R-1.3.5.1'!M12</f>
        <v>0</v>
      </c>
      <c r="O37" s="14">
        <f>'R-1.3.5.1'!N12</f>
        <v>1</v>
      </c>
      <c r="P37" s="14">
        <f>'R-1.3.5.1'!O12</f>
        <v>0</v>
      </c>
      <c r="Q37" s="14">
        <f>'R-1.3.5.1'!P12</f>
        <v>0</v>
      </c>
      <c r="R37" s="14">
        <f>'R-1.3.5.1'!Q12</f>
        <v>0</v>
      </c>
      <c r="S37" s="14">
        <f>'R-1.3.5.1'!R12</f>
        <v>0</v>
      </c>
      <c r="T37" s="14">
        <f>'R-1.3.5.1'!S12</f>
        <v>0</v>
      </c>
      <c r="U37" s="14">
        <f>'R-1.3.5.1'!T12</f>
        <v>0</v>
      </c>
      <c r="V37" s="14">
        <f>'R-1.3.5.1'!U12</f>
        <v>0</v>
      </c>
      <c r="W37" s="14">
        <f>'R-1.3.5.1'!V12</f>
        <v>1</v>
      </c>
      <c r="X37" s="14">
        <f>'R-1.3.5.1'!W12</f>
        <v>0</v>
      </c>
      <c r="Y37" s="14">
        <f>'R-1.3.5.1'!X12</f>
        <v>0</v>
      </c>
      <c r="Z37" s="14">
        <f>'R-1.3.5.1'!Y12</f>
        <v>0</v>
      </c>
      <c r="AA37" s="14">
        <f>'R-1.3.5.1'!Z12</f>
        <v>0</v>
      </c>
      <c r="AB37" s="14">
        <f>'R-1.3.5.1'!AA12</f>
        <v>0</v>
      </c>
      <c r="AC37" s="14">
        <f>'R-1.3.5.1'!AB12</f>
        <v>0</v>
      </c>
      <c r="AD37" s="14">
        <f>'R-1.3.5.1'!AC12</f>
        <v>0</v>
      </c>
      <c r="AE37" s="14">
        <f>'R-1.3.5.1'!AD12</f>
        <v>0</v>
      </c>
      <c r="AF37" s="14">
        <f>'R-1.3.5.1'!AE12</f>
        <v>0</v>
      </c>
      <c r="AG37" s="14">
        <f>'R-1.3.5.1'!AF12</f>
        <v>0</v>
      </c>
      <c r="AH37" s="14">
        <f>'R-1.3.5.1'!AG12</f>
        <v>0</v>
      </c>
      <c r="AI37" s="14">
        <f>'R-1.3.5.1'!AH12</f>
        <v>0</v>
      </c>
      <c r="AJ37" s="14">
        <f>'R-1.3.5.1'!AI12</f>
        <v>1</v>
      </c>
      <c r="AK37" s="14">
        <f>'R-1.3.5.1'!AJ12</f>
        <v>0</v>
      </c>
      <c r="AL37" s="14">
        <f>'R-1.3.5.1'!AK12</f>
        <v>1</v>
      </c>
      <c r="AM37" s="14">
        <f>'R-1.3.5.1'!AL12</f>
        <v>1</v>
      </c>
      <c r="AN37" s="14">
        <f>'R-1.3.5.1'!AM12</f>
        <v>1</v>
      </c>
      <c r="AO37" s="15"/>
      <c r="AP37" s="14" cm="1">
        <f t="array" ref="AP37:AQ37">'R-1.3.5.1'!AP12:AQ12</f>
        <v>160</v>
      </c>
      <c r="AQ37" s="60">
        <v>0</v>
      </c>
      <c r="AR37" s="86"/>
      <c r="AS37" s="87"/>
      <c r="AT37" s="14">
        <f>'R-1.3.5.1'!AV12</f>
        <v>0</v>
      </c>
      <c r="AU37" s="14">
        <f>'R-1.3.5.1'!AW12</f>
        <v>0</v>
      </c>
      <c r="AV37" s="14">
        <f>'R-1.3.5.1'!AX12</f>
        <v>0</v>
      </c>
      <c r="AW37" s="14">
        <f>'R-1.3.5.1'!AY12</f>
        <v>0</v>
      </c>
      <c r="AX37" s="14">
        <f>'R-1.3.5.1'!AZ12</f>
        <v>50</v>
      </c>
      <c r="AY37" s="14">
        <f>'R-1.3.5.1'!BA12</f>
        <v>0</v>
      </c>
      <c r="AZ37" s="14">
        <f>'R-1.3.5.1'!BB12</f>
        <v>0</v>
      </c>
    </row>
    <row r="38" spans="1:52" ht="10.95" customHeight="1" x14ac:dyDescent="0.3">
      <c r="A38" s="10">
        <v>31</v>
      </c>
      <c r="B38" s="19" t="s">
        <v>259</v>
      </c>
      <c r="C38" s="20"/>
      <c r="D38" s="14">
        <f>'R-1.3.6'!C29</f>
        <v>0</v>
      </c>
      <c r="E38" s="14">
        <f>'R-1.3.6'!D29</f>
        <v>0</v>
      </c>
      <c r="F38" s="14">
        <f>'R-1.3.6'!E29</f>
        <v>0</v>
      </c>
      <c r="G38" s="14">
        <f>'R-1.3.6'!F29</f>
        <v>15</v>
      </c>
      <c r="H38" s="14">
        <f>'R-1.3.6'!G29</f>
        <v>15</v>
      </c>
      <c r="I38" s="14">
        <f>'R-1.3.6'!H29</f>
        <v>15</v>
      </c>
      <c r="J38" s="14">
        <f>'R-1.3.6'!I29</f>
        <v>0</v>
      </c>
      <c r="K38" s="14">
        <f>'R-1.3.6'!J29</f>
        <v>0</v>
      </c>
      <c r="L38" s="14">
        <f>'R-1.3.6'!K29</f>
        <v>0</v>
      </c>
      <c r="M38" s="14">
        <f>'R-1.3.6'!L29</f>
        <v>7</v>
      </c>
      <c r="N38" s="14">
        <f>'R-1.3.6'!M29</f>
        <v>0</v>
      </c>
      <c r="O38" s="14">
        <f>'R-1.3.6'!N29</f>
        <v>6</v>
      </c>
      <c r="P38" s="14">
        <f>'R-1.3.6'!O29</f>
        <v>0</v>
      </c>
      <c r="Q38" s="14">
        <f>'R-1.3.6'!P29</f>
        <v>9</v>
      </c>
      <c r="R38" s="14">
        <f>'R-1.3.6'!Q29</f>
        <v>0</v>
      </c>
      <c r="S38" s="14">
        <f>'R-1.3.6'!R29</f>
        <v>0</v>
      </c>
      <c r="T38" s="14">
        <f>'R-1.3.6'!S29</f>
        <v>0</v>
      </c>
      <c r="U38" s="14">
        <f>'R-1.3.6'!T29</f>
        <v>0</v>
      </c>
      <c r="V38" s="14">
        <f>'R-1.3.6'!U29</f>
        <v>0</v>
      </c>
      <c r="W38" s="14">
        <f>'R-1.3.6'!V29</f>
        <v>2</v>
      </c>
      <c r="X38" s="14">
        <f>'R-1.3.6'!W29</f>
        <v>0</v>
      </c>
      <c r="Y38" s="14">
        <f>'R-1.3.6'!X29</f>
        <v>2</v>
      </c>
      <c r="Z38" s="14">
        <f>'R-1.3.6'!Y29</f>
        <v>1</v>
      </c>
      <c r="AA38" s="14">
        <f>'R-1.3.6'!Z29</f>
        <v>0</v>
      </c>
      <c r="AB38" s="14">
        <f>'R-1.3.6'!AA29</f>
        <v>0</v>
      </c>
      <c r="AC38" s="14">
        <f>'R-1.3.6'!AB29</f>
        <v>0</v>
      </c>
      <c r="AD38" s="14">
        <f>'R-1.3.6'!AC29</f>
        <v>0</v>
      </c>
      <c r="AE38" s="14">
        <f>'R-1.3.6'!AD29</f>
        <v>0</v>
      </c>
      <c r="AF38" s="14">
        <f>'R-1.3.6'!AE29</f>
        <v>0</v>
      </c>
      <c r="AG38" s="14">
        <f>'R-1.3.6'!AF29</f>
        <v>0</v>
      </c>
      <c r="AH38" s="14">
        <f>'R-1.3.6'!AG29</f>
        <v>0</v>
      </c>
      <c r="AI38" s="14">
        <f>'R-1.3.6'!AH29</f>
        <v>0</v>
      </c>
      <c r="AJ38" s="14">
        <f>'R-1.3.6'!AI29</f>
        <v>0</v>
      </c>
      <c r="AK38" s="14">
        <f>'R-1.3.6'!AJ29</f>
        <v>0</v>
      </c>
      <c r="AL38" s="14">
        <f>'R-1.3.6'!AK29</f>
        <v>2</v>
      </c>
      <c r="AM38" s="14">
        <f>'R-1.3.6'!AL29</f>
        <v>2</v>
      </c>
      <c r="AN38" s="14">
        <f>'R-1.3.6'!AM29</f>
        <v>2</v>
      </c>
      <c r="AO38" s="15"/>
      <c r="AP38" s="14" cm="1">
        <f t="array" ref="AP38:AQ38">'R-1.3.6'!AP29:AQ29</f>
        <v>652</v>
      </c>
      <c r="AQ38" s="60">
        <v>0</v>
      </c>
      <c r="AR38" s="86"/>
      <c r="AS38" s="87"/>
      <c r="AT38" s="14">
        <f>'R-1.3.6'!AV29</f>
        <v>9</v>
      </c>
      <c r="AU38" s="14">
        <f>'R-1.3.6'!AW29</f>
        <v>9</v>
      </c>
      <c r="AV38" s="14">
        <f>'R-1.3.6'!AX29</f>
        <v>9</v>
      </c>
      <c r="AW38" s="14">
        <f>'R-1.3.6'!AY29</f>
        <v>235</v>
      </c>
      <c r="AX38" s="14">
        <f>'R-1.3.6'!AZ29</f>
        <v>289.85000000000002</v>
      </c>
      <c r="AY38" s="14">
        <f>'R-1.3.6'!BA29</f>
        <v>2</v>
      </c>
      <c r="AZ38" s="14">
        <f>'R-1.3.6'!BB29</f>
        <v>0</v>
      </c>
    </row>
    <row r="39" spans="1:52" ht="10.95" customHeight="1" x14ac:dyDescent="0.3">
      <c r="A39" s="17">
        <v>32</v>
      </c>
      <c r="B39" s="19" t="s">
        <v>260</v>
      </c>
      <c r="C39" s="20"/>
      <c r="D39" s="14">
        <f>'R-1.3.7'!C74</f>
        <v>1</v>
      </c>
      <c r="E39" s="14">
        <f>'R-1.3.7'!D74</f>
        <v>0</v>
      </c>
      <c r="F39" s="14">
        <f>'R-1.3.7'!E74</f>
        <v>0</v>
      </c>
      <c r="G39" s="14">
        <f>'R-1.3.7'!F74</f>
        <v>55</v>
      </c>
      <c r="H39" s="14">
        <f>'R-1.3.7'!G74</f>
        <v>56</v>
      </c>
      <c r="I39" s="14">
        <f>'R-1.3.7'!H74</f>
        <v>41</v>
      </c>
      <c r="J39" s="14">
        <f>'R-1.3.7'!I74</f>
        <v>15</v>
      </c>
      <c r="K39" s="14">
        <f>'R-1.3.7'!J74</f>
        <v>0</v>
      </c>
      <c r="L39" s="14">
        <f>'R-1.3.7'!K74</f>
        <v>0</v>
      </c>
      <c r="M39" s="14">
        <f>'R-1.3.7'!L74</f>
        <v>27</v>
      </c>
      <c r="N39" s="14">
        <f>'R-1.3.7'!M74</f>
        <v>2</v>
      </c>
      <c r="O39" s="14">
        <f>'R-1.3.7'!N74</f>
        <v>18</v>
      </c>
      <c r="P39" s="14">
        <f>'R-1.3.7'!O74</f>
        <v>1</v>
      </c>
      <c r="Q39" s="14">
        <f>'R-1.3.7'!P74</f>
        <v>26</v>
      </c>
      <c r="R39" s="14">
        <f>'R-1.3.7'!Q74</f>
        <v>7</v>
      </c>
      <c r="S39" s="14">
        <f>'R-1.3.7'!R74</f>
        <v>0</v>
      </c>
      <c r="T39" s="14">
        <f>'R-1.3.7'!S74</f>
        <v>0</v>
      </c>
      <c r="U39" s="14">
        <f>'R-1.3.7'!T74</f>
        <v>0</v>
      </c>
      <c r="V39" s="14">
        <f>'R-1.3.7'!U74</f>
        <v>0</v>
      </c>
      <c r="W39" s="14">
        <f>'R-1.3.7'!V74</f>
        <v>8</v>
      </c>
      <c r="X39" s="14">
        <f>'R-1.3.7'!W74</f>
        <v>0</v>
      </c>
      <c r="Y39" s="14">
        <f>'R-1.3.7'!X74</f>
        <v>6</v>
      </c>
      <c r="Z39" s="14">
        <f>'R-1.3.7'!Y74</f>
        <v>2</v>
      </c>
      <c r="AA39" s="14">
        <f>'R-1.3.7'!Z74</f>
        <v>0</v>
      </c>
      <c r="AB39" s="14">
        <f>'R-1.3.7'!AA74</f>
        <v>0</v>
      </c>
      <c r="AC39" s="14">
        <f>'R-1.3.7'!AB74</f>
        <v>0</v>
      </c>
      <c r="AD39" s="14">
        <f>'R-1.3.7'!AC74</f>
        <v>0</v>
      </c>
      <c r="AE39" s="14">
        <f>'R-1.3.7'!AD74</f>
        <v>0</v>
      </c>
      <c r="AF39" s="14">
        <f>'R-1.3.7'!AE74</f>
        <v>0</v>
      </c>
      <c r="AG39" s="14">
        <f>'R-1.3.7'!AF74</f>
        <v>0</v>
      </c>
      <c r="AH39" s="14">
        <f>'R-1.3.7'!AG74</f>
        <v>0</v>
      </c>
      <c r="AI39" s="14">
        <f>'R-1.3.7'!AH74</f>
        <v>0</v>
      </c>
      <c r="AJ39" s="14">
        <f>'R-1.3.7'!AI74</f>
        <v>2</v>
      </c>
      <c r="AK39" s="14">
        <f>'R-1.3.7'!AJ74</f>
        <v>0</v>
      </c>
      <c r="AL39" s="14">
        <f>'R-1.3.7'!AK74</f>
        <v>8</v>
      </c>
      <c r="AM39" s="14">
        <f>'R-1.3.7'!AL74</f>
        <v>8</v>
      </c>
      <c r="AN39" s="14">
        <f>'R-1.3.7'!AM74</f>
        <v>16</v>
      </c>
      <c r="AO39" s="15"/>
      <c r="AP39" s="14" cm="1">
        <f t="array" ref="AP39:AQ39">'R-1.3.7'!AP74:AQ74</f>
        <v>1604</v>
      </c>
      <c r="AQ39" s="60">
        <v>0</v>
      </c>
      <c r="AR39" s="86"/>
      <c r="AS39" s="87"/>
      <c r="AT39" s="14">
        <f>'R-1.3.7.1'!AV45</f>
        <v>14</v>
      </c>
      <c r="AU39" s="14">
        <f>'R-1.3.7.1'!AW45</f>
        <v>14</v>
      </c>
      <c r="AV39" s="14">
        <f>'R-1.3.7.1'!AX45</f>
        <v>14</v>
      </c>
      <c r="AW39" s="14">
        <f>'R-1.3.7.1'!AY45</f>
        <v>210</v>
      </c>
      <c r="AX39" s="14">
        <f>'R-1.3.7.1'!AZ45</f>
        <v>259.25</v>
      </c>
      <c r="AY39" s="14">
        <f>'R-1.3.7.1'!BA45</f>
        <v>4</v>
      </c>
      <c r="AZ39" s="14">
        <f>'R-1.3.7.1'!BB45</f>
        <v>0</v>
      </c>
    </row>
    <row r="40" spans="1:52" ht="10.95" customHeight="1" x14ac:dyDescent="0.3">
      <c r="A40" s="10">
        <v>33</v>
      </c>
      <c r="B40" s="19" t="s">
        <v>261</v>
      </c>
      <c r="C40" s="20"/>
      <c r="D40" s="14">
        <f>'R-1.3.7.1'!C45</f>
        <v>0</v>
      </c>
      <c r="E40" s="14">
        <f>'R-1.3.7.1'!D45</f>
        <v>0</v>
      </c>
      <c r="F40" s="14">
        <f>'R-1.3.7.1'!E45</f>
        <v>0</v>
      </c>
      <c r="G40" s="14">
        <f>'R-1.3.7.1'!F45</f>
        <v>30</v>
      </c>
      <c r="H40" s="14">
        <f>'R-1.3.7.1'!G45</f>
        <v>25</v>
      </c>
      <c r="I40" s="14">
        <f>'R-1.3.7.1'!H45</f>
        <v>7</v>
      </c>
      <c r="J40" s="14">
        <f>'R-1.3.7.1'!I45</f>
        <v>23</v>
      </c>
      <c r="K40" s="14">
        <f>'R-1.3.7.1'!J45</f>
        <v>0</v>
      </c>
      <c r="L40" s="14">
        <f>'R-1.3.7.1'!K45</f>
        <v>0</v>
      </c>
      <c r="M40" s="14">
        <f>'R-1.3.7.1'!L45</f>
        <v>17</v>
      </c>
      <c r="N40" s="14">
        <f>'R-1.3.7.1'!M45</f>
        <v>0</v>
      </c>
      <c r="O40" s="14">
        <f>'R-1.3.7.1'!N45</f>
        <v>10</v>
      </c>
      <c r="P40" s="14">
        <f>'R-1.3.7.1'!O45</f>
        <v>1</v>
      </c>
      <c r="Q40" s="14">
        <f>'R-1.3.7.1'!P45</f>
        <v>11</v>
      </c>
      <c r="R40" s="14">
        <f>'R-1.3.7.1'!Q45</f>
        <v>0</v>
      </c>
      <c r="S40" s="14">
        <f>'R-1.3.7.1'!R45</f>
        <v>0</v>
      </c>
      <c r="T40" s="14">
        <f>'R-1.3.7.1'!S45</f>
        <v>0</v>
      </c>
      <c r="U40" s="14">
        <f>'R-1.3.7.1'!T45</f>
        <v>0</v>
      </c>
      <c r="V40" s="14">
        <f>'R-1.3.7.1'!U45</f>
        <v>0</v>
      </c>
      <c r="W40" s="14">
        <f>'R-1.3.7.1'!V45</f>
        <v>4</v>
      </c>
      <c r="X40" s="14">
        <f>'R-1.3.7.1'!W45</f>
        <v>0</v>
      </c>
      <c r="Y40" s="14">
        <f>'R-1.3.7.1'!X45</f>
        <v>3</v>
      </c>
      <c r="Z40" s="14">
        <f>'R-1.3.7.1'!Y45</f>
        <v>1</v>
      </c>
      <c r="AA40" s="14">
        <f>'R-1.3.7.1'!Z45</f>
        <v>0</v>
      </c>
      <c r="AB40" s="14">
        <f>'R-1.3.7.1'!AA45</f>
        <v>0</v>
      </c>
      <c r="AC40" s="14">
        <f>'R-1.3.7.1'!AB45</f>
        <v>0</v>
      </c>
      <c r="AD40" s="14">
        <f>'R-1.3.7.1'!AC45</f>
        <v>0</v>
      </c>
      <c r="AE40" s="14">
        <f>'R-1.3.7.1'!AD45</f>
        <v>0</v>
      </c>
      <c r="AF40" s="14">
        <f>'R-1.3.7.1'!AE45</f>
        <v>0</v>
      </c>
      <c r="AG40" s="14">
        <f>'R-1.3.7.1'!AF45</f>
        <v>0</v>
      </c>
      <c r="AH40" s="14">
        <f>'R-1.3.7.1'!AG45</f>
        <v>0</v>
      </c>
      <c r="AI40" s="14">
        <f>'R-1.3.7.1'!AH45</f>
        <v>0</v>
      </c>
      <c r="AJ40" s="14">
        <f>'R-1.3.7.1'!AI45</f>
        <v>0</v>
      </c>
      <c r="AK40" s="14">
        <f>'R-1.3.7.1'!AJ45</f>
        <v>0</v>
      </c>
      <c r="AL40" s="14">
        <f>'R-1.3.7.1'!AK45</f>
        <v>4</v>
      </c>
      <c r="AM40" s="14">
        <f>'R-1.3.7.1'!AL45</f>
        <v>4</v>
      </c>
      <c r="AN40" s="14">
        <f>'R-1.3.7.1'!AM45</f>
        <v>4</v>
      </c>
      <c r="AO40" s="15"/>
      <c r="AP40" s="14" cm="1">
        <f t="array" ref="AP40:AQ40">'R-1.3.7.1'!AP45:AQ45</f>
        <v>1053</v>
      </c>
      <c r="AQ40" s="60">
        <v>0</v>
      </c>
      <c r="AR40" s="86"/>
      <c r="AS40" s="87"/>
      <c r="AT40" s="14">
        <f>'R-1.3.7.1'!AV45</f>
        <v>14</v>
      </c>
      <c r="AU40" s="14">
        <f>'R-1.3.7.1'!AW45</f>
        <v>14</v>
      </c>
      <c r="AV40" s="14">
        <f>'R-1.3.7.1'!AX45</f>
        <v>14</v>
      </c>
      <c r="AW40" s="14">
        <f>'R-1.3.7.1'!AY45</f>
        <v>210</v>
      </c>
      <c r="AX40" s="14">
        <f>'R-1.3.7.1'!AZ45</f>
        <v>259.25</v>
      </c>
      <c r="AY40" s="14">
        <f>'R-1.3.7.1'!BA45</f>
        <v>4</v>
      </c>
      <c r="AZ40" s="14">
        <f>'R-1.3.7.1'!BB45</f>
        <v>0</v>
      </c>
    </row>
    <row r="41" spans="1:52" ht="10.95" customHeight="1" x14ac:dyDescent="0.3">
      <c r="A41" s="17">
        <v>34</v>
      </c>
      <c r="B41" s="19" t="s">
        <v>263</v>
      </c>
      <c r="C41" s="20"/>
      <c r="D41" s="14">
        <f>'R-1.3.7.1.1'!C12</f>
        <v>0</v>
      </c>
      <c r="E41" s="14">
        <f>'R-1.3.7.1.1'!D12</f>
        <v>0</v>
      </c>
      <c r="F41" s="14">
        <f>'R-1.3.7.1.1'!E12</f>
        <v>0</v>
      </c>
      <c r="G41" s="14">
        <f>'R-1.3.7.1.1'!F12</f>
        <v>2</v>
      </c>
      <c r="H41" s="14">
        <f>'R-1.3.7.1.1'!G12</f>
        <v>2</v>
      </c>
      <c r="I41" s="14">
        <f>'R-1.3.7.1.1'!H12</f>
        <v>0</v>
      </c>
      <c r="J41" s="14">
        <f>'R-1.3.7.1.1'!I12</f>
        <v>2</v>
      </c>
      <c r="K41" s="14">
        <f>'R-1.3.7.1.1'!J12</f>
        <v>0</v>
      </c>
      <c r="L41" s="14">
        <f>'R-1.3.7.1.1'!K12</f>
        <v>0</v>
      </c>
      <c r="M41" s="14">
        <f>'R-1.3.7.1.1'!L12</f>
        <v>1</v>
      </c>
      <c r="N41" s="14">
        <f>'R-1.3.7.1.1'!M12</f>
        <v>0</v>
      </c>
      <c r="O41" s="14">
        <f>'R-1.3.7.1.1'!N12</f>
        <v>2</v>
      </c>
      <c r="P41" s="14">
        <f>'R-1.3.7.1.1'!O12</f>
        <v>0</v>
      </c>
      <c r="Q41" s="14">
        <f>'R-1.3.7.1.1'!P12</f>
        <v>0</v>
      </c>
      <c r="R41" s="14">
        <f>'R-1.3.7.1.1'!Q12</f>
        <v>0</v>
      </c>
      <c r="S41" s="14">
        <f>'R-1.3.7.1.1'!R12</f>
        <v>0</v>
      </c>
      <c r="T41" s="14">
        <f>'R-1.3.7.1.1'!S12</f>
        <v>0</v>
      </c>
      <c r="U41" s="14">
        <f>'R-1.3.7.1.1'!T12</f>
        <v>0</v>
      </c>
      <c r="V41" s="14">
        <f>'R-1.3.7.1.1'!U12</f>
        <v>0</v>
      </c>
      <c r="W41" s="14">
        <f>'R-1.3.7.1.1'!V12</f>
        <v>1</v>
      </c>
      <c r="X41" s="14">
        <f>'R-1.3.7.1.1'!W12</f>
        <v>0</v>
      </c>
      <c r="Y41" s="14">
        <f>'R-1.3.7.1.1'!X12</f>
        <v>0</v>
      </c>
      <c r="Z41" s="14">
        <f>'R-1.3.7.1.1'!Y12</f>
        <v>0</v>
      </c>
      <c r="AA41" s="14">
        <f>'R-1.3.7.1.1'!Z12</f>
        <v>0</v>
      </c>
      <c r="AB41" s="14">
        <f>'R-1.3.7.1.1'!AA12</f>
        <v>0</v>
      </c>
      <c r="AC41" s="14">
        <f>'R-1.3.7.1.1'!AB12</f>
        <v>0</v>
      </c>
      <c r="AD41" s="14">
        <f>'R-1.3.7.1.1'!AC12</f>
        <v>0</v>
      </c>
      <c r="AE41" s="14">
        <f>'R-1.3.7.1.1'!AD12</f>
        <v>0</v>
      </c>
      <c r="AF41" s="14">
        <f>'R-1.3.7.1.1'!AE12</f>
        <v>0</v>
      </c>
      <c r="AG41" s="14">
        <f>'R-1.3.7.1.1'!AF12</f>
        <v>0</v>
      </c>
      <c r="AH41" s="14">
        <f>'R-1.3.7.1.1'!AG12</f>
        <v>0</v>
      </c>
      <c r="AI41" s="14">
        <f>'R-1.3.7.1.1'!AH12</f>
        <v>0</v>
      </c>
      <c r="AJ41" s="14">
        <f>'R-1.3.7.1.1'!AI12</f>
        <v>1</v>
      </c>
      <c r="AK41" s="14">
        <f>'R-1.3.7.1.1'!AJ12</f>
        <v>0</v>
      </c>
      <c r="AL41" s="14">
        <f>'R-1.3.7.1.1'!AK12</f>
        <v>1</v>
      </c>
      <c r="AM41" s="14">
        <f>'R-1.3.7.1.1'!AL12</f>
        <v>1</v>
      </c>
      <c r="AN41" s="14">
        <f>'R-1.3.7.1.1'!AM12</f>
        <v>5</v>
      </c>
      <c r="AO41" s="15"/>
      <c r="AP41" s="14" cm="1">
        <f t="array" ref="AP41:AQ41">'R-1.3.7.1.1'!AP12:AQ12</f>
        <v>176</v>
      </c>
      <c r="AQ41" s="60">
        <v>0</v>
      </c>
      <c r="AR41" s="86"/>
      <c r="AS41" s="87"/>
      <c r="AT41" s="14">
        <f>'R-1.3.7.1.1'!AV12</f>
        <v>0</v>
      </c>
      <c r="AU41" s="14">
        <f>'R-1.3.7.1.1'!AW12</f>
        <v>0</v>
      </c>
      <c r="AV41" s="14">
        <f>'R-1.3.7.1.1'!AX12</f>
        <v>0</v>
      </c>
      <c r="AW41" s="14">
        <f>'R-1.3.7.1.1'!AY12</f>
        <v>0</v>
      </c>
      <c r="AX41" s="14">
        <f>'R-1.3.7.1.1'!AZ12</f>
        <v>0</v>
      </c>
      <c r="AY41" s="14">
        <f>'R-1.3.7.1.1'!BA12</f>
        <v>0</v>
      </c>
      <c r="AZ41" s="14">
        <f>'R-1.3.7.1.1'!BB12</f>
        <v>0</v>
      </c>
    </row>
    <row r="42" spans="1:52" ht="10.95" customHeight="1" x14ac:dyDescent="0.3">
      <c r="A42" s="10">
        <v>35</v>
      </c>
      <c r="B42" s="19" t="s">
        <v>267</v>
      </c>
      <c r="C42" s="20"/>
      <c r="D42" s="14">
        <f>'R-1.3.7.1.2'!C43</f>
        <v>1</v>
      </c>
      <c r="E42" s="14">
        <f>'R-1.3.7.1.2'!D43</f>
        <v>0</v>
      </c>
      <c r="F42" s="14">
        <f>'R-1.3.7.1.2'!E43</f>
        <v>0</v>
      </c>
      <c r="G42" s="14">
        <f>'R-1.3.7.1.2'!F43</f>
        <v>27</v>
      </c>
      <c r="H42" s="14">
        <f>'R-1.3.7.1.2'!G43</f>
        <v>27</v>
      </c>
      <c r="I42" s="14">
        <f>'R-1.3.7.1.2'!H43</f>
        <v>28</v>
      </c>
      <c r="J42" s="14">
        <f>'R-1.3.7.1.2'!I43</f>
        <v>0</v>
      </c>
      <c r="K42" s="14">
        <f>'R-1.3.7.1.2'!J43</f>
        <v>0</v>
      </c>
      <c r="L42" s="14">
        <f>'R-1.3.7.1.2'!K43</f>
        <v>0</v>
      </c>
      <c r="M42" s="14">
        <f>'R-1.3.7.1.2'!L43</f>
        <v>17</v>
      </c>
      <c r="N42" s="14">
        <f>'R-1.3.7.1.2'!M43</f>
        <v>2</v>
      </c>
      <c r="O42" s="14">
        <f>'R-1.3.7.1.2'!N43</f>
        <v>7</v>
      </c>
      <c r="P42" s="14">
        <f>'R-1.3.7.1.2'!O43</f>
        <v>0</v>
      </c>
      <c r="Q42" s="14">
        <f>'R-1.3.7.1.2'!P43</f>
        <v>10</v>
      </c>
      <c r="R42" s="14">
        <f>'R-1.3.7.1.2'!Q43</f>
        <v>0</v>
      </c>
      <c r="S42" s="14">
        <f>'R-1.3.7.1.2'!R43</f>
        <v>0</v>
      </c>
      <c r="T42" s="14">
        <f>'R-1.3.7.1.2'!S43</f>
        <v>0</v>
      </c>
      <c r="U42" s="14">
        <f>'R-1.3.7.1.2'!T43</f>
        <v>0</v>
      </c>
      <c r="V42" s="14">
        <f>'R-1.3.7.1.2'!U43</f>
        <v>0</v>
      </c>
      <c r="W42" s="14">
        <f>'R-1.3.7.1.2'!V43</f>
        <v>4</v>
      </c>
      <c r="X42" s="14">
        <f>'R-1.3.7.1.2'!W43</f>
        <v>0</v>
      </c>
      <c r="Y42" s="14">
        <f>'R-1.3.7.1.2'!X43</f>
        <v>2</v>
      </c>
      <c r="Z42" s="14">
        <f>'R-1.3.7.1.2'!Y43</f>
        <v>1</v>
      </c>
      <c r="AA42" s="14">
        <f>'R-1.3.7.1.2'!Z43</f>
        <v>0</v>
      </c>
      <c r="AB42" s="14">
        <f>'R-1.3.7.1.2'!AA43</f>
        <v>0</v>
      </c>
      <c r="AC42" s="14">
        <f>'R-1.3.7.1.2'!AB43</f>
        <v>0</v>
      </c>
      <c r="AD42" s="14">
        <f>'R-1.3.7.1.2'!AC43</f>
        <v>0</v>
      </c>
      <c r="AE42" s="14">
        <f>'R-1.3.7.1.2'!AD43</f>
        <v>0</v>
      </c>
      <c r="AF42" s="14">
        <f>'R-1.3.7.1.2'!AE43</f>
        <v>0</v>
      </c>
      <c r="AG42" s="14">
        <f>'R-1.3.7.1.2'!AF43</f>
        <v>0</v>
      </c>
      <c r="AH42" s="14">
        <f>'R-1.3.7.1.2'!AG43</f>
        <v>0</v>
      </c>
      <c r="AI42" s="14">
        <f>'R-1.3.7.1.2'!AH43</f>
        <v>0</v>
      </c>
      <c r="AJ42" s="14">
        <f>'R-1.3.7.1.2'!AI43</f>
        <v>1</v>
      </c>
      <c r="AK42" s="14">
        <f>'R-1.3.7.1.2'!AJ43</f>
        <v>0</v>
      </c>
      <c r="AL42" s="14">
        <f>'R-1.3.7.1.2'!AK43</f>
        <v>4</v>
      </c>
      <c r="AM42" s="14">
        <f>'R-1.3.7.1.2'!AL43</f>
        <v>4</v>
      </c>
      <c r="AN42" s="14">
        <f>'R-1.3.7.1.2'!AM43</f>
        <v>8</v>
      </c>
      <c r="AO42" s="15"/>
      <c r="AP42" s="14" cm="1">
        <f t="array" ref="AP42:AQ42">'R-1.3.7.1.2'!AP43:AQ43</f>
        <v>1011</v>
      </c>
      <c r="AQ42" s="60">
        <v>0</v>
      </c>
      <c r="AR42" s="86"/>
      <c r="AS42" s="87"/>
      <c r="AT42" s="14">
        <f>'R-1.3.7.1.2'!AV43</f>
        <v>10</v>
      </c>
      <c r="AU42" s="14">
        <f>'R-1.3.7.1.2'!AW43</f>
        <v>10</v>
      </c>
      <c r="AV42" s="14">
        <f>'R-1.3.7.1.2'!AX43</f>
        <v>10</v>
      </c>
      <c r="AW42" s="14">
        <f>'R-1.3.7.1.2'!AY43</f>
        <v>210</v>
      </c>
      <c r="AX42" s="14">
        <f>'R-1.3.7.1.2'!AZ43</f>
        <v>317.75</v>
      </c>
      <c r="AY42" s="14">
        <f>'R-1.3.7.1.2'!BA43</f>
        <v>3</v>
      </c>
      <c r="AZ42" s="14">
        <f>'R-1.3.7.1.2'!BB43</f>
        <v>0</v>
      </c>
    </row>
    <row r="43" spans="1:52" ht="10.95" customHeight="1" x14ac:dyDescent="0.3">
      <c r="A43" s="17">
        <v>36</v>
      </c>
      <c r="B43" s="19" t="s">
        <v>262</v>
      </c>
      <c r="C43" s="20"/>
      <c r="D43" s="14">
        <f>'R-1.3.7.2'!C42</f>
        <v>0</v>
      </c>
      <c r="E43" s="14">
        <f>'R-1.3.7.2'!D42</f>
        <v>0</v>
      </c>
      <c r="F43" s="14">
        <f>'R-1.3.7.2'!E42</f>
        <v>0</v>
      </c>
      <c r="G43" s="14">
        <f>'R-1.3.7.2'!F42</f>
        <v>25</v>
      </c>
      <c r="H43" s="14">
        <f>'R-1.3.7.2'!G42</f>
        <v>25</v>
      </c>
      <c r="I43" s="14">
        <f>'R-1.3.7.2'!H42</f>
        <v>17</v>
      </c>
      <c r="J43" s="14">
        <f>'R-1.3.7.2'!I42</f>
        <v>8</v>
      </c>
      <c r="K43" s="14">
        <f>'R-1.3.7.2'!J42</f>
        <v>0</v>
      </c>
      <c r="L43" s="14">
        <f>'R-1.3.7.2'!K42</f>
        <v>0</v>
      </c>
      <c r="M43" s="14">
        <f>'R-1.3.7.2'!L42</f>
        <v>9</v>
      </c>
      <c r="N43" s="14">
        <f>'R-1.3.7.2'!M42</f>
        <v>0</v>
      </c>
      <c r="O43" s="14">
        <f>'R-1.3.7.2'!N42</f>
        <v>12</v>
      </c>
      <c r="P43" s="14">
        <f>'R-1.3.7.2'!O42</f>
        <v>1</v>
      </c>
      <c r="Q43" s="14">
        <f>'R-1.3.7.2'!P42</f>
        <v>17</v>
      </c>
      <c r="R43" s="14">
        <f>'R-1.3.7.2'!Q42</f>
        <v>1</v>
      </c>
      <c r="S43" s="14">
        <f>'R-1.3.7.2'!R42</f>
        <v>0</v>
      </c>
      <c r="T43" s="14">
        <f>'R-1.3.7.2'!S42</f>
        <v>0</v>
      </c>
      <c r="U43" s="14">
        <f>'R-1.3.7.2'!T42</f>
        <v>0</v>
      </c>
      <c r="V43" s="14">
        <f>'R-1.3.7.2'!U42</f>
        <v>0</v>
      </c>
      <c r="W43" s="14">
        <f>'R-1.3.7.2'!V42</f>
        <v>4</v>
      </c>
      <c r="X43" s="14">
        <f>'R-1.3.7.2'!W42</f>
        <v>0</v>
      </c>
      <c r="Y43" s="14">
        <f>'R-1.3.7.2'!X42</f>
        <v>6</v>
      </c>
      <c r="Z43" s="14">
        <f>'R-1.3.7.2'!Y42</f>
        <v>0</v>
      </c>
      <c r="AA43" s="14">
        <f>'R-1.3.7.2'!Z42</f>
        <v>0</v>
      </c>
      <c r="AB43" s="14">
        <f>'R-1.3.7.2'!AA42</f>
        <v>0</v>
      </c>
      <c r="AC43" s="14">
        <f>'R-1.3.7.2'!AB42</f>
        <v>0</v>
      </c>
      <c r="AD43" s="14">
        <f>'R-1.3.7.2'!AC42</f>
        <v>0</v>
      </c>
      <c r="AE43" s="14">
        <f>'R-1.3.7.2'!AD42</f>
        <v>0</v>
      </c>
      <c r="AF43" s="14">
        <f>'R-1.3.7.2'!AE42</f>
        <v>0</v>
      </c>
      <c r="AG43" s="14">
        <f>'R-1.3.7.2'!AF42</f>
        <v>0</v>
      </c>
      <c r="AH43" s="14">
        <f>'R-1.3.7.2'!AG42</f>
        <v>0</v>
      </c>
      <c r="AI43" s="14">
        <f>'R-1.3.7.2'!AH42</f>
        <v>0</v>
      </c>
      <c r="AJ43" s="14">
        <f>'R-1.3.7.2'!AI42</f>
        <v>1</v>
      </c>
      <c r="AK43" s="14">
        <f>'R-1.3.7.2'!AJ42</f>
        <v>0</v>
      </c>
      <c r="AL43" s="14">
        <f>'R-1.3.7.2'!AK42</f>
        <v>4</v>
      </c>
      <c r="AM43" s="14">
        <f>'R-1.3.7.2'!AL42</f>
        <v>4</v>
      </c>
      <c r="AN43" s="14">
        <f>'R-1.3.7.2'!AM42</f>
        <v>8</v>
      </c>
      <c r="AO43" s="15"/>
      <c r="AP43" s="14" cm="1">
        <f t="array" ref="AP43:AQ43">'R-1.3.7.2'!AP42:AQ42</f>
        <v>667</v>
      </c>
      <c r="AQ43" s="60">
        <v>0</v>
      </c>
      <c r="AR43" s="86"/>
      <c r="AS43" s="87"/>
      <c r="AT43" s="14">
        <f>'R-1.3.7.2'!AV42</f>
        <v>19</v>
      </c>
      <c r="AU43" s="14">
        <f>'R-1.3.7.2'!AW42</f>
        <v>19</v>
      </c>
      <c r="AV43" s="14">
        <f>'R-1.3.7.2'!AX42</f>
        <v>19</v>
      </c>
      <c r="AW43" s="14">
        <f>'R-1.3.7.2'!AY42</f>
        <v>268</v>
      </c>
      <c r="AX43" s="14">
        <f>'R-1.3.7.2'!AZ42</f>
        <v>387</v>
      </c>
      <c r="AY43" s="14">
        <f>'R-1.3.7.2'!BA42</f>
        <v>4</v>
      </c>
      <c r="AZ43" s="14">
        <f>'R-1.3.7.2'!BB42</f>
        <v>0</v>
      </c>
    </row>
    <row r="44" spans="1:52" ht="10.95" customHeight="1" x14ac:dyDescent="0.3">
      <c r="A44" s="10">
        <v>37</v>
      </c>
      <c r="B44" s="19" t="s">
        <v>264</v>
      </c>
      <c r="C44" s="20"/>
      <c r="D44" s="14">
        <f>'R-1.3.7.2.1'!C17</f>
        <v>0</v>
      </c>
      <c r="E44" s="14">
        <f>'R-1.3.7.2.1'!D17</f>
        <v>0</v>
      </c>
      <c r="F44" s="14">
        <f>'R-1.3.7.2.1'!E17</f>
        <v>0</v>
      </c>
      <c r="G44" s="14">
        <f>'R-1.3.7.2.1'!F17</f>
        <v>5</v>
      </c>
      <c r="H44" s="14">
        <f>'R-1.3.7.2.1'!G17</f>
        <v>5</v>
      </c>
      <c r="I44" s="14">
        <f>'R-1.3.7.2.1'!H17</f>
        <v>5</v>
      </c>
      <c r="J44" s="14">
        <f>'R-1.3.7.2.1'!I17</f>
        <v>0</v>
      </c>
      <c r="K44" s="14">
        <f>'R-1.3.7.2.1'!J17</f>
        <v>0</v>
      </c>
      <c r="L44" s="14">
        <f>'R-1.3.7.2.1'!K17</f>
        <v>0</v>
      </c>
      <c r="M44" s="14">
        <f>'R-1.3.7.2.1'!L17</f>
        <v>1</v>
      </c>
      <c r="N44" s="14">
        <f>'R-1.3.7.2.1'!M17</f>
        <v>1</v>
      </c>
      <c r="O44" s="14">
        <f>'R-1.3.7.2.1'!N17</f>
        <v>3</v>
      </c>
      <c r="P44" s="14">
        <f>'R-1.3.7.2.1'!O17</f>
        <v>0</v>
      </c>
      <c r="Q44" s="14">
        <f>'R-1.3.7.2.1'!P17</f>
        <v>2</v>
      </c>
      <c r="R44" s="14">
        <f>'R-1.3.7.2.1'!Q17</f>
        <v>2</v>
      </c>
      <c r="S44" s="14">
        <f>'R-1.3.7.2.1'!R17</f>
        <v>0</v>
      </c>
      <c r="T44" s="14">
        <f>'R-1.3.7.2.1'!S17</f>
        <v>0</v>
      </c>
      <c r="U44" s="14">
        <f>'R-1.3.7.2.1'!T17</f>
        <v>0</v>
      </c>
      <c r="V44" s="14">
        <f>'R-1.3.7.2.1'!U17</f>
        <v>0</v>
      </c>
      <c r="W44" s="14">
        <f>'R-1.3.7.2.1'!V17</f>
        <v>1</v>
      </c>
      <c r="X44" s="14">
        <f>'R-1.3.7.2.1'!W17</f>
        <v>0</v>
      </c>
      <c r="Y44" s="14">
        <f>'R-1.3.7.2.1'!X17</f>
        <v>1</v>
      </c>
      <c r="Z44" s="14">
        <f>'R-1.3.7.2.1'!Y17</f>
        <v>0</v>
      </c>
      <c r="AA44" s="14">
        <f>'R-1.3.7.2.1'!Z17</f>
        <v>0</v>
      </c>
      <c r="AB44" s="14">
        <f>'R-1.3.7.2.1'!AA17</f>
        <v>0</v>
      </c>
      <c r="AC44" s="14">
        <f>'R-1.3.7.2.1'!AB17</f>
        <v>0</v>
      </c>
      <c r="AD44" s="14">
        <f>'R-1.3.7.2.1'!AC17</f>
        <v>0</v>
      </c>
      <c r="AE44" s="14">
        <f>'R-1.3.7.2.1'!AD17</f>
        <v>0</v>
      </c>
      <c r="AF44" s="14">
        <f>'R-1.3.7.2.1'!AE17</f>
        <v>0</v>
      </c>
      <c r="AG44" s="14">
        <f>'R-1.3.7.2.1'!AF17</f>
        <v>0</v>
      </c>
      <c r="AH44" s="14">
        <f>'R-1.3.7.2.1'!AG17</f>
        <v>0</v>
      </c>
      <c r="AI44" s="14">
        <f>'R-1.3.7.2.1'!AH17</f>
        <v>0</v>
      </c>
      <c r="AJ44" s="14">
        <f>'R-1.3.7.2.1'!AI17</f>
        <v>0</v>
      </c>
      <c r="AK44" s="14">
        <f>'R-1.3.7.2.1'!AJ17</f>
        <v>0</v>
      </c>
      <c r="AL44" s="14">
        <f>'R-1.3.7.2.1'!AK17</f>
        <v>1</v>
      </c>
      <c r="AM44" s="14">
        <f>'R-1.3.7.2.1'!AL17</f>
        <v>1</v>
      </c>
      <c r="AN44" s="14">
        <f>'R-1.3.7.2.1'!AM17</f>
        <v>1</v>
      </c>
      <c r="AO44" s="15"/>
      <c r="AP44" s="14" cm="1">
        <f t="array" ref="AP44:AQ44">'R-1.3.7.2.1'!AP17:AQ17</f>
        <v>218</v>
      </c>
      <c r="AQ44" s="15">
        <v>0</v>
      </c>
      <c r="AR44" s="86"/>
      <c r="AS44" s="87"/>
      <c r="AT44" s="14">
        <f>'R-1.3.7.2.1'!AV17</f>
        <v>2</v>
      </c>
      <c r="AU44" s="14">
        <f>'R-1.3.7.2.1'!AW17</f>
        <v>2</v>
      </c>
      <c r="AV44" s="14">
        <f>'R-1.3.7.2.1'!AX17</f>
        <v>2</v>
      </c>
      <c r="AW44" s="14">
        <f>'R-1.3.7.2.1'!AY17</f>
        <v>84</v>
      </c>
      <c r="AX44" s="14">
        <f>'R-1.3.7.2.1'!AZ17</f>
        <v>105</v>
      </c>
      <c r="AY44" s="14">
        <f>'R-1.3.7.2.1'!BA17</f>
        <v>1</v>
      </c>
      <c r="AZ44" s="14">
        <f>'R-1.3.7.2.1'!BB17</f>
        <v>0</v>
      </c>
    </row>
    <row r="45" spans="1:52" ht="18.75" customHeight="1" x14ac:dyDescent="0.3">
      <c r="A45" s="88" t="s">
        <v>22</v>
      </c>
      <c r="B45" s="88"/>
      <c r="C45" s="88"/>
      <c r="D45" s="39">
        <f t="shared" ref="D45:O45" si="0">SUM(D8:D44)</f>
        <v>6</v>
      </c>
      <c r="E45" s="39">
        <f>SUM(E8:E44)</f>
        <v>0</v>
      </c>
      <c r="F45" s="39">
        <f t="shared" si="0"/>
        <v>4</v>
      </c>
      <c r="G45" s="39">
        <f>SUM(G8:G44)</f>
        <v>812</v>
      </c>
      <c r="H45" s="39">
        <f>SUM(H8:H44)</f>
        <v>807</v>
      </c>
      <c r="I45" s="39">
        <f t="shared" si="0"/>
        <v>732</v>
      </c>
      <c r="J45" s="39">
        <f t="shared" si="0"/>
        <v>89</v>
      </c>
      <c r="K45" s="39">
        <f t="shared" si="0"/>
        <v>1</v>
      </c>
      <c r="L45" s="39">
        <f t="shared" si="0"/>
        <v>0</v>
      </c>
      <c r="M45" s="39">
        <f t="shared" si="0"/>
        <v>442</v>
      </c>
      <c r="N45" s="39">
        <f t="shared" si="0"/>
        <v>18</v>
      </c>
      <c r="O45" s="39">
        <f t="shared" si="0"/>
        <v>274</v>
      </c>
      <c r="P45" s="39">
        <f t="shared" ref="P45:AO45" si="1">SUM(P8:P44)</f>
        <v>17</v>
      </c>
      <c r="Q45" s="39">
        <f t="shared" si="1"/>
        <v>337</v>
      </c>
      <c r="R45" s="39">
        <f t="shared" si="1"/>
        <v>111</v>
      </c>
      <c r="S45" s="39">
        <f>SUM(S8:S44)</f>
        <v>0</v>
      </c>
      <c r="T45" s="39">
        <f>SUM(T8:T44)</f>
        <v>1</v>
      </c>
      <c r="U45" s="39">
        <f t="shared" si="1"/>
        <v>0</v>
      </c>
      <c r="V45" s="39">
        <f t="shared" si="1"/>
        <v>0</v>
      </c>
      <c r="W45" s="39">
        <f t="shared" si="1"/>
        <v>129</v>
      </c>
      <c r="X45" s="39">
        <f t="shared" si="1"/>
        <v>0</v>
      </c>
      <c r="Y45" s="39">
        <f t="shared" si="1"/>
        <v>81</v>
      </c>
      <c r="Z45" s="39">
        <f>SUM(Z8:Z44)</f>
        <v>27</v>
      </c>
      <c r="AA45" s="39">
        <f t="shared" si="1"/>
        <v>1</v>
      </c>
      <c r="AB45" s="39">
        <f t="shared" si="1"/>
        <v>1</v>
      </c>
      <c r="AC45" s="39">
        <f t="shared" si="1"/>
        <v>0</v>
      </c>
      <c r="AD45" s="39">
        <f t="shared" si="1"/>
        <v>1</v>
      </c>
      <c r="AE45" s="39">
        <f t="shared" si="1"/>
        <v>0</v>
      </c>
      <c r="AF45" s="39">
        <f t="shared" si="1"/>
        <v>0</v>
      </c>
      <c r="AG45" s="39">
        <f t="shared" si="1"/>
        <v>0</v>
      </c>
      <c r="AH45" s="39">
        <f t="shared" si="1"/>
        <v>0</v>
      </c>
      <c r="AI45" s="39">
        <f t="shared" si="1"/>
        <v>1</v>
      </c>
      <c r="AJ45" s="39">
        <f t="shared" si="1"/>
        <v>32</v>
      </c>
      <c r="AK45" s="39">
        <f t="shared" si="1"/>
        <v>0</v>
      </c>
      <c r="AL45" s="39">
        <f t="shared" si="1"/>
        <v>127</v>
      </c>
      <c r="AM45" s="39">
        <f t="shared" si="1"/>
        <v>126</v>
      </c>
      <c r="AN45" s="39">
        <f t="shared" si="1"/>
        <v>254</v>
      </c>
      <c r="AO45" s="39">
        <f t="shared" si="1"/>
        <v>40.6</v>
      </c>
      <c r="AP45" s="39">
        <f>SUM(AP8:AP44)</f>
        <v>31286</v>
      </c>
      <c r="AQ45" s="39">
        <f>AO45+AP45</f>
        <v>31326.6</v>
      </c>
      <c r="AR45" s="88" t="s">
        <v>24</v>
      </c>
      <c r="AS45" s="106"/>
      <c r="AT45" s="39">
        <f t="shared" ref="AT45:AZ45" si="2">SUM(AT8:AT44)</f>
        <v>360</v>
      </c>
      <c r="AU45" s="39">
        <f t="shared" si="2"/>
        <v>360</v>
      </c>
      <c r="AV45" s="39">
        <f t="shared" si="2"/>
        <v>360</v>
      </c>
      <c r="AW45" s="39">
        <f t="shared" si="2"/>
        <v>7216.75</v>
      </c>
      <c r="AX45" s="39">
        <f t="shared" si="2"/>
        <v>10376.6</v>
      </c>
      <c r="AY45" s="39">
        <f t="shared" si="2"/>
        <v>96</v>
      </c>
      <c r="AZ45" s="39">
        <f t="shared" si="2"/>
        <v>3</v>
      </c>
    </row>
    <row r="46" spans="1:52" ht="10.95" customHeight="1" x14ac:dyDescent="0.3"/>
    <row r="47" spans="1:52" ht="10.95" customHeight="1" x14ac:dyDescent="0.3"/>
    <row r="48" spans="1:52" ht="10.95" customHeight="1" x14ac:dyDescent="0.3"/>
    <row r="49" spans="46:52" ht="10.95" customHeight="1" x14ac:dyDescent="0.3">
      <c r="AT49" s="65"/>
      <c r="AU49" s="65"/>
      <c r="AV49" s="65"/>
      <c r="AW49" s="65"/>
      <c r="AX49" s="65"/>
      <c r="AY49" s="65"/>
      <c r="AZ49" s="65"/>
    </row>
    <row r="50" spans="46:52" ht="10.95" customHeight="1" x14ac:dyDescent="0.3"/>
    <row r="51" spans="46:52" ht="10.95" customHeight="1" x14ac:dyDescent="0.3"/>
    <row r="52" spans="46:52" ht="10.95" customHeight="1" x14ac:dyDescent="0.3"/>
    <row r="53" spans="46:52" ht="10.95" customHeight="1" x14ac:dyDescent="0.3"/>
    <row r="54" spans="46:52" ht="10.95" customHeight="1" x14ac:dyDescent="0.3"/>
    <row r="55" spans="46:52" ht="10.95" customHeight="1" x14ac:dyDescent="0.3"/>
    <row r="56" spans="46:52" ht="10.95" customHeight="1" x14ac:dyDescent="0.3"/>
    <row r="57" spans="46:52" ht="10.95" customHeight="1" x14ac:dyDescent="0.3"/>
    <row r="58" spans="46:52" ht="10.95" customHeight="1" x14ac:dyDescent="0.3"/>
    <row r="59" spans="46:52" ht="10.95" customHeight="1" x14ac:dyDescent="0.3"/>
    <row r="60" spans="46:52" ht="10.95" customHeight="1" x14ac:dyDescent="0.3"/>
    <row r="61" spans="46:52" ht="10.95" customHeight="1" x14ac:dyDescent="0.3"/>
    <row r="62" spans="46:52" ht="10.95" customHeight="1" x14ac:dyDescent="0.3"/>
    <row r="63" spans="46:52" ht="10.95" customHeight="1" x14ac:dyDescent="0.3"/>
    <row r="64" spans="46:52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  <row r="180" ht="10.95" customHeight="1" x14ac:dyDescent="0.3"/>
    <row r="181" ht="10.95" customHeight="1" x14ac:dyDescent="0.3"/>
    <row r="182" ht="10.95" customHeight="1" x14ac:dyDescent="0.3"/>
    <row r="183" ht="10.95" customHeight="1" x14ac:dyDescent="0.3"/>
    <row r="184" ht="10.95" customHeight="1" x14ac:dyDescent="0.3"/>
    <row r="185" ht="10.95" customHeight="1" x14ac:dyDescent="0.3"/>
    <row r="186" ht="10.95" customHeight="1" x14ac:dyDescent="0.3"/>
    <row r="187" ht="10.95" customHeight="1" x14ac:dyDescent="0.3"/>
    <row r="188" ht="10.95" customHeight="1" x14ac:dyDescent="0.3"/>
    <row r="189" ht="10.95" customHeight="1" x14ac:dyDescent="0.3"/>
    <row r="190" ht="10.95" customHeight="1" x14ac:dyDescent="0.3"/>
    <row r="191" ht="10.95" customHeight="1" x14ac:dyDescent="0.3"/>
    <row r="192" ht="10.95" customHeight="1" x14ac:dyDescent="0.3"/>
    <row r="193" ht="10.95" customHeight="1" x14ac:dyDescent="0.3"/>
    <row r="194" ht="10.95" customHeight="1" x14ac:dyDescent="0.3"/>
    <row r="195" ht="10.95" customHeight="1" x14ac:dyDescent="0.3"/>
    <row r="196" ht="10.95" customHeight="1" x14ac:dyDescent="0.3"/>
    <row r="197" ht="10.95" customHeight="1" x14ac:dyDescent="0.3"/>
    <row r="198" ht="10.95" customHeight="1" x14ac:dyDescent="0.3"/>
    <row r="199" ht="10.95" customHeight="1" x14ac:dyDescent="0.3"/>
    <row r="200" ht="10.95" customHeight="1" x14ac:dyDescent="0.3"/>
    <row r="201" ht="10.95" customHeight="1" x14ac:dyDescent="0.3"/>
    <row r="202" ht="10.95" customHeight="1" x14ac:dyDescent="0.3"/>
    <row r="203" ht="10.95" customHeight="1" x14ac:dyDescent="0.3"/>
    <row r="204" ht="10.95" customHeight="1" x14ac:dyDescent="0.3"/>
    <row r="205" ht="10.95" customHeight="1" x14ac:dyDescent="0.3"/>
  </sheetData>
  <sheetProtection algorithmName="SHA-512" hashValue="HiUaF22dMsYNP5ekRFCj4ApWZLuFrJBP/v2coP/E7i5UUV7TuzyBM7K53Vf9/bSZxKIgyvy67gBzZo7XmL1TPA==" saltValue="J4fXyAoZhfhC4+oVBMTWpQ==" spinCount="100000" formatCells="0" selectLockedCells="1"/>
  <mergeCells count="64">
    <mergeCell ref="B6:C7"/>
    <mergeCell ref="A6:A7"/>
    <mergeCell ref="AR10:AS10"/>
    <mergeCell ref="D4:G4"/>
    <mergeCell ref="A4:C4"/>
    <mergeCell ref="X4:AC4"/>
    <mergeCell ref="N4:V4"/>
    <mergeCell ref="AD4:AG4"/>
    <mergeCell ref="AR45:AS45"/>
    <mergeCell ref="AI6:AN6"/>
    <mergeCell ref="AN4:AO4"/>
    <mergeCell ref="AJ4:AM4"/>
    <mergeCell ref="AQ4:AR4"/>
    <mergeCell ref="AS4:AZ4"/>
    <mergeCell ref="AT6:AZ6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45:C45"/>
    <mergeCell ref="AS1:AZ2"/>
    <mergeCell ref="A3:AZ3"/>
    <mergeCell ref="AR6:AS7"/>
    <mergeCell ref="AR8:AS8"/>
    <mergeCell ref="A5:AZ5"/>
    <mergeCell ref="AB6:AH6"/>
    <mergeCell ref="A1:D2"/>
    <mergeCell ref="E1:AR1"/>
    <mergeCell ref="AO6:AQ6"/>
    <mergeCell ref="E2:AR2"/>
    <mergeCell ref="D6:L6"/>
    <mergeCell ref="AR9:AS9"/>
    <mergeCell ref="M6:AA6"/>
    <mergeCell ref="I4:M4"/>
    <mergeCell ref="AR11:AS11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R41:AS41"/>
    <mergeCell ref="AR42:AS42"/>
    <mergeCell ref="AR43:AS43"/>
    <mergeCell ref="AR44:AS44"/>
    <mergeCell ref="AR36:AS36"/>
    <mergeCell ref="AR37:AS37"/>
    <mergeCell ref="AR38:AS38"/>
    <mergeCell ref="AR39:AS39"/>
    <mergeCell ref="AR40:AS40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ignoredErrors>
    <ignoredError sqref="D43:AN43 AV43:AZ43" 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C736"/>
  <sheetViews>
    <sheetView workbookViewId="0">
      <selection activeCell="E4" sqref="E4"/>
    </sheetView>
  </sheetViews>
  <sheetFormatPr baseColWidth="10" defaultColWidth="11.44140625" defaultRowHeight="14.4" x14ac:dyDescent="0.3"/>
  <sheetData>
    <row r="1" spans="1:3" x14ac:dyDescent="0.3">
      <c r="A1" t="s">
        <v>60</v>
      </c>
      <c r="B1" t="s">
        <v>59</v>
      </c>
      <c r="C1" t="s">
        <v>58</v>
      </c>
    </row>
    <row r="2" spans="1:3" x14ac:dyDescent="0.3">
      <c r="A2">
        <v>1</v>
      </c>
      <c r="B2">
        <v>-16.485533100000001</v>
      </c>
      <c r="C2">
        <v>-68.223345469999998</v>
      </c>
    </row>
    <row r="3" spans="1:3" x14ac:dyDescent="0.3">
      <c r="A3">
        <v>2</v>
      </c>
      <c r="B3">
        <v>-16.485457050000001</v>
      </c>
      <c r="C3">
        <v>-68.223439970000001</v>
      </c>
    </row>
    <row r="4" spans="1:3" x14ac:dyDescent="0.3">
      <c r="A4">
        <v>3</v>
      </c>
      <c r="B4">
        <v>-16.48493036</v>
      </c>
      <c r="C4">
        <v>-68.22332394</v>
      </c>
    </row>
    <row r="5" spans="1:3" x14ac:dyDescent="0.3">
      <c r="A5">
        <v>4</v>
      </c>
      <c r="B5">
        <v>-16.48473491</v>
      </c>
      <c r="C5">
        <v>-68.223271460000007</v>
      </c>
    </row>
    <row r="6" spans="1:3" x14ac:dyDescent="0.3">
      <c r="A6">
        <v>5</v>
      </c>
      <c r="B6">
        <v>-16.484570959999999</v>
      </c>
      <c r="C6">
        <v>-68.223664229999997</v>
      </c>
    </row>
    <row r="7" spans="1:3" x14ac:dyDescent="0.3">
      <c r="A7">
        <v>6</v>
      </c>
      <c r="B7">
        <v>-16.48443966</v>
      </c>
      <c r="C7">
        <v>-68.223965759999999</v>
      </c>
    </row>
    <row r="8" spans="1:3" x14ac:dyDescent="0.3">
      <c r="A8">
        <v>7</v>
      </c>
      <c r="B8">
        <v>-16.484300130000001</v>
      </c>
      <c r="C8">
        <v>-68.224310529999997</v>
      </c>
    </row>
    <row r="9" spans="1:3" x14ac:dyDescent="0.3">
      <c r="A9">
        <v>8</v>
      </c>
      <c r="B9">
        <v>-16.484206220000001</v>
      </c>
      <c r="C9">
        <v>-68.224589769999994</v>
      </c>
    </row>
    <row r="10" spans="1:3" x14ac:dyDescent="0.3">
      <c r="A10">
        <v>9</v>
      </c>
      <c r="B10">
        <v>-16.484007559999998</v>
      </c>
      <c r="C10">
        <v>-68.224680550000002</v>
      </c>
    </row>
    <row r="11" spans="1:3" x14ac:dyDescent="0.3">
      <c r="A11">
        <v>10</v>
      </c>
      <c r="B11">
        <v>-16.483925410000001</v>
      </c>
      <c r="C11">
        <v>-68.224872739999995</v>
      </c>
    </row>
    <row r="12" spans="1:3" x14ac:dyDescent="0.3">
      <c r="A12">
        <v>11</v>
      </c>
      <c r="B12">
        <v>-16.483619690000001</v>
      </c>
      <c r="C12">
        <v>-68.224682720000004</v>
      </c>
    </row>
    <row r="13" spans="1:3" x14ac:dyDescent="0.3">
      <c r="A13">
        <v>12</v>
      </c>
      <c r="B13">
        <v>-16.48330159</v>
      </c>
      <c r="C13">
        <v>-68.224481839999996</v>
      </c>
    </row>
    <row r="14" spans="1:3" x14ac:dyDescent="0.3">
      <c r="A14">
        <v>13</v>
      </c>
      <c r="B14">
        <v>-16.482974509999998</v>
      </c>
      <c r="C14">
        <v>-68.224262920000001</v>
      </c>
    </row>
    <row r="15" spans="1:3" x14ac:dyDescent="0.3">
      <c r="A15">
        <v>14</v>
      </c>
      <c r="B15">
        <v>-16.48282537</v>
      </c>
      <c r="C15">
        <v>-68.224186309999993</v>
      </c>
    </row>
    <row r="16" spans="1:3" x14ac:dyDescent="0.3">
      <c r="A16">
        <v>15</v>
      </c>
      <c r="B16">
        <v>-16.482638489999999</v>
      </c>
      <c r="C16">
        <v>-68.224067890000001</v>
      </c>
    </row>
    <row r="17" spans="1:3" x14ac:dyDescent="0.3">
      <c r="A17">
        <v>16</v>
      </c>
      <c r="B17">
        <v>-16.482376720000001</v>
      </c>
      <c r="C17">
        <v>-68.223894169999994</v>
      </c>
    </row>
    <row r="18" spans="1:3" x14ac:dyDescent="0.3">
      <c r="A18">
        <v>17</v>
      </c>
      <c r="B18">
        <v>-16.482088789999999</v>
      </c>
      <c r="C18">
        <v>-68.223703180000001</v>
      </c>
    </row>
    <row r="19" spans="1:3" x14ac:dyDescent="0.3">
      <c r="A19">
        <v>18</v>
      </c>
      <c r="B19">
        <v>-16.48171241</v>
      </c>
      <c r="C19">
        <v>-68.223459329999997</v>
      </c>
    </row>
    <row r="20" spans="1:3" x14ac:dyDescent="0.3">
      <c r="A20">
        <v>19</v>
      </c>
      <c r="B20">
        <v>-16.481348780000001</v>
      </c>
      <c r="C20">
        <v>-68.223225200000002</v>
      </c>
    </row>
    <row r="21" spans="1:3" x14ac:dyDescent="0.3">
      <c r="A21">
        <v>20</v>
      </c>
      <c r="B21">
        <v>-16.48104579</v>
      </c>
      <c r="C21">
        <v>-68.223032849999996</v>
      </c>
    </row>
    <row r="22" spans="1:3" x14ac:dyDescent="0.3">
      <c r="A22">
        <v>21</v>
      </c>
      <c r="B22">
        <v>-16.480663249999999</v>
      </c>
      <c r="C22">
        <v>-68.222789329999998</v>
      </c>
    </row>
    <row r="23" spans="1:3" x14ac:dyDescent="0.3">
      <c r="A23">
        <v>22</v>
      </c>
      <c r="B23">
        <v>-16.480326139999999</v>
      </c>
      <c r="C23">
        <v>-68.222556470000001</v>
      </c>
    </row>
    <row r="24" spans="1:3" x14ac:dyDescent="0.3">
      <c r="A24">
        <v>23</v>
      </c>
      <c r="B24">
        <v>-16.480510679999998</v>
      </c>
      <c r="C24">
        <v>-68.222230859999996</v>
      </c>
    </row>
    <row r="25" spans="1:3" x14ac:dyDescent="0.3">
      <c r="A25">
        <v>24</v>
      </c>
      <c r="B25">
        <v>-16.480635589999999</v>
      </c>
      <c r="C25">
        <v>-68.222021040000001</v>
      </c>
    </row>
    <row r="26" spans="1:3" x14ac:dyDescent="0.3">
      <c r="A26">
        <v>25</v>
      </c>
      <c r="B26">
        <v>-16.48096146</v>
      </c>
      <c r="C26">
        <v>-68.221518090000004</v>
      </c>
    </row>
    <row r="27" spans="1:3" x14ac:dyDescent="0.3">
      <c r="A27">
        <v>26</v>
      </c>
      <c r="B27">
        <v>-16.481232739999999</v>
      </c>
      <c r="C27">
        <v>-68.221545109999994</v>
      </c>
    </row>
    <row r="28" spans="1:3" x14ac:dyDescent="0.3">
      <c r="A28">
        <v>27</v>
      </c>
      <c r="B28">
        <v>-16.48153117</v>
      </c>
      <c r="C28">
        <v>-68.221581389999997</v>
      </c>
    </row>
    <row r="29" spans="1:3" x14ac:dyDescent="0.3">
      <c r="A29">
        <v>28</v>
      </c>
      <c r="B29">
        <v>-16.48159854</v>
      </c>
      <c r="C29">
        <v>-68.221321829999994</v>
      </c>
    </row>
    <row r="30" spans="1:3" x14ac:dyDescent="0.3">
      <c r="A30">
        <v>29</v>
      </c>
      <c r="B30">
        <v>-16.481709519999999</v>
      </c>
      <c r="C30">
        <v>-68.220924879999998</v>
      </c>
    </row>
    <row r="31" spans="1:3" x14ac:dyDescent="0.3">
      <c r="A31">
        <v>30</v>
      </c>
      <c r="B31">
        <v>-16.481809009999999</v>
      </c>
      <c r="C31">
        <v>-68.220541580000003</v>
      </c>
    </row>
    <row r="32" spans="1:3" x14ac:dyDescent="0.3">
      <c r="A32">
        <v>31</v>
      </c>
      <c r="B32">
        <v>-16.481862599999999</v>
      </c>
      <c r="C32">
        <v>-68.220339449999997</v>
      </c>
    </row>
    <row r="33" spans="1:3" x14ac:dyDescent="0.3">
      <c r="A33">
        <v>32</v>
      </c>
      <c r="B33">
        <v>-16.481436819999999</v>
      </c>
      <c r="C33">
        <v>-68.220197729999995</v>
      </c>
    </row>
    <row r="34" spans="1:3" x14ac:dyDescent="0.3">
      <c r="A34">
        <v>33</v>
      </c>
      <c r="B34">
        <v>-16.481092180000001</v>
      </c>
      <c r="C34">
        <v>-68.220101020000001</v>
      </c>
    </row>
    <row r="35" spans="1:3" x14ac:dyDescent="0.3">
      <c r="A35">
        <v>34</v>
      </c>
      <c r="B35">
        <v>-16.480739790000001</v>
      </c>
      <c r="C35">
        <v>-68.220010380000005</v>
      </c>
    </row>
    <row r="36" spans="1:3" x14ac:dyDescent="0.3">
      <c r="A36">
        <v>35</v>
      </c>
      <c r="B36">
        <v>-16.480320209999999</v>
      </c>
      <c r="C36">
        <v>-68.219875369999997</v>
      </c>
    </row>
    <row r="37" spans="1:3" x14ac:dyDescent="0.3">
      <c r="A37">
        <v>36</v>
      </c>
      <c r="B37">
        <v>-16.48003439</v>
      </c>
      <c r="C37">
        <v>-68.219788629999996</v>
      </c>
    </row>
    <row r="38" spans="1:3" x14ac:dyDescent="0.3">
      <c r="A38">
        <v>37</v>
      </c>
      <c r="B38">
        <v>-16.479718370000001</v>
      </c>
      <c r="C38">
        <v>-68.219644919999993</v>
      </c>
    </row>
    <row r="39" spans="1:3" x14ac:dyDescent="0.3">
      <c r="A39">
        <v>38</v>
      </c>
      <c r="B39">
        <v>-16.479519719999999</v>
      </c>
      <c r="C39">
        <v>-68.21955457</v>
      </c>
    </row>
    <row r="40" spans="1:3" x14ac:dyDescent="0.3">
      <c r="A40">
        <v>39</v>
      </c>
      <c r="B40">
        <v>-16.47900323</v>
      </c>
      <c r="C40">
        <v>-68.219354510000002</v>
      </c>
    </row>
    <row r="41" spans="1:3" x14ac:dyDescent="0.3">
      <c r="A41">
        <v>40</v>
      </c>
      <c r="B41">
        <v>-16.478684149999999</v>
      </c>
      <c r="C41">
        <v>-68.219191019999997</v>
      </c>
    </row>
    <row r="42" spans="1:3" x14ac:dyDescent="0.3">
      <c r="A42">
        <v>41</v>
      </c>
      <c r="B42">
        <v>-16.478365360000002</v>
      </c>
      <c r="C42">
        <v>-68.219026709999994</v>
      </c>
    </row>
    <row r="43" spans="1:3" x14ac:dyDescent="0.3">
      <c r="A43">
        <v>42</v>
      </c>
      <c r="B43">
        <v>-16.478185570000001</v>
      </c>
      <c r="C43">
        <v>-68.218868549999996</v>
      </c>
    </row>
    <row r="44" spans="1:3" x14ac:dyDescent="0.3">
      <c r="A44">
        <v>43</v>
      </c>
      <c r="B44">
        <v>-16.477759890000002</v>
      </c>
      <c r="C44">
        <v>-68.218645409999993</v>
      </c>
    </row>
    <row r="45" spans="1:3" x14ac:dyDescent="0.3">
      <c r="A45">
        <v>44</v>
      </c>
      <c r="B45">
        <v>-16.477515310000001</v>
      </c>
      <c r="C45">
        <v>-68.218505870000001</v>
      </c>
    </row>
    <row r="46" spans="1:3" x14ac:dyDescent="0.3">
      <c r="A46">
        <v>45</v>
      </c>
      <c r="B46">
        <v>-16.477268259999999</v>
      </c>
      <c r="C46">
        <v>-68.218363780000004</v>
      </c>
    </row>
    <row r="47" spans="1:3" x14ac:dyDescent="0.3">
      <c r="A47">
        <v>46</v>
      </c>
      <c r="B47">
        <v>-16.476935610000002</v>
      </c>
      <c r="C47">
        <v>-68.218189670000001</v>
      </c>
    </row>
    <row r="48" spans="1:3" x14ac:dyDescent="0.3">
      <c r="A48">
        <v>47</v>
      </c>
      <c r="B48">
        <v>-16.476627650000001</v>
      </c>
      <c r="C48">
        <v>-68.21802228</v>
      </c>
    </row>
    <row r="49" spans="1:3" x14ac:dyDescent="0.3">
      <c r="A49">
        <v>48</v>
      </c>
      <c r="B49">
        <v>-16.476322270000001</v>
      </c>
      <c r="C49">
        <v>-68.217846370000004</v>
      </c>
    </row>
    <row r="50" spans="1:3" x14ac:dyDescent="0.3">
      <c r="A50">
        <v>49</v>
      </c>
      <c r="B50">
        <v>-16.476007259999999</v>
      </c>
      <c r="C50">
        <v>-68.217677359999996</v>
      </c>
    </row>
    <row r="51" spans="1:3" x14ac:dyDescent="0.3">
      <c r="A51">
        <v>50</v>
      </c>
      <c r="B51">
        <v>-16.475667470000001</v>
      </c>
      <c r="C51">
        <v>-68.217525910000006</v>
      </c>
    </row>
    <row r="52" spans="1:3" x14ac:dyDescent="0.3">
      <c r="A52">
        <v>51</v>
      </c>
      <c r="B52">
        <v>-16.47536538</v>
      </c>
      <c r="C52">
        <v>-68.217330599999997</v>
      </c>
    </row>
    <row r="53" spans="1:3" x14ac:dyDescent="0.3">
      <c r="A53">
        <v>52</v>
      </c>
      <c r="B53">
        <v>-16.475579710000002</v>
      </c>
      <c r="C53">
        <v>-68.216893999999996</v>
      </c>
    </row>
    <row r="54" spans="1:3" x14ac:dyDescent="0.3">
      <c r="A54">
        <v>53</v>
      </c>
      <c r="B54">
        <v>-16.475741639999999</v>
      </c>
      <c r="C54">
        <v>-68.216579260000003</v>
      </c>
    </row>
    <row r="55" spans="1:3" x14ac:dyDescent="0.3">
      <c r="A55">
        <v>54</v>
      </c>
      <c r="B55">
        <v>-16.475863530000002</v>
      </c>
      <c r="C55">
        <v>-68.216323799999998</v>
      </c>
    </row>
    <row r="56" spans="1:3" x14ac:dyDescent="0.3">
      <c r="A56">
        <v>55</v>
      </c>
      <c r="B56">
        <v>-16.475521659999998</v>
      </c>
      <c r="C56">
        <v>-68.216130320000005</v>
      </c>
    </row>
    <row r="57" spans="1:3" x14ac:dyDescent="0.3">
      <c r="A57">
        <v>56</v>
      </c>
      <c r="B57">
        <v>-16.475181589999998</v>
      </c>
      <c r="C57">
        <v>-68.215940649999993</v>
      </c>
    </row>
    <row r="58" spans="1:3" x14ac:dyDescent="0.3">
      <c r="A58">
        <v>57</v>
      </c>
      <c r="B58">
        <v>-16.474881199999999</v>
      </c>
      <c r="C58">
        <v>-68.215793730000001</v>
      </c>
    </row>
    <row r="59" spans="1:3" x14ac:dyDescent="0.3">
      <c r="A59">
        <v>58</v>
      </c>
      <c r="B59">
        <v>-16.47479946</v>
      </c>
      <c r="C59">
        <v>-68.215737709999999</v>
      </c>
    </row>
    <row r="60" spans="1:3" x14ac:dyDescent="0.3">
      <c r="A60">
        <v>59</v>
      </c>
      <c r="B60">
        <v>-16.474392900000002</v>
      </c>
      <c r="C60">
        <v>-68.215535579999994</v>
      </c>
    </row>
    <row r="61" spans="1:3" x14ac:dyDescent="0.3">
      <c r="A61">
        <v>60</v>
      </c>
      <c r="B61">
        <v>-16.474114239999999</v>
      </c>
      <c r="C61">
        <v>-68.21538889</v>
      </c>
    </row>
    <row r="62" spans="1:3" x14ac:dyDescent="0.3">
      <c r="A62">
        <v>61</v>
      </c>
      <c r="B62">
        <v>-16.473830920000001</v>
      </c>
      <c r="C62">
        <v>-68.215225899999993</v>
      </c>
    </row>
    <row r="63" spans="1:3" x14ac:dyDescent="0.3">
      <c r="A63">
        <v>62</v>
      </c>
      <c r="B63">
        <v>-16.473478180000001</v>
      </c>
      <c r="C63">
        <v>-68.215048159999995</v>
      </c>
    </row>
    <row r="64" spans="1:3" x14ac:dyDescent="0.3">
      <c r="A64">
        <v>63</v>
      </c>
      <c r="B64">
        <v>-16.473137999999999</v>
      </c>
      <c r="C64">
        <v>-68.214859809999993</v>
      </c>
    </row>
    <row r="65" spans="1:3" x14ac:dyDescent="0.3">
      <c r="A65">
        <v>64</v>
      </c>
      <c r="B65">
        <v>-16.472783830000001</v>
      </c>
      <c r="C65">
        <v>-68.21503989</v>
      </c>
    </row>
    <row r="66" spans="1:3" x14ac:dyDescent="0.3">
      <c r="A66">
        <v>65</v>
      </c>
      <c r="B66">
        <v>-16.47297313</v>
      </c>
      <c r="C66">
        <v>-68.214665589999996</v>
      </c>
    </row>
    <row r="67" spans="1:3" x14ac:dyDescent="0.3">
      <c r="A67">
        <v>66</v>
      </c>
      <c r="B67">
        <v>-16.473314640000002</v>
      </c>
      <c r="C67">
        <v>-68.213986000000006</v>
      </c>
    </row>
    <row r="68" spans="1:3" x14ac:dyDescent="0.3">
      <c r="A68">
        <v>67</v>
      </c>
      <c r="B68">
        <v>-16.473493900000001</v>
      </c>
      <c r="C68">
        <v>-68.213643419999997</v>
      </c>
    </row>
    <row r="69" spans="1:3" x14ac:dyDescent="0.3">
      <c r="A69">
        <v>68</v>
      </c>
      <c r="B69">
        <v>-16.47368556</v>
      </c>
      <c r="C69">
        <v>-68.213226629999994</v>
      </c>
    </row>
    <row r="70" spans="1:3" x14ac:dyDescent="0.3">
      <c r="A70">
        <v>69</v>
      </c>
      <c r="B70">
        <v>-16.473858589999999</v>
      </c>
      <c r="C70">
        <v>-68.212870640000006</v>
      </c>
    </row>
    <row r="71" spans="1:3" x14ac:dyDescent="0.3">
      <c r="A71">
        <v>70</v>
      </c>
      <c r="B71">
        <v>-16.47404384</v>
      </c>
      <c r="C71">
        <v>-68.212495200000006</v>
      </c>
    </row>
    <row r="72" spans="1:3" x14ac:dyDescent="0.3">
      <c r="A72">
        <v>71</v>
      </c>
      <c r="B72">
        <v>-16.47439099</v>
      </c>
      <c r="C72">
        <v>-68.211788040000002</v>
      </c>
    </row>
    <row r="73" spans="1:3" x14ac:dyDescent="0.3">
      <c r="A73">
        <v>72</v>
      </c>
      <c r="B73">
        <v>-16.474200530000001</v>
      </c>
      <c r="C73">
        <v>-68.211666829999999</v>
      </c>
    </row>
    <row r="74" spans="1:3" x14ac:dyDescent="0.3">
      <c r="A74">
        <v>73</v>
      </c>
      <c r="B74">
        <v>-16.47438112</v>
      </c>
      <c r="C74">
        <v>-68.21130703</v>
      </c>
    </row>
    <row r="75" spans="1:3" x14ac:dyDescent="0.3">
      <c r="A75">
        <v>74</v>
      </c>
      <c r="B75">
        <v>-16.474554019999999</v>
      </c>
      <c r="C75">
        <v>-68.210955709999993</v>
      </c>
    </row>
    <row r="76" spans="1:3" x14ac:dyDescent="0.3">
      <c r="A76">
        <v>75</v>
      </c>
      <c r="B76">
        <v>-16.474756159999998</v>
      </c>
      <c r="C76">
        <v>-68.210572650000003</v>
      </c>
    </row>
    <row r="77" spans="1:3" x14ac:dyDescent="0.3">
      <c r="A77">
        <v>76</v>
      </c>
      <c r="B77">
        <v>-16.474967729999999</v>
      </c>
      <c r="C77">
        <v>-68.210192919999997</v>
      </c>
    </row>
    <row r="78" spans="1:3" x14ac:dyDescent="0.3">
      <c r="A78">
        <v>77</v>
      </c>
      <c r="B78">
        <v>-16.475131990000001</v>
      </c>
      <c r="C78">
        <v>-68.209837100000001</v>
      </c>
    </row>
    <row r="79" spans="1:3" x14ac:dyDescent="0.3">
      <c r="A79">
        <v>78</v>
      </c>
      <c r="B79">
        <v>-16.475360519999999</v>
      </c>
      <c r="C79">
        <v>-68.209385710000006</v>
      </c>
    </row>
    <row r="80" spans="1:3" x14ac:dyDescent="0.3">
      <c r="A80">
        <v>79</v>
      </c>
      <c r="B80">
        <v>-16.475609240000001</v>
      </c>
      <c r="C80">
        <v>-68.208818039999997</v>
      </c>
    </row>
    <row r="81" spans="1:3" x14ac:dyDescent="0.3">
      <c r="A81">
        <v>80</v>
      </c>
      <c r="B81">
        <v>-16.475320050000001</v>
      </c>
      <c r="C81">
        <v>-68.208617930000003</v>
      </c>
    </row>
    <row r="82" spans="1:3" x14ac:dyDescent="0.3">
      <c r="A82">
        <v>81</v>
      </c>
      <c r="B82">
        <v>-16.475016629999999</v>
      </c>
      <c r="C82">
        <v>-68.208450529999993</v>
      </c>
    </row>
    <row r="83" spans="1:3" x14ac:dyDescent="0.3">
      <c r="A83">
        <v>82</v>
      </c>
      <c r="B83">
        <v>-16.47471715</v>
      </c>
      <c r="C83">
        <v>-68.208289989999997</v>
      </c>
    </row>
    <row r="84" spans="1:3" x14ac:dyDescent="0.3">
      <c r="A84">
        <v>83</v>
      </c>
      <c r="B84">
        <v>-16.48389641</v>
      </c>
      <c r="C84">
        <v>-68.224325669999999</v>
      </c>
    </row>
    <row r="85" spans="1:3" x14ac:dyDescent="0.3">
      <c r="A85">
        <v>84</v>
      </c>
      <c r="B85">
        <v>-16.483712189999999</v>
      </c>
      <c r="C85">
        <v>-68.224201699999995</v>
      </c>
    </row>
    <row r="86" spans="1:3" x14ac:dyDescent="0.3">
      <c r="A86">
        <v>85</v>
      </c>
      <c r="B86">
        <v>-16.483434339999999</v>
      </c>
      <c r="C86">
        <v>-68.224026539999997</v>
      </c>
    </row>
    <row r="87" spans="1:3" x14ac:dyDescent="0.3">
      <c r="A87">
        <v>86</v>
      </c>
      <c r="B87">
        <v>-16.48313254</v>
      </c>
      <c r="C87">
        <v>-68.223903140000004</v>
      </c>
    </row>
    <row r="88" spans="1:3" x14ac:dyDescent="0.3">
      <c r="A88">
        <v>87</v>
      </c>
      <c r="B88">
        <v>-16.483247510000002</v>
      </c>
      <c r="C88">
        <v>-68.223710589999996</v>
      </c>
    </row>
    <row r="89" spans="1:3" x14ac:dyDescent="0.3">
      <c r="A89">
        <v>88</v>
      </c>
      <c r="B89">
        <v>-16.4833094</v>
      </c>
      <c r="C89">
        <v>-68.223407570000006</v>
      </c>
    </row>
    <row r="90" spans="1:3" x14ac:dyDescent="0.3">
      <c r="A90">
        <v>89</v>
      </c>
      <c r="B90">
        <v>-16.482965719999999</v>
      </c>
      <c r="C90">
        <v>-68.223186330000004</v>
      </c>
    </row>
    <row r="91" spans="1:3" x14ac:dyDescent="0.3">
      <c r="A91">
        <v>90</v>
      </c>
      <c r="B91">
        <v>-16.48266031</v>
      </c>
      <c r="C91">
        <v>-68.222996539999997</v>
      </c>
    </row>
    <row r="92" spans="1:3" x14ac:dyDescent="0.3">
      <c r="A92">
        <v>91</v>
      </c>
      <c r="B92">
        <v>-16.482624609999998</v>
      </c>
      <c r="C92">
        <v>-68.22282242</v>
      </c>
    </row>
    <row r="93" spans="1:3" x14ac:dyDescent="0.3">
      <c r="A93">
        <v>92</v>
      </c>
      <c r="B93">
        <v>-16.482451229999999</v>
      </c>
      <c r="C93">
        <v>-68.223104500000005</v>
      </c>
    </row>
    <row r="94" spans="1:3" x14ac:dyDescent="0.3">
      <c r="A94">
        <v>93</v>
      </c>
      <c r="B94">
        <v>-16.482284450000002</v>
      </c>
      <c r="C94">
        <v>-68.223395319999995</v>
      </c>
    </row>
    <row r="95" spans="1:3" x14ac:dyDescent="0.3">
      <c r="A95">
        <v>94</v>
      </c>
      <c r="B95">
        <v>-16.4811537</v>
      </c>
      <c r="C95">
        <v>-68.223550790000004</v>
      </c>
    </row>
    <row r="96" spans="1:3" x14ac:dyDescent="0.3">
      <c r="A96">
        <v>95</v>
      </c>
      <c r="B96">
        <v>-16.480972210000001</v>
      </c>
      <c r="C96">
        <v>-68.223855990000004</v>
      </c>
    </row>
    <row r="97" spans="1:3" x14ac:dyDescent="0.3">
      <c r="A97">
        <v>96</v>
      </c>
      <c r="B97">
        <v>-16.48082063</v>
      </c>
      <c r="C97">
        <v>-68.224099789999997</v>
      </c>
    </row>
    <row r="98" spans="1:3" x14ac:dyDescent="0.3">
      <c r="A98">
        <v>97</v>
      </c>
      <c r="B98">
        <v>-16.480646069999999</v>
      </c>
      <c r="C98">
        <v>-68.224411140000001</v>
      </c>
    </row>
    <row r="99" spans="1:3" x14ac:dyDescent="0.3">
      <c r="A99">
        <v>98</v>
      </c>
      <c r="B99">
        <v>-16.480521270000001</v>
      </c>
      <c r="C99">
        <v>-68.22462822</v>
      </c>
    </row>
    <row r="100" spans="1:3" x14ac:dyDescent="0.3">
      <c r="A100">
        <v>99</v>
      </c>
      <c r="B100">
        <v>-16.48041186</v>
      </c>
      <c r="C100">
        <v>-68.224917239999996</v>
      </c>
    </row>
    <row r="101" spans="1:3" x14ac:dyDescent="0.3">
      <c r="A101">
        <v>100</v>
      </c>
      <c r="B101">
        <v>-16.480751560000002</v>
      </c>
      <c r="C101">
        <v>-68.225139389999995</v>
      </c>
    </row>
    <row r="102" spans="1:3" x14ac:dyDescent="0.3">
      <c r="A102">
        <v>101</v>
      </c>
      <c r="B102">
        <v>-16.481104269999999</v>
      </c>
      <c r="C102">
        <v>-68.225365789999998</v>
      </c>
    </row>
    <row r="103" spans="1:3" x14ac:dyDescent="0.3">
      <c r="A103">
        <v>102</v>
      </c>
      <c r="B103">
        <v>-16.480900479999999</v>
      </c>
      <c r="C103">
        <v>-68.225705239999996</v>
      </c>
    </row>
    <row r="104" spans="1:3" x14ac:dyDescent="0.3">
      <c r="A104">
        <v>103</v>
      </c>
      <c r="B104">
        <v>-16.480480029999999</v>
      </c>
      <c r="C104">
        <v>-68.225448790000002</v>
      </c>
    </row>
    <row r="105" spans="1:3" x14ac:dyDescent="0.3">
      <c r="A105">
        <v>104</v>
      </c>
      <c r="B105">
        <v>-16.48015784</v>
      </c>
      <c r="C105">
        <v>-68.225251999999998</v>
      </c>
    </row>
    <row r="106" spans="1:3" x14ac:dyDescent="0.3">
      <c r="A106">
        <v>105</v>
      </c>
      <c r="B106">
        <v>-16.479840800000002</v>
      </c>
      <c r="C106">
        <v>-68.225062149999999</v>
      </c>
    </row>
    <row r="107" spans="1:3" x14ac:dyDescent="0.3">
      <c r="A107">
        <v>106</v>
      </c>
      <c r="B107">
        <v>-16.479611340000002</v>
      </c>
      <c r="C107">
        <v>-68.2254401</v>
      </c>
    </row>
    <row r="108" spans="1:3" x14ac:dyDescent="0.3">
      <c r="A108">
        <v>107</v>
      </c>
      <c r="B108">
        <v>-16.479960640000002</v>
      </c>
      <c r="C108">
        <v>-68.225652760000003</v>
      </c>
    </row>
    <row r="109" spans="1:3" x14ac:dyDescent="0.3">
      <c r="A109">
        <v>108</v>
      </c>
      <c r="B109">
        <v>-16.480331509999999</v>
      </c>
      <c r="C109">
        <v>-68.225877229999995</v>
      </c>
    </row>
    <row r="110" spans="1:3" x14ac:dyDescent="0.3">
      <c r="A110">
        <v>109</v>
      </c>
      <c r="B110">
        <v>-16.480665380000001</v>
      </c>
      <c r="C110">
        <v>-68.22607275</v>
      </c>
    </row>
    <row r="111" spans="1:3" x14ac:dyDescent="0.3">
      <c r="A111">
        <v>110</v>
      </c>
      <c r="B111">
        <v>-16.48090496</v>
      </c>
      <c r="C111">
        <v>-68.226232690000003</v>
      </c>
    </row>
    <row r="112" spans="1:3" x14ac:dyDescent="0.3">
      <c r="A112">
        <v>111</v>
      </c>
      <c r="B112">
        <v>-16.481076940000001</v>
      </c>
      <c r="C112">
        <v>-68.226350839999995</v>
      </c>
    </row>
    <row r="113" spans="1:3" x14ac:dyDescent="0.3">
      <c r="A113">
        <v>112</v>
      </c>
      <c r="B113">
        <v>-16.481364460000002</v>
      </c>
      <c r="C113">
        <v>-68.226539430000003</v>
      </c>
    </row>
    <row r="114" spans="1:3" x14ac:dyDescent="0.3">
      <c r="A114">
        <v>113</v>
      </c>
      <c r="B114">
        <v>-16.481570479999998</v>
      </c>
      <c r="C114">
        <v>-68.222884739999998</v>
      </c>
    </row>
    <row r="115" spans="1:3" x14ac:dyDescent="0.3">
      <c r="A115">
        <v>114</v>
      </c>
      <c r="B115">
        <v>-16.481225989999999</v>
      </c>
      <c r="C115">
        <v>-68.222656720000003</v>
      </c>
    </row>
    <row r="116" spans="1:3" x14ac:dyDescent="0.3">
      <c r="A116">
        <v>115</v>
      </c>
      <c r="B116">
        <v>-16.481038470000001</v>
      </c>
      <c r="C116">
        <v>-68.222541930000006</v>
      </c>
    </row>
    <row r="117" spans="1:3" x14ac:dyDescent="0.3">
      <c r="A117">
        <v>116</v>
      </c>
      <c r="B117">
        <v>-16.48003632</v>
      </c>
      <c r="C117">
        <v>-68.224690219999999</v>
      </c>
    </row>
    <row r="118" spans="1:3" x14ac:dyDescent="0.3">
      <c r="A118">
        <v>117</v>
      </c>
      <c r="B118">
        <v>-16.479674889999998</v>
      </c>
      <c r="C118">
        <v>-68.224466359999994</v>
      </c>
    </row>
    <row r="119" spans="1:3" x14ac:dyDescent="0.3">
      <c r="A119">
        <v>118</v>
      </c>
      <c r="B119">
        <v>-16.479346360000001</v>
      </c>
      <c r="C119">
        <v>-68.224244690000006</v>
      </c>
    </row>
    <row r="120" spans="1:3" x14ac:dyDescent="0.3">
      <c r="A120">
        <v>119</v>
      </c>
      <c r="B120">
        <v>-16.479585279999998</v>
      </c>
      <c r="C120">
        <v>-68.223845490000002</v>
      </c>
    </row>
    <row r="121" spans="1:3" x14ac:dyDescent="0.3">
      <c r="A121">
        <v>120</v>
      </c>
      <c r="B121">
        <v>-16.47981296</v>
      </c>
      <c r="C121">
        <v>-68.223428470000002</v>
      </c>
    </row>
    <row r="122" spans="1:3" x14ac:dyDescent="0.3">
      <c r="A122">
        <v>121</v>
      </c>
      <c r="B122">
        <v>-16.480154219999999</v>
      </c>
      <c r="C122">
        <v>-68.22363575</v>
      </c>
    </row>
    <row r="123" spans="1:3" x14ac:dyDescent="0.3">
      <c r="A123">
        <v>122</v>
      </c>
      <c r="B123">
        <v>-16.48031392</v>
      </c>
      <c r="C123">
        <v>-68.223370290000005</v>
      </c>
    </row>
    <row r="124" spans="1:3" x14ac:dyDescent="0.3">
      <c r="A124">
        <v>123</v>
      </c>
      <c r="B124">
        <v>-16.479472730000001</v>
      </c>
      <c r="C124">
        <v>-68.224822250000003</v>
      </c>
    </row>
    <row r="125" spans="1:3" x14ac:dyDescent="0.3">
      <c r="A125">
        <v>124</v>
      </c>
      <c r="B125">
        <v>-16.481209249999999</v>
      </c>
      <c r="C125">
        <v>-68.225917370000005</v>
      </c>
    </row>
    <row r="126" spans="1:3" x14ac:dyDescent="0.3">
      <c r="A126">
        <v>125</v>
      </c>
      <c r="B126">
        <v>-16.481515869999999</v>
      </c>
      <c r="C126">
        <v>-68.226102729999994</v>
      </c>
    </row>
    <row r="127" spans="1:3" x14ac:dyDescent="0.3">
      <c r="A127">
        <v>126</v>
      </c>
      <c r="B127">
        <v>-16.48210564</v>
      </c>
      <c r="C127">
        <v>-68.220401910000007</v>
      </c>
    </row>
    <row r="128" spans="1:3" x14ac:dyDescent="0.3">
      <c r="A128">
        <v>127</v>
      </c>
      <c r="B128">
        <v>-16.482203389999999</v>
      </c>
      <c r="C128">
        <v>-68.22004226</v>
      </c>
    </row>
    <row r="129" spans="1:3" x14ac:dyDescent="0.3">
      <c r="A129">
        <v>128</v>
      </c>
      <c r="B129">
        <v>-16.482301459999999</v>
      </c>
      <c r="C129">
        <v>-68.219676489999998</v>
      </c>
    </row>
    <row r="130" spans="1:3" x14ac:dyDescent="0.3">
      <c r="A130">
        <v>129</v>
      </c>
      <c r="B130">
        <v>-16.482406350000002</v>
      </c>
      <c r="C130">
        <v>-68.219287159999993</v>
      </c>
    </row>
    <row r="131" spans="1:3" x14ac:dyDescent="0.3">
      <c r="A131">
        <v>130</v>
      </c>
      <c r="B131">
        <v>-16.482727199999999</v>
      </c>
      <c r="C131">
        <v>-68.219376859999997</v>
      </c>
    </row>
    <row r="132" spans="1:3" x14ac:dyDescent="0.3">
      <c r="A132">
        <v>131</v>
      </c>
      <c r="B132">
        <v>-16.48307222</v>
      </c>
      <c r="C132">
        <v>-68.219483580000002</v>
      </c>
    </row>
    <row r="133" spans="1:3" x14ac:dyDescent="0.3">
      <c r="A133">
        <v>132</v>
      </c>
      <c r="B133">
        <v>-16.483436480000002</v>
      </c>
      <c r="C133">
        <v>-68.219583569999998</v>
      </c>
    </row>
    <row r="134" spans="1:3" x14ac:dyDescent="0.3">
      <c r="A134">
        <v>133</v>
      </c>
      <c r="B134">
        <v>-16.483880930000002</v>
      </c>
      <c r="C134">
        <v>-68.219713549999994</v>
      </c>
    </row>
    <row r="135" spans="1:3" x14ac:dyDescent="0.3">
      <c r="A135">
        <v>134</v>
      </c>
      <c r="B135">
        <v>-16.484264750000001</v>
      </c>
      <c r="C135">
        <v>-68.219816649999999</v>
      </c>
    </row>
    <row r="136" spans="1:3" x14ac:dyDescent="0.3">
      <c r="A136">
        <v>135</v>
      </c>
      <c r="B136">
        <v>-16.484502490000001</v>
      </c>
      <c r="C136">
        <v>-68.219884429999993</v>
      </c>
    </row>
    <row r="137" spans="1:3" x14ac:dyDescent="0.3">
      <c r="A137">
        <v>136</v>
      </c>
      <c r="B137">
        <v>-16.484641889999999</v>
      </c>
      <c r="C137">
        <v>-68.219925900000007</v>
      </c>
    </row>
    <row r="138" spans="1:3" x14ac:dyDescent="0.3">
      <c r="A138">
        <v>137</v>
      </c>
      <c r="B138">
        <v>-16.484546420000001</v>
      </c>
      <c r="C138">
        <v>-68.22028349</v>
      </c>
    </row>
    <row r="139" spans="1:3" x14ac:dyDescent="0.3">
      <c r="A139">
        <v>138</v>
      </c>
      <c r="B139">
        <v>-16.484427449999998</v>
      </c>
      <c r="C139">
        <v>-68.220685639999999</v>
      </c>
    </row>
    <row r="140" spans="1:3" x14ac:dyDescent="0.3">
      <c r="A140">
        <v>139</v>
      </c>
      <c r="B140">
        <v>-16.4843315</v>
      </c>
      <c r="C140">
        <v>-68.221083030000003</v>
      </c>
    </row>
    <row r="141" spans="1:3" x14ac:dyDescent="0.3">
      <c r="A141">
        <v>140</v>
      </c>
      <c r="B141">
        <v>-16.484269059999999</v>
      </c>
      <c r="C141">
        <v>-68.221308129999997</v>
      </c>
    </row>
    <row r="142" spans="1:3" x14ac:dyDescent="0.3">
      <c r="A142">
        <v>141</v>
      </c>
      <c r="B142">
        <v>-16.4846325</v>
      </c>
      <c r="C142">
        <v>-68.221115479999995</v>
      </c>
    </row>
    <row r="143" spans="1:3" x14ac:dyDescent="0.3">
      <c r="A143">
        <v>142</v>
      </c>
      <c r="B143">
        <v>-16.484922000000001</v>
      </c>
      <c r="C143">
        <v>-68.221205010000006</v>
      </c>
    </row>
    <row r="144" spans="1:3" x14ac:dyDescent="0.3">
      <c r="A144">
        <v>143</v>
      </c>
      <c r="B144">
        <v>-16.482459200000001</v>
      </c>
      <c r="C144">
        <v>-68.220505750000001</v>
      </c>
    </row>
    <row r="145" spans="1:3" x14ac:dyDescent="0.3">
      <c r="A145">
        <v>144</v>
      </c>
      <c r="B145">
        <v>-16.482830620000001</v>
      </c>
      <c r="C145">
        <v>-68.220611590000004</v>
      </c>
    </row>
    <row r="146" spans="1:3" x14ac:dyDescent="0.3">
      <c r="A146">
        <v>145</v>
      </c>
      <c r="B146">
        <v>-16.483236309999999</v>
      </c>
      <c r="C146">
        <v>-68.220733280000005</v>
      </c>
    </row>
    <row r="147" spans="1:3" x14ac:dyDescent="0.3">
      <c r="A147">
        <v>146</v>
      </c>
      <c r="B147">
        <v>-16.48365283</v>
      </c>
      <c r="C147">
        <v>-68.220889</v>
      </c>
    </row>
    <row r="148" spans="1:3" x14ac:dyDescent="0.3">
      <c r="A148">
        <v>147</v>
      </c>
      <c r="B148">
        <v>-16.483715159999999</v>
      </c>
      <c r="C148">
        <v>-68.221015449999996</v>
      </c>
    </row>
    <row r="149" spans="1:3" x14ac:dyDescent="0.3">
      <c r="A149">
        <v>148</v>
      </c>
      <c r="B149">
        <v>-16.48379645</v>
      </c>
      <c r="C149">
        <v>-68.220616739999997</v>
      </c>
    </row>
    <row r="150" spans="1:3" x14ac:dyDescent="0.3">
      <c r="A150">
        <v>149</v>
      </c>
      <c r="B150">
        <v>-16.48388555</v>
      </c>
      <c r="C150">
        <v>-68.220269740000006</v>
      </c>
    </row>
    <row r="151" spans="1:3" x14ac:dyDescent="0.3">
      <c r="A151">
        <v>150</v>
      </c>
      <c r="B151">
        <v>-16.483505520000001</v>
      </c>
      <c r="C151">
        <v>-68.220168200000003</v>
      </c>
    </row>
    <row r="152" spans="1:3" x14ac:dyDescent="0.3">
      <c r="A152">
        <v>151</v>
      </c>
      <c r="B152">
        <v>-16.483605399999998</v>
      </c>
      <c r="C152">
        <v>-68.221407799999994</v>
      </c>
    </row>
    <row r="153" spans="1:3" x14ac:dyDescent="0.3">
      <c r="A153">
        <v>152</v>
      </c>
      <c r="B153">
        <v>-16.483217190000001</v>
      </c>
      <c r="C153">
        <v>-68.221284859999997</v>
      </c>
    </row>
    <row r="154" spans="1:3" x14ac:dyDescent="0.3">
      <c r="A154">
        <v>153</v>
      </c>
      <c r="B154">
        <v>-16.48277977</v>
      </c>
      <c r="C154">
        <v>-68.221153040000004</v>
      </c>
    </row>
    <row r="155" spans="1:3" x14ac:dyDescent="0.3">
      <c r="A155">
        <v>154</v>
      </c>
      <c r="B155">
        <v>-16.480708960000001</v>
      </c>
      <c r="C155">
        <v>-68.220187289999998</v>
      </c>
    </row>
    <row r="156" spans="1:3" x14ac:dyDescent="0.3">
      <c r="A156">
        <v>155</v>
      </c>
      <c r="B156">
        <v>-16.48055068</v>
      </c>
      <c r="C156">
        <v>-68.220534900000004</v>
      </c>
    </row>
    <row r="157" spans="1:3" x14ac:dyDescent="0.3">
      <c r="A157">
        <v>156</v>
      </c>
      <c r="B157">
        <v>-16.480931099999999</v>
      </c>
      <c r="C157">
        <v>-68.220646930000001</v>
      </c>
    </row>
    <row r="158" spans="1:3" x14ac:dyDescent="0.3">
      <c r="A158">
        <v>157</v>
      </c>
      <c r="B158">
        <v>-16.481256900000002</v>
      </c>
      <c r="C158">
        <v>-68.220748689999994</v>
      </c>
    </row>
    <row r="159" spans="1:3" x14ac:dyDescent="0.3">
      <c r="A159">
        <v>158</v>
      </c>
      <c r="B159">
        <v>-16.480412730000001</v>
      </c>
      <c r="C159">
        <v>-68.220791120000001</v>
      </c>
    </row>
    <row r="160" spans="1:3" x14ac:dyDescent="0.3">
      <c r="A160">
        <v>159</v>
      </c>
      <c r="B160">
        <v>-16.480288760000001</v>
      </c>
      <c r="C160">
        <v>-68.221026859999995</v>
      </c>
    </row>
    <row r="161" spans="1:3" x14ac:dyDescent="0.3">
      <c r="A161">
        <v>160</v>
      </c>
      <c r="B161">
        <v>-16.47993439</v>
      </c>
      <c r="C161">
        <v>-68.220916939999995</v>
      </c>
    </row>
    <row r="162" spans="1:3" x14ac:dyDescent="0.3">
      <c r="A162">
        <v>161</v>
      </c>
      <c r="B162">
        <v>-16.479309000000001</v>
      </c>
      <c r="C162">
        <v>-68.220673009999999</v>
      </c>
    </row>
    <row r="163" spans="1:3" x14ac:dyDescent="0.3">
      <c r="A163">
        <v>162</v>
      </c>
      <c r="B163">
        <v>-16.479395480000001</v>
      </c>
      <c r="C163">
        <v>-68.220503609999994</v>
      </c>
    </row>
    <row r="164" spans="1:3" x14ac:dyDescent="0.3">
      <c r="A164">
        <v>163</v>
      </c>
      <c r="B164">
        <v>-16.479561839999999</v>
      </c>
      <c r="C164">
        <v>-68.220153800000006</v>
      </c>
    </row>
    <row r="165" spans="1:3" x14ac:dyDescent="0.3">
      <c r="A165">
        <v>164</v>
      </c>
      <c r="B165">
        <v>-16.47973468</v>
      </c>
      <c r="C165">
        <v>-68.219824720000005</v>
      </c>
    </row>
    <row r="166" spans="1:3" x14ac:dyDescent="0.3">
      <c r="A166">
        <v>165</v>
      </c>
      <c r="B166">
        <v>-16.479896310000001</v>
      </c>
      <c r="C166">
        <v>-68.219489379999999</v>
      </c>
    </row>
    <row r="167" spans="1:3" x14ac:dyDescent="0.3">
      <c r="A167">
        <v>166</v>
      </c>
      <c r="B167">
        <v>-16.4800617</v>
      </c>
      <c r="C167">
        <v>-68.219144270000001</v>
      </c>
    </row>
    <row r="168" spans="1:3" x14ac:dyDescent="0.3">
      <c r="A168">
        <v>167</v>
      </c>
      <c r="B168">
        <v>-16.480223710000001</v>
      </c>
      <c r="C168">
        <v>-68.21881587</v>
      </c>
    </row>
    <row r="169" spans="1:3" x14ac:dyDescent="0.3">
      <c r="A169">
        <v>168</v>
      </c>
      <c r="B169">
        <v>-16.480307310000001</v>
      </c>
      <c r="C169">
        <v>-68.218667170000003</v>
      </c>
    </row>
    <row r="170" spans="1:3" x14ac:dyDescent="0.3">
      <c r="A170">
        <v>169</v>
      </c>
      <c r="B170">
        <v>-16.48015122</v>
      </c>
      <c r="C170">
        <v>-68.218601039999996</v>
      </c>
    </row>
    <row r="171" spans="1:3" x14ac:dyDescent="0.3">
      <c r="A171">
        <v>170</v>
      </c>
      <c r="B171">
        <v>-16.479817010000001</v>
      </c>
      <c r="C171">
        <v>-68.218461489999996</v>
      </c>
    </row>
    <row r="172" spans="1:3" x14ac:dyDescent="0.3">
      <c r="A172">
        <v>171</v>
      </c>
      <c r="B172">
        <v>-16.479739429999999</v>
      </c>
      <c r="C172">
        <v>-68.218628109999997</v>
      </c>
    </row>
    <row r="173" spans="1:3" x14ac:dyDescent="0.3">
      <c r="A173">
        <v>172</v>
      </c>
      <c r="B173">
        <v>-16.479568910000001</v>
      </c>
      <c r="C173">
        <v>-68.218956689999999</v>
      </c>
    </row>
    <row r="174" spans="1:3" x14ac:dyDescent="0.3">
      <c r="A174">
        <v>173</v>
      </c>
      <c r="B174">
        <v>-16.479399390000001</v>
      </c>
      <c r="C174">
        <v>-68.219293370000003</v>
      </c>
    </row>
    <row r="175" spans="1:3" x14ac:dyDescent="0.3">
      <c r="A175">
        <v>174</v>
      </c>
      <c r="B175">
        <v>-16.479222979999999</v>
      </c>
      <c r="C175">
        <v>-68.219618690000004</v>
      </c>
    </row>
    <row r="176" spans="1:3" x14ac:dyDescent="0.3">
      <c r="A176">
        <v>175</v>
      </c>
      <c r="B176">
        <v>-16.479062649999999</v>
      </c>
      <c r="C176">
        <v>-68.219942570000001</v>
      </c>
    </row>
    <row r="177" spans="1:3" x14ac:dyDescent="0.3">
      <c r="A177">
        <v>176</v>
      </c>
      <c r="B177">
        <v>-16.478872079999999</v>
      </c>
      <c r="C177">
        <v>-68.220297579999993</v>
      </c>
    </row>
    <row r="178" spans="1:3" x14ac:dyDescent="0.3">
      <c r="A178">
        <v>177</v>
      </c>
      <c r="B178">
        <v>-16.478702009999999</v>
      </c>
      <c r="C178">
        <v>-68.220627590000007</v>
      </c>
    </row>
    <row r="179" spans="1:3" x14ac:dyDescent="0.3">
      <c r="A179">
        <v>178</v>
      </c>
      <c r="B179">
        <v>-16.478679580000001</v>
      </c>
      <c r="C179">
        <v>-68.220449830000007</v>
      </c>
    </row>
    <row r="180" spans="1:3" x14ac:dyDescent="0.3">
      <c r="A180">
        <v>179</v>
      </c>
      <c r="B180">
        <v>-16.478589020000001</v>
      </c>
      <c r="C180">
        <v>-68.220403349999998</v>
      </c>
    </row>
    <row r="181" spans="1:3" x14ac:dyDescent="0.3">
      <c r="A181">
        <v>180</v>
      </c>
      <c r="B181">
        <v>-16.47834447</v>
      </c>
      <c r="C181">
        <v>-68.220273169999999</v>
      </c>
    </row>
    <row r="182" spans="1:3" x14ac:dyDescent="0.3">
      <c r="A182">
        <v>181</v>
      </c>
      <c r="B182">
        <v>-16.477879940000001</v>
      </c>
      <c r="C182">
        <v>-68.220030170000001</v>
      </c>
    </row>
    <row r="183" spans="1:3" x14ac:dyDescent="0.3">
      <c r="A183">
        <v>182</v>
      </c>
      <c r="B183">
        <v>-16.47844357</v>
      </c>
      <c r="C183">
        <v>-68.220013269999995</v>
      </c>
    </row>
    <row r="184" spans="1:3" x14ac:dyDescent="0.3">
      <c r="A184">
        <v>183</v>
      </c>
      <c r="B184">
        <v>-16.478603320000001</v>
      </c>
      <c r="C184">
        <v>-68.219684529999995</v>
      </c>
    </row>
    <row r="185" spans="1:3" x14ac:dyDescent="0.3">
      <c r="A185">
        <v>184</v>
      </c>
      <c r="B185">
        <v>-16.47877471</v>
      </c>
      <c r="C185">
        <v>-68.219349840000007</v>
      </c>
    </row>
    <row r="186" spans="1:3" x14ac:dyDescent="0.3">
      <c r="A186">
        <v>185</v>
      </c>
      <c r="B186">
        <v>-16.478944810000002</v>
      </c>
      <c r="C186">
        <v>-68.219011629999997</v>
      </c>
    </row>
    <row r="187" spans="1:3" x14ac:dyDescent="0.3">
      <c r="A187">
        <v>186</v>
      </c>
      <c r="B187">
        <v>-16.479112069999999</v>
      </c>
      <c r="C187">
        <v>-68.218672209999994</v>
      </c>
    </row>
    <row r="188" spans="1:3" x14ac:dyDescent="0.3">
      <c r="A188">
        <v>187</v>
      </c>
      <c r="B188">
        <v>-16.479233820000001</v>
      </c>
      <c r="C188">
        <v>-68.218445299999999</v>
      </c>
    </row>
    <row r="189" spans="1:3" x14ac:dyDescent="0.3">
      <c r="A189">
        <v>188</v>
      </c>
      <c r="B189">
        <v>-16.47934455</v>
      </c>
      <c r="C189">
        <v>-68.218239199999999</v>
      </c>
    </row>
    <row r="190" spans="1:3" x14ac:dyDescent="0.3">
      <c r="A190">
        <v>189</v>
      </c>
      <c r="B190">
        <v>-16.48167518</v>
      </c>
      <c r="C190">
        <v>-68.220844229999997</v>
      </c>
    </row>
    <row r="191" spans="1:3" x14ac:dyDescent="0.3">
      <c r="A191">
        <v>190</v>
      </c>
      <c r="B191">
        <v>-16.481943869999998</v>
      </c>
      <c r="C191">
        <v>-68.221434470000005</v>
      </c>
    </row>
    <row r="192" spans="1:3" x14ac:dyDescent="0.3">
      <c r="A192">
        <v>191</v>
      </c>
      <c r="B192">
        <v>-16.479757299999999</v>
      </c>
      <c r="C192">
        <v>-68.220998260000002</v>
      </c>
    </row>
    <row r="193" spans="1:3" x14ac:dyDescent="0.3">
      <c r="A193">
        <v>192</v>
      </c>
      <c r="B193">
        <v>-16.479922689999999</v>
      </c>
      <c r="C193">
        <v>-68.220650489999997</v>
      </c>
    </row>
    <row r="194" spans="1:3" x14ac:dyDescent="0.3">
      <c r="A194">
        <v>193</v>
      </c>
      <c r="B194">
        <v>-16.48008226</v>
      </c>
      <c r="C194">
        <v>-68.220310470000001</v>
      </c>
    </row>
    <row r="195" spans="1:3" x14ac:dyDescent="0.3">
      <c r="A195">
        <v>194</v>
      </c>
      <c r="B195">
        <v>-16.480420429999999</v>
      </c>
      <c r="C195">
        <v>-68.21966784</v>
      </c>
    </row>
    <row r="196" spans="1:3" x14ac:dyDescent="0.3">
      <c r="A196">
        <v>195</v>
      </c>
      <c r="B196">
        <v>-16.480611700000001</v>
      </c>
      <c r="C196">
        <v>-68.219290540000003</v>
      </c>
    </row>
    <row r="197" spans="1:3" x14ac:dyDescent="0.3">
      <c r="A197">
        <v>196</v>
      </c>
      <c r="B197">
        <v>-16.480794620000001</v>
      </c>
      <c r="C197">
        <v>-68.218912290000006</v>
      </c>
    </row>
    <row r="198" spans="1:3" x14ac:dyDescent="0.3">
      <c r="A198">
        <v>197</v>
      </c>
      <c r="B198">
        <v>-16.480921739999999</v>
      </c>
      <c r="C198">
        <v>-68.218656010000004</v>
      </c>
    </row>
    <row r="199" spans="1:3" x14ac:dyDescent="0.3">
      <c r="A199">
        <v>198</v>
      </c>
      <c r="B199">
        <v>-16.481081589999999</v>
      </c>
      <c r="C199">
        <v>-68.218325879999995</v>
      </c>
    </row>
    <row r="200" spans="1:3" x14ac:dyDescent="0.3">
      <c r="A200">
        <v>199</v>
      </c>
      <c r="B200">
        <v>-16.481257450000001</v>
      </c>
      <c r="C200">
        <v>-68.217993489999998</v>
      </c>
    </row>
    <row r="201" spans="1:3" x14ac:dyDescent="0.3">
      <c r="A201">
        <v>200</v>
      </c>
      <c r="B201">
        <v>-16.48135705</v>
      </c>
      <c r="C201">
        <v>-68.217869640000004</v>
      </c>
    </row>
    <row r="202" spans="1:3" x14ac:dyDescent="0.3">
      <c r="A202">
        <v>201</v>
      </c>
      <c r="B202">
        <v>-16.48142618</v>
      </c>
      <c r="C202">
        <v>-68.217665749999995</v>
      </c>
    </row>
    <row r="203" spans="1:3" x14ac:dyDescent="0.3">
      <c r="A203">
        <v>202</v>
      </c>
      <c r="B203">
        <v>-16.480983720000001</v>
      </c>
      <c r="C203">
        <v>-68.217789319999994</v>
      </c>
    </row>
    <row r="204" spans="1:3" x14ac:dyDescent="0.3">
      <c r="A204">
        <v>203</v>
      </c>
      <c r="B204">
        <v>-16.480757740000001</v>
      </c>
      <c r="C204">
        <v>-68.217790230000006</v>
      </c>
    </row>
    <row r="205" spans="1:3" x14ac:dyDescent="0.3">
      <c r="A205">
        <v>204</v>
      </c>
      <c r="B205">
        <v>-16.480666930000002</v>
      </c>
      <c r="C205">
        <v>-68.217678169999999</v>
      </c>
    </row>
    <row r="206" spans="1:3" x14ac:dyDescent="0.3">
      <c r="A206">
        <v>205</v>
      </c>
      <c r="B206">
        <v>-16.480939029999998</v>
      </c>
      <c r="C206">
        <v>-68.217419340000006</v>
      </c>
    </row>
    <row r="207" spans="1:3" x14ac:dyDescent="0.3">
      <c r="A207">
        <v>206</v>
      </c>
      <c r="B207">
        <v>-16.48110767</v>
      </c>
      <c r="C207">
        <v>-68.217095549999996</v>
      </c>
    </row>
    <row r="208" spans="1:3" x14ac:dyDescent="0.3">
      <c r="A208">
        <v>207</v>
      </c>
      <c r="B208">
        <v>-16.481187850000001</v>
      </c>
      <c r="C208">
        <v>-68.216923690000002</v>
      </c>
    </row>
    <row r="209" spans="1:3" x14ac:dyDescent="0.3">
      <c r="A209">
        <v>208</v>
      </c>
      <c r="B209">
        <v>-16.481276430000001</v>
      </c>
      <c r="C209">
        <v>-68.21674118</v>
      </c>
    </row>
    <row r="210" spans="1:3" x14ac:dyDescent="0.3">
      <c r="A210">
        <v>209</v>
      </c>
      <c r="B210">
        <v>-16.481511579999999</v>
      </c>
      <c r="C210">
        <v>-68.216810659999993</v>
      </c>
    </row>
    <row r="211" spans="1:3" x14ac:dyDescent="0.3">
      <c r="A211">
        <v>210</v>
      </c>
      <c r="B211">
        <v>-16.481809640000002</v>
      </c>
      <c r="C211">
        <v>-68.216891529999998</v>
      </c>
    </row>
    <row r="212" spans="1:3" x14ac:dyDescent="0.3">
      <c r="A212">
        <v>211</v>
      </c>
      <c r="B212">
        <v>-16.4822785</v>
      </c>
      <c r="C212">
        <v>-68.216993070000001</v>
      </c>
    </row>
    <row r="213" spans="1:3" x14ac:dyDescent="0.3">
      <c r="A213">
        <v>212</v>
      </c>
      <c r="B213">
        <v>-16.482560660000001</v>
      </c>
      <c r="C213">
        <v>-68.217021380000006</v>
      </c>
    </row>
    <row r="214" spans="1:3" x14ac:dyDescent="0.3">
      <c r="A214">
        <v>213</v>
      </c>
      <c r="B214">
        <v>-16.48289321</v>
      </c>
      <c r="C214">
        <v>-68.217069409999993</v>
      </c>
    </row>
    <row r="215" spans="1:3" x14ac:dyDescent="0.3">
      <c r="A215">
        <v>214</v>
      </c>
      <c r="B215">
        <v>-16.482850549999998</v>
      </c>
      <c r="C215">
        <v>-68.217493970000007</v>
      </c>
    </row>
    <row r="216" spans="1:3" x14ac:dyDescent="0.3">
      <c r="A216">
        <v>215</v>
      </c>
      <c r="B216">
        <v>-16.482784030000001</v>
      </c>
      <c r="C216">
        <v>-68.217868580000001</v>
      </c>
    </row>
    <row r="217" spans="1:3" x14ac:dyDescent="0.3">
      <c r="A217">
        <v>216</v>
      </c>
      <c r="B217">
        <v>-16.482691620000001</v>
      </c>
      <c r="C217">
        <v>-68.218261999999996</v>
      </c>
    </row>
    <row r="218" spans="1:3" x14ac:dyDescent="0.3">
      <c r="A218">
        <v>217</v>
      </c>
      <c r="B218">
        <v>-16.482923899999999</v>
      </c>
      <c r="C218">
        <v>-68.218321779999997</v>
      </c>
    </row>
    <row r="219" spans="1:3" x14ac:dyDescent="0.3">
      <c r="A219">
        <v>218</v>
      </c>
      <c r="B219">
        <v>-16.48313053</v>
      </c>
      <c r="C219">
        <v>-68.218387230000005</v>
      </c>
    </row>
    <row r="220" spans="1:3" x14ac:dyDescent="0.3">
      <c r="A220">
        <v>219</v>
      </c>
      <c r="B220">
        <v>-16.483413120000002</v>
      </c>
      <c r="C220">
        <v>-68.218453920000002</v>
      </c>
    </row>
    <row r="221" spans="1:3" x14ac:dyDescent="0.3">
      <c r="A221">
        <v>220</v>
      </c>
      <c r="B221">
        <v>-16.483720869999999</v>
      </c>
      <c r="C221">
        <v>-68.218555710000004</v>
      </c>
    </row>
    <row r="222" spans="1:3" x14ac:dyDescent="0.3">
      <c r="A222">
        <v>221</v>
      </c>
      <c r="B222">
        <v>-16.483814150000001</v>
      </c>
      <c r="C222">
        <v>-68.218269739999997</v>
      </c>
    </row>
    <row r="223" spans="1:3" x14ac:dyDescent="0.3">
      <c r="A223">
        <v>222</v>
      </c>
      <c r="B223">
        <v>-16.48404231</v>
      </c>
      <c r="C223">
        <v>-68.218656929999995</v>
      </c>
    </row>
    <row r="224" spans="1:3" x14ac:dyDescent="0.3">
      <c r="A224">
        <v>223</v>
      </c>
      <c r="B224">
        <v>-16.484421789999999</v>
      </c>
      <c r="C224">
        <v>-68.218781890000002</v>
      </c>
    </row>
    <row r="225" spans="1:3" x14ac:dyDescent="0.3">
      <c r="A225">
        <v>224</v>
      </c>
      <c r="B225">
        <v>-16.48477222</v>
      </c>
      <c r="C225">
        <v>-68.218883410000004</v>
      </c>
    </row>
    <row r="226" spans="1:3" x14ac:dyDescent="0.3">
      <c r="A226">
        <v>225</v>
      </c>
      <c r="B226">
        <v>-16.484278</v>
      </c>
      <c r="C226">
        <v>-68.218853490000001</v>
      </c>
    </row>
    <row r="227" spans="1:3" x14ac:dyDescent="0.3">
      <c r="A227">
        <v>226</v>
      </c>
      <c r="B227">
        <v>-16.484364679999999</v>
      </c>
      <c r="C227">
        <v>-68.218509879999999</v>
      </c>
    </row>
    <row r="228" spans="1:3" x14ac:dyDescent="0.3">
      <c r="A228">
        <v>227</v>
      </c>
      <c r="B228">
        <v>-16.48447402</v>
      </c>
      <c r="C228">
        <v>-68.218093839999995</v>
      </c>
    </row>
    <row r="229" spans="1:3" x14ac:dyDescent="0.3">
      <c r="A229">
        <v>228</v>
      </c>
      <c r="B229">
        <v>-16.481706020000001</v>
      </c>
      <c r="C229">
        <v>-68.217974369999993</v>
      </c>
    </row>
    <row r="230" spans="1:3" x14ac:dyDescent="0.3">
      <c r="A230">
        <v>229</v>
      </c>
      <c r="B230">
        <v>-16.481911490000002</v>
      </c>
      <c r="C230">
        <v>-68.217900799999995</v>
      </c>
    </row>
    <row r="231" spans="1:3" x14ac:dyDescent="0.3">
      <c r="A231">
        <v>230</v>
      </c>
      <c r="B231">
        <v>-16.481996169999999</v>
      </c>
      <c r="C231">
        <v>-68.218052009999994</v>
      </c>
    </row>
    <row r="232" spans="1:3" x14ac:dyDescent="0.3">
      <c r="A232">
        <v>231</v>
      </c>
      <c r="B232">
        <v>-16.481748369999998</v>
      </c>
      <c r="C232">
        <v>-68.218245670000002</v>
      </c>
    </row>
    <row r="233" spans="1:3" x14ac:dyDescent="0.3">
      <c r="A233">
        <v>232</v>
      </c>
      <c r="B233">
        <v>-16.48234047</v>
      </c>
      <c r="C233">
        <v>-68.218149510000003</v>
      </c>
    </row>
    <row r="234" spans="1:3" x14ac:dyDescent="0.3">
      <c r="A234">
        <v>233</v>
      </c>
      <c r="B234">
        <v>-16.480605189999999</v>
      </c>
      <c r="C234">
        <v>-68.218090630000006</v>
      </c>
    </row>
    <row r="235" spans="1:3" x14ac:dyDescent="0.3">
      <c r="A235">
        <v>234</v>
      </c>
      <c r="B235">
        <v>-16.480991790000001</v>
      </c>
      <c r="C235">
        <v>-68.21662499</v>
      </c>
    </row>
    <row r="236" spans="1:3" x14ac:dyDescent="0.3">
      <c r="A236">
        <v>235</v>
      </c>
      <c r="B236">
        <v>-16.480760350000001</v>
      </c>
      <c r="C236">
        <v>-68.216557320000007</v>
      </c>
    </row>
    <row r="237" spans="1:3" x14ac:dyDescent="0.3">
      <c r="A237">
        <v>236</v>
      </c>
      <c r="B237">
        <v>-16.480566020000001</v>
      </c>
      <c r="C237">
        <v>-68.216926659999999</v>
      </c>
    </row>
    <row r="238" spans="1:3" x14ac:dyDescent="0.3">
      <c r="A238">
        <v>237</v>
      </c>
      <c r="B238">
        <v>-16.480421190000001</v>
      </c>
      <c r="C238">
        <v>-68.217230459999996</v>
      </c>
    </row>
    <row r="239" spans="1:3" x14ac:dyDescent="0.3">
      <c r="A239">
        <v>238</v>
      </c>
      <c r="B239">
        <v>-16.48301288</v>
      </c>
      <c r="C239">
        <v>-68.218823720000003</v>
      </c>
    </row>
    <row r="240" spans="1:3" x14ac:dyDescent="0.3">
      <c r="A240">
        <v>239</v>
      </c>
      <c r="B240">
        <v>-16.48292335</v>
      </c>
      <c r="C240">
        <v>-68.219186829999998</v>
      </c>
    </row>
    <row r="241" spans="1:3" x14ac:dyDescent="0.3">
      <c r="A241">
        <v>240</v>
      </c>
      <c r="B241">
        <v>-16.48323705</v>
      </c>
      <c r="C241">
        <v>-68.218928910000002</v>
      </c>
    </row>
    <row r="242" spans="1:3" x14ac:dyDescent="0.3">
      <c r="A242">
        <v>241</v>
      </c>
      <c r="B242">
        <v>-16.483573790000001</v>
      </c>
      <c r="C242">
        <v>-68.219019509999995</v>
      </c>
    </row>
    <row r="243" spans="1:3" x14ac:dyDescent="0.3">
      <c r="A243">
        <v>242</v>
      </c>
      <c r="B243">
        <v>-16.483874490000002</v>
      </c>
      <c r="C243">
        <v>-68.219107820000005</v>
      </c>
    </row>
    <row r="244" spans="1:3" x14ac:dyDescent="0.3">
      <c r="A244">
        <v>243</v>
      </c>
      <c r="B244">
        <v>-16.484162059999999</v>
      </c>
      <c r="C244">
        <v>-68.219275550000006</v>
      </c>
    </row>
    <row r="245" spans="1:3" x14ac:dyDescent="0.3">
      <c r="A245">
        <v>244</v>
      </c>
      <c r="B245">
        <v>-16.483901889999999</v>
      </c>
      <c r="C245">
        <v>-68.217917080000007</v>
      </c>
    </row>
    <row r="246" spans="1:3" x14ac:dyDescent="0.3">
      <c r="A246">
        <v>245</v>
      </c>
      <c r="B246">
        <v>-16.48396576</v>
      </c>
      <c r="C246">
        <v>-68.217543129999996</v>
      </c>
    </row>
    <row r="247" spans="1:3" x14ac:dyDescent="0.3">
      <c r="A247">
        <v>246</v>
      </c>
      <c r="B247">
        <v>-16.483973679999998</v>
      </c>
      <c r="C247">
        <v>-68.217243300000007</v>
      </c>
    </row>
    <row r="248" spans="1:3" x14ac:dyDescent="0.3">
      <c r="A248">
        <v>247</v>
      </c>
      <c r="B248">
        <v>-16.484026369999999</v>
      </c>
      <c r="C248">
        <v>-68.217105739999994</v>
      </c>
    </row>
    <row r="249" spans="1:3" x14ac:dyDescent="0.3">
      <c r="A249">
        <v>248</v>
      </c>
      <c r="B249">
        <v>-16.483664229999999</v>
      </c>
      <c r="C249">
        <v>-68.217096060000003</v>
      </c>
    </row>
    <row r="250" spans="1:3" x14ac:dyDescent="0.3">
      <c r="A250">
        <v>249</v>
      </c>
      <c r="B250">
        <v>-16.483293289999999</v>
      </c>
      <c r="C250">
        <v>-68.217081480000004</v>
      </c>
    </row>
    <row r="251" spans="1:3" x14ac:dyDescent="0.3">
      <c r="A251">
        <v>250</v>
      </c>
      <c r="B251">
        <v>-16.478522720000001</v>
      </c>
      <c r="C251">
        <v>-68.218684879999998</v>
      </c>
    </row>
    <row r="252" spans="1:3" x14ac:dyDescent="0.3">
      <c r="A252">
        <v>251</v>
      </c>
      <c r="B252">
        <v>-16.478663059999999</v>
      </c>
      <c r="C252">
        <v>-68.218398179999994</v>
      </c>
    </row>
    <row r="253" spans="1:3" x14ac:dyDescent="0.3">
      <c r="A253">
        <v>252</v>
      </c>
      <c r="B253">
        <v>-16.478854340000002</v>
      </c>
      <c r="C253">
        <v>-68.217997609999998</v>
      </c>
    </row>
    <row r="254" spans="1:3" x14ac:dyDescent="0.3">
      <c r="A254">
        <v>253</v>
      </c>
      <c r="B254">
        <v>-16.479037099999999</v>
      </c>
      <c r="C254">
        <v>-68.217659519999998</v>
      </c>
    </row>
    <row r="255" spans="1:3" x14ac:dyDescent="0.3">
      <c r="A255">
        <v>254</v>
      </c>
      <c r="B255">
        <v>-16.479267419999999</v>
      </c>
      <c r="C255">
        <v>-68.217236869999994</v>
      </c>
    </row>
    <row r="256" spans="1:3" x14ac:dyDescent="0.3">
      <c r="A256">
        <v>255</v>
      </c>
      <c r="B256">
        <v>-16.479367929999999</v>
      </c>
      <c r="C256">
        <v>-68.217055389999999</v>
      </c>
    </row>
    <row r="257" spans="1:3" x14ac:dyDescent="0.3">
      <c r="A257">
        <v>256</v>
      </c>
      <c r="B257">
        <v>-16.479445890000001</v>
      </c>
      <c r="C257">
        <v>-68.216879460000001</v>
      </c>
    </row>
    <row r="258" spans="1:3" x14ac:dyDescent="0.3">
      <c r="A258">
        <v>257</v>
      </c>
      <c r="B258">
        <v>-16.479629190000001</v>
      </c>
      <c r="C258">
        <v>-68.216500550000006</v>
      </c>
    </row>
    <row r="259" spans="1:3" x14ac:dyDescent="0.3">
      <c r="A259">
        <v>258</v>
      </c>
      <c r="B259">
        <v>-16.479459670000001</v>
      </c>
      <c r="C259">
        <v>-68.21633396</v>
      </c>
    </row>
    <row r="260" spans="1:3" x14ac:dyDescent="0.3">
      <c r="A260">
        <v>259</v>
      </c>
      <c r="B260">
        <v>-16.47924231</v>
      </c>
      <c r="C260">
        <v>-68.21622241</v>
      </c>
    </row>
    <row r="261" spans="1:3" x14ac:dyDescent="0.3">
      <c r="A261">
        <v>260</v>
      </c>
      <c r="B261">
        <v>-16.479021589999999</v>
      </c>
      <c r="C261">
        <v>-68.216098369999997</v>
      </c>
    </row>
    <row r="262" spans="1:3" x14ac:dyDescent="0.3">
      <c r="A262">
        <v>261</v>
      </c>
      <c r="B262">
        <v>-16.47880666</v>
      </c>
      <c r="C262">
        <v>-68.216507859999993</v>
      </c>
    </row>
    <row r="263" spans="1:3" x14ac:dyDescent="0.3">
      <c r="A263">
        <v>262</v>
      </c>
      <c r="B263">
        <v>-16.478659260000001</v>
      </c>
      <c r="C263">
        <v>-68.216815220000001</v>
      </c>
    </row>
    <row r="264" spans="1:3" x14ac:dyDescent="0.3">
      <c r="A264">
        <v>263</v>
      </c>
      <c r="B264">
        <v>-16.478507749999999</v>
      </c>
      <c r="C264">
        <v>-68.2171156</v>
      </c>
    </row>
    <row r="265" spans="1:3" x14ac:dyDescent="0.3">
      <c r="A265">
        <v>264</v>
      </c>
      <c r="B265">
        <v>-16.47826903</v>
      </c>
      <c r="C265">
        <v>-68.217013269999995</v>
      </c>
    </row>
    <row r="266" spans="1:3" x14ac:dyDescent="0.3">
      <c r="A266">
        <v>265</v>
      </c>
      <c r="B266">
        <v>-16.478019549999999</v>
      </c>
      <c r="C266">
        <v>-68.216856890000003</v>
      </c>
    </row>
    <row r="267" spans="1:3" x14ac:dyDescent="0.3">
      <c r="A267">
        <v>266</v>
      </c>
      <c r="B267">
        <v>-16.477877329999998</v>
      </c>
      <c r="C267">
        <v>-68.217134729999998</v>
      </c>
    </row>
    <row r="268" spans="1:3" x14ac:dyDescent="0.3">
      <c r="A268">
        <v>267</v>
      </c>
      <c r="B268">
        <v>-16.477763190000001</v>
      </c>
      <c r="C268">
        <v>-68.217353340000003</v>
      </c>
    </row>
    <row r="269" spans="1:3" x14ac:dyDescent="0.3">
      <c r="A269">
        <v>268</v>
      </c>
      <c r="B269">
        <v>-16.477513559999998</v>
      </c>
      <c r="C269">
        <v>-68.217226999999994</v>
      </c>
    </row>
    <row r="270" spans="1:3" x14ac:dyDescent="0.3">
      <c r="A270">
        <v>269</v>
      </c>
      <c r="B270">
        <v>-16.47722314</v>
      </c>
      <c r="C270">
        <v>-68.217061729999998</v>
      </c>
    </row>
    <row r="271" spans="1:3" x14ac:dyDescent="0.3">
      <c r="A271">
        <v>270</v>
      </c>
      <c r="B271">
        <v>-16.476810230000002</v>
      </c>
      <c r="C271">
        <v>-68.216854549999994</v>
      </c>
    </row>
    <row r="272" spans="1:3" x14ac:dyDescent="0.3">
      <c r="A272">
        <v>271</v>
      </c>
      <c r="B272">
        <v>-16.476511810000002</v>
      </c>
      <c r="C272">
        <v>-68.216686330000002</v>
      </c>
    </row>
    <row r="273" spans="1:3" x14ac:dyDescent="0.3">
      <c r="A273">
        <v>272</v>
      </c>
      <c r="B273">
        <v>-16.47617005</v>
      </c>
      <c r="C273">
        <v>-68.216515819999998</v>
      </c>
    </row>
    <row r="274" spans="1:3" x14ac:dyDescent="0.3">
      <c r="A274">
        <v>273</v>
      </c>
      <c r="B274">
        <v>-16.4760575</v>
      </c>
      <c r="C274">
        <v>-68.215891459999995</v>
      </c>
    </row>
    <row r="275" spans="1:3" x14ac:dyDescent="0.3">
      <c r="A275">
        <v>274</v>
      </c>
      <c r="B275">
        <v>-16.476239629999998</v>
      </c>
      <c r="C275">
        <v>-68.2159944</v>
      </c>
    </row>
    <row r="276" spans="1:3" x14ac:dyDescent="0.3">
      <c r="A276">
        <v>275</v>
      </c>
      <c r="B276">
        <v>-16.479816230000001</v>
      </c>
      <c r="C276">
        <v>-68.217310909999995</v>
      </c>
    </row>
    <row r="277" spans="1:3" x14ac:dyDescent="0.3">
      <c r="A277">
        <v>276</v>
      </c>
      <c r="B277">
        <v>-16.479932510000001</v>
      </c>
      <c r="C277">
        <v>-68.217081539999995</v>
      </c>
    </row>
    <row r="278" spans="1:3" x14ac:dyDescent="0.3">
      <c r="A278">
        <v>277</v>
      </c>
      <c r="B278">
        <v>-16.47929186</v>
      </c>
      <c r="C278">
        <v>-68.216627590000002</v>
      </c>
    </row>
    <row r="279" spans="1:3" x14ac:dyDescent="0.3">
      <c r="A279">
        <v>278</v>
      </c>
      <c r="B279">
        <v>-16.479143659999998</v>
      </c>
      <c r="C279">
        <v>-68.216916069999996</v>
      </c>
    </row>
    <row r="280" spans="1:3" x14ac:dyDescent="0.3">
      <c r="A280">
        <v>279</v>
      </c>
      <c r="B280">
        <v>-16.47853851</v>
      </c>
      <c r="C280">
        <v>-68.215838450000007</v>
      </c>
    </row>
    <row r="281" spans="1:3" x14ac:dyDescent="0.3">
      <c r="A281">
        <v>280</v>
      </c>
      <c r="B281">
        <v>-16.47821866</v>
      </c>
      <c r="C281">
        <v>-68.216458279999998</v>
      </c>
    </row>
    <row r="282" spans="1:3" x14ac:dyDescent="0.3">
      <c r="A282">
        <v>281</v>
      </c>
      <c r="B282">
        <v>-16.478347119999999</v>
      </c>
      <c r="C282">
        <v>-68.218558740000006</v>
      </c>
    </row>
    <row r="283" spans="1:3" x14ac:dyDescent="0.3">
      <c r="A283">
        <v>282</v>
      </c>
      <c r="B283">
        <v>-16.478499670000001</v>
      </c>
      <c r="C283">
        <v>-68.218258340000006</v>
      </c>
    </row>
    <row r="284" spans="1:3" x14ac:dyDescent="0.3">
      <c r="A284">
        <v>283</v>
      </c>
      <c r="B284">
        <v>-16.478598359999999</v>
      </c>
      <c r="C284">
        <v>-68.218061210000002</v>
      </c>
    </row>
    <row r="285" spans="1:3" x14ac:dyDescent="0.3">
      <c r="A285">
        <v>284</v>
      </c>
      <c r="B285">
        <v>-16.47867901</v>
      </c>
      <c r="C285">
        <v>-68.217873519999998</v>
      </c>
    </row>
    <row r="286" spans="1:3" x14ac:dyDescent="0.3">
      <c r="A286">
        <v>285</v>
      </c>
      <c r="B286">
        <v>-16.47847973</v>
      </c>
      <c r="C286">
        <v>-68.217761899999999</v>
      </c>
    </row>
    <row r="287" spans="1:3" x14ac:dyDescent="0.3">
      <c r="A287">
        <v>286</v>
      </c>
      <c r="B287">
        <v>-16.47824322</v>
      </c>
      <c r="C287">
        <v>-68.217635259999994</v>
      </c>
    </row>
    <row r="288" spans="1:3" x14ac:dyDescent="0.3">
      <c r="A288">
        <v>287</v>
      </c>
      <c r="B288">
        <v>-16.478080200000001</v>
      </c>
      <c r="C288">
        <v>-68.217962889999995</v>
      </c>
    </row>
    <row r="289" spans="1:3" x14ac:dyDescent="0.3">
      <c r="A289">
        <v>288</v>
      </c>
      <c r="B289">
        <v>-16.477928469999998</v>
      </c>
      <c r="C289">
        <v>-68.218262330000002</v>
      </c>
    </row>
    <row r="290" spans="1:3" x14ac:dyDescent="0.3">
      <c r="A290">
        <v>289</v>
      </c>
      <c r="B290">
        <v>-16.47749168</v>
      </c>
      <c r="C290">
        <v>-68.2179249</v>
      </c>
    </row>
    <row r="291" spans="1:3" x14ac:dyDescent="0.3">
      <c r="A291">
        <v>290</v>
      </c>
      <c r="B291">
        <v>-16.477173530000002</v>
      </c>
      <c r="C291">
        <v>-68.217757820000003</v>
      </c>
    </row>
    <row r="292" spans="1:3" x14ac:dyDescent="0.3">
      <c r="A292">
        <v>291</v>
      </c>
      <c r="B292">
        <v>-16.476562170000001</v>
      </c>
      <c r="C292">
        <v>-68.217432329999994</v>
      </c>
    </row>
    <row r="293" spans="1:3" x14ac:dyDescent="0.3">
      <c r="A293">
        <v>292</v>
      </c>
      <c r="B293">
        <v>-16.476217980000001</v>
      </c>
      <c r="C293">
        <v>-68.217246349999996</v>
      </c>
    </row>
    <row r="294" spans="1:3" x14ac:dyDescent="0.3">
      <c r="A294">
        <v>293</v>
      </c>
      <c r="B294">
        <v>-16.475910150000001</v>
      </c>
      <c r="C294">
        <v>-68.217065860000005</v>
      </c>
    </row>
    <row r="295" spans="1:3" x14ac:dyDescent="0.3">
      <c r="A295">
        <v>294</v>
      </c>
      <c r="B295">
        <v>-16.47529467</v>
      </c>
      <c r="C295">
        <v>-68.216727300000002</v>
      </c>
    </row>
    <row r="296" spans="1:3" x14ac:dyDescent="0.3">
      <c r="A296">
        <v>295</v>
      </c>
      <c r="B296">
        <v>-16.474945529999999</v>
      </c>
      <c r="C296">
        <v>-68.216517049999993</v>
      </c>
    </row>
    <row r="297" spans="1:3" x14ac:dyDescent="0.3">
      <c r="A297">
        <v>296</v>
      </c>
      <c r="B297">
        <v>-16.474670450000001</v>
      </c>
      <c r="C297">
        <v>-68.216366120000004</v>
      </c>
    </row>
    <row r="298" spans="1:3" x14ac:dyDescent="0.3">
      <c r="A298">
        <v>297</v>
      </c>
      <c r="B298">
        <v>-16.474318889999999</v>
      </c>
      <c r="C298">
        <v>-68.216192190000001</v>
      </c>
    </row>
    <row r="299" spans="1:3" x14ac:dyDescent="0.3">
      <c r="A299">
        <v>298</v>
      </c>
      <c r="B299">
        <v>-16.473917910000001</v>
      </c>
      <c r="C299">
        <v>-68.215985009999997</v>
      </c>
    </row>
    <row r="300" spans="1:3" x14ac:dyDescent="0.3">
      <c r="A300">
        <v>299</v>
      </c>
      <c r="B300">
        <v>-16.473622299999999</v>
      </c>
      <c r="C300">
        <v>-68.215829479999996</v>
      </c>
    </row>
    <row r="301" spans="1:3" x14ac:dyDescent="0.3">
      <c r="A301">
        <v>300</v>
      </c>
      <c r="B301">
        <v>-16.473402449999998</v>
      </c>
      <c r="C301">
        <v>-68.216272520000004</v>
      </c>
    </row>
    <row r="302" spans="1:3" x14ac:dyDescent="0.3">
      <c r="A302">
        <v>301</v>
      </c>
      <c r="B302">
        <v>-16.473850970000001</v>
      </c>
      <c r="C302">
        <v>-68.216512179999995</v>
      </c>
    </row>
    <row r="303" spans="1:3" x14ac:dyDescent="0.3">
      <c r="A303">
        <v>302</v>
      </c>
      <c r="B303">
        <v>-16.474084600000001</v>
      </c>
      <c r="C303">
        <v>-68.216639670000006</v>
      </c>
    </row>
    <row r="304" spans="1:3" x14ac:dyDescent="0.3">
      <c r="A304">
        <v>303</v>
      </c>
      <c r="B304">
        <v>-16.47437674</v>
      </c>
      <c r="C304">
        <v>-68.216786630000001</v>
      </c>
    </row>
    <row r="305" spans="1:3" x14ac:dyDescent="0.3">
      <c r="A305">
        <v>304</v>
      </c>
      <c r="B305">
        <v>-16.474704419999998</v>
      </c>
      <c r="C305">
        <v>-68.216963079999999</v>
      </c>
    </row>
    <row r="306" spans="1:3" x14ac:dyDescent="0.3">
      <c r="A306">
        <v>305</v>
      </c>
      <c r="B306">
        <v>-16.475021170000002</v>
      </c>
      <c r="C306">
        <v>-68.217135150000004</v>
      </c>
    </row>
    <row r="307" spans="1:3" x14ac:dyDescent="0.3">
      <c r="A307">
        <v>306</v>
      </c>
      <c r="B307">
        <v>-16.475223010000001</v>
      </c>
      <c r="C307">
        <v>-68.217625440000006</v>
      </c>
    </row>
    <row r="308" spans="1:3" x14ac:dyDescent="0.3">
      <c r="A308">
        <v>307</v>
      </c>
      <c r="B308">
        <v>-16.475088329999998</v>
      </c>
      <c r="C308">
        <v>-68.217875710000001</v>
      </c>
    </row>
    <row r="309" spans="1:3" x14ac:dyDescent="0.3">
      <c r="A309">
        <v>308</v>
      </c>
      <c r="B309">
        <v>-16.47545234</v>
      </c>
      <c r="C309">
        <v>-68.218065240000001</v>
      </c>
    </row>
    <row r="310" spans="1:3" x14ac:dyDescent="0.3">
      <c r="A310">
        <v>309</v>
      </c>
      <c r="B310">
        <v>-16.475757510000001</v>
      </c>
      <c r="C310">
        <v>-68.218232760000006</v>
      </c>
    </row>
    <row r="311" spans="1:3" x14ac:dyDescent="0.3">
      <c r="A311">
        <v>310</v>
      </c>
      <c r="B311">
        <v>-16.476034720000001</v>
      </c>
      <c r="C311">
        <v>-68.218401159999999</v>
      </c>
    </row>
    <row r="312" spans="1:3" x14ac:dyDescent="0.3">
      <c r="A312">
        <v>311</v>
      </c>
      <c r="B312">
        <v>-16.47646495</v>
      </c>
      <c r="C312">
        <v>-68.218637099999995</v>
      </c>
    </row>
    <row r="313" spans="1:3" x14ac:dyDescent="0.3">
      <c r="A313">
        <v>312</v>
      </c>
      <c r="B313">
        <v>-16.476698809999998</v>
      </c>
      <c r="C313">
        <v>-68.218761560000004</v>
      </c>
    </row>
    <row r="314" spans="1:3" x14ac:dyDescent="0.3">
      <c r="A314">
        <v>313</v>
      </c>
      <c r="B314">
        <v>-16.476953930000001</v>
      </c>
      <c r="C314">
        <v>-68.218905359999994</v>
      </c>
    </row>
    <row r="315" spans="1:3" x14ac:dyDescent="0.3">
      <c r="A315">
        <v>314</v>
      </c>
      <c r="B315">
        <v>-16.4774621</v>
      </c>
      <c r="C315">
        <v>-68.219182590000003</v>
      </c>
    </row>
    <row r="316" spans="1:3" x14ac:dyDescent="0.3">
      <c r="A316">
        <v>315</v>
      </c>
      <c r="B316">
        <v>-16.477297409999998</v>
      </c>
      <c r="C316">
        <v>-68.219512359999996</v>
      </c>
    </row>
    <row r="317" spans="1:3" x14ac:dyDescent="0.3">
      <c r="A317">
        <v>316</v>
      </c>
      <c r="B317">
        <v>-16.47314768</v>
      </c>
      <c r="C317">
        <v>-68.216138610000002</v>
      </c>
    </row>
    <row r="318" spans="1:3" x14ac:dyDescent="0.3">
      <c r="A318">
        <v>317</v>
      </c>
      <c r="B318">
        <v>-16.472854850000001</v>
      </c>
      <c r="C318">
        <v>-68.215975639999996</v>
      </c>
    </row>
    <row r="319" spans="1:3" x14ac:dyDescent="0.3">
      <c r="A319">
        <v>318</v>
      </c>
      <c r="B319">
        <v>-16.472660869999999</v>
      </c>
      <c r="C319">
        <v>-68.215879099999995</v>
      </c>
    </row>
    <row r="320" spans="1:3" x14ac:dyDescent="0.3">
      <c r="A320">
        <v>319</v>
      </c>
      <c r="B320">
        <v>-16.472440379999998</v>
      </c>
      <c r="C320">
        <v>-68.215753579999998</v>
      </c>
    </row>
    <row r="321" spans="1:3" x14ac:dyDescent="0.3">
      <c r="A321">
        <v>320</v>
      </c>
      <c r="B321">
        <v>-16.47220437</v>
      </c>
      <c r="C321">
        <v>-68.216234150000005</v>
      </c>
    </row>
    <row r="322" spans="1:3" x14ac:dyDescent="0.3">
      <c r="A322">
        <v>321</v>
      </c>
      <c r="B322">
        <v>-16.47238986</v>
      </c>
      <c r="C322">
        <v>-68.216425419999993</v>
      </c>
    </row>
    <row r="323" spans="1:3" x14ac:dyDescent="0.3">
      <c r="A323">
        <v>322</v>
      </c>
      <c r="B323">
        <v>-16.472759159999999</v>
      </c>
      <c r="C323">
        <v>-68.216624539999998</v>
      </c>
    </row>
    <row r="324" spans="1:3" x14ac:dyDescent="0.3">
      <c r="A324">
        <v>323</v>
      </c>
      <c r="B324">
        <v>-16.473135589999998</v>
      </c>
      <c r="C324">
        <v>-68.216822280000002</v>
      </c>
    </row>
    <row r="325" spans="1:3" x14ac:dyDescent="0.3">
      <c r="A325">
        <v>324</v>
      </c>
      <c r="B325">
        <v>-16.474233250000001</v>
      </c>
      <c r="C325">
        <v>-68.217058690000002</v>
      </c>
    </row>
    <row r="326" spans="1:3" x14ac:dyDescent="0.3">
      <c r="A326">
        <v>325</v>
      </c>
      <c r="B326">
        <v>-16.474094050000001</v>
      </c>
      <c r="C326">
        <v>-68.21733184</v>
      </c>
    </row>
    <row r="327" spans="1:3" x14ac:dyDescent="0.3">
      <c r="A327">
        <v>326</v>
      </c>
      <c r="B327">
        <v>-16.474316030000001</v>
      </c>
      <c r="C327">
        <v>-68.217456229999996</v>
      </c>
    </row>
    <row r="328" spans="1:3" x14ac:dyDescent="0.3">
      <c r="A328">
        <v>327</v>
      </c>
      <c r="B328">
        <v>-16.474509520000002</v>
      </c>
      <c r="C328">
        <v>-68.217584560000006</v>
      </c>
    </row>
    <row r="329" spans="1:3" x14ac:dyDescent="0.3">
      <c r="A329">
        <v>328</v>
      </c>
      <c r="B329">
        <v>-16.474954749999998</v>
      </c>
      <c r="C329">
        <v>-68.218142900000004</v>
      </c>
    </row>
    <row r="330" spans="1:3" x14ac:dyDescent="0.3">
      <c r="A330">
        <v>329</v>
      </c>
      <c r="B330">
        <v>-16.474858619999999</v>
      </c>
      <c r="C330">
        <v>-68.218334299999995</v>
      </c>
    </row>
    <row r="331" spans="1:3" x14ac:dyDescent="0.3">
      <c r="A331">
        <v>330</v>
      </c>
      <c r="B331">
        <v>-16.475091800000001</v>
      </c>
      <c r="C331">
        <v>-68.215350849999993</v>
      </c>
    </row>
    <row r="332" spans="1:3" x14ac:dyDescent="0.3">
      <c r="A332">
        <v>331</v>
      </c>
      <c r="B332">
        <v>-16.47523305</v>
      </c>
      <c r="C332">
        <v>-68.215042159999996</v>
      </c>
    </row>
    <row r="333" spans="1:3" x14ac:dyDescent="0.3">
      <c r="A333">
        <v>332</v>
      </c>
      <c r="B333">
        <v>-16.475345690000001</v>
      </c>
      <c r="C333">
        <v>-68.214803450000005</v>
      </c>
    </row>
    <row r="334" spans="1:3" x14ac:dyDescent="0.3">
      <c r="A334">
        <v>333</v>
      </c>
      <c r="B334">
        <v>-16.475448220000001</v>
      </c>
      <c r="C334">
        <v>-68.214617219999994</v>
      </c>
    </row>
    <row r="335" spans="1:3" x14ac:dyDescent="0.3">
      <c r="A335">
        <v>334</v>
      </c>
      <c r="B335">
        <v>-16.475614360000002</v>
      </c>
      <c r="C335">
        <v>-68.214264880000002</v>
      </c>
    </row>
    <row r="336" spans="1:3" x14ac:dyDescent="0.3">
      <c r="A336">
        <v>335</v>
      </c>
      <c r="B336">
        <v>-16.47578979</v>
      </c>
      <c r="C336">
        <v>-68.213941070000004</v>
      </c>
    </row>
    <row r="337" spans="1:3" x14ac:dyDescent="0.3">
      <c r="A337">
        <v>336</v>
      </c>
      <c r="B337">
        <v>-16.475888040000001</v>
      </c>
      <c r="C337">
        <v>-68.213761840000004</v>
      </c>
    </row>
    <row r="338" spans="1:3" x14ac:dyDescent="0.3">
      <c r="A338">
        <v>337</v>
      </c>
      <c r="B338">
        <v>-16.475395339999999</v>
      </c>
      <c r="C338">
        <v>-68.213507000000007</v>
      </c>
    </row>
    <row r="339" spans="1:3" x14ac:dyDescent="0.3">
      <c r="A339">
        <v>338</v>
      </c>
      <c r="B339">
        <v>-16.475498219999999</v>
      </c>
      <c r="C339">
        <v>-68.213323939999995</v>
      </c>
    </row>
    <row r="340" spans="1:3" x14ac:dyDescent="0.3">
      <c r="A340">
        <v>339</v>
      </c>
      <c r="B340">
        <v>-16.475686660000001</v>
      </c>
      <c r="C340">
        <v>-68.212957810000006</v>
      </c>
    </row>
    <row r="341" spans="1:3" x14ac:dyDescent="0.3">
      <c r="A341">
        <v>340</v>
      </c>
      <c r="B341">
        <v>-16.47585918</v>
      </c>
      <c r="C341">
        <v>-68.212584590000006</v>
      </c>
    </row>
    <row r="342" spans="1:3" x14ac:dyDescent="0.3">
      <c r="A342">
        <v>341</v>
      </c>
      <c r="B342">
        <v>-16.475615229999999</v>
      </c>
      <c r="C342">
        <v>-68.212425600000003</v>
      </c>
    </row>
    <row r="343" spans="1:3" x14ac:dyDescent="0.3">
      <c r="A343">
        <v>342</v>
      </c>
      <c r="B343">
        <v>-16.47531957</v>
      </c>
      <c r="C343">
        <v>-68.212279629999998</v>
      </c>
    </row>
    <row r="344" spans="1:3" x14ac:dyDescent="0.3">
      <c r="A344">
        <v>343</v>
      </c>
      <c r="B344">
        <v>-16.475197170000001</v>
      </c>
      <c r="C344">
        <v>-68.212538760000001</v>
      </c>
    </row>
    <row r="345" spans="1:3" x14ac:dyDescent="0.3">
      <c r="A345">
        <v>344</v>
      </c>
      <c r="B345">
        <v>-16.475087899999998</v>
      </c>
      <c r="C345">
        <v>-68.212742430000006</v>
      </c>
    </row>
    <row r="346" spans="1:3" x14ac:dyDescent="0.3">
      <c r="A346">
        <v>345</v>
      </c>
      <c r="B346">
        <v>-16.474945909999999</v>
      </c>
      <c r="C346">
        <v>-68.213082589999999</v>
      </c>
    </row>
    <row r="347" spans="1:3" x14ac:dyDescent="0.3">
      <c r="A347">
        <v>346</v>
      </c>
      <c r="B347">
        <v>-16.4747664</v>
      </c>
      <c r="C347">
        <v>-68.213420569999997</v>
      </c>
    </row>
    <row r="348" spans="1:3" x14ac:dyDescent="0.3">
      <c r="A348">
        <v>347</v>
      </c>
      <c r="B348">
        <v>-16.474613130000002</v>
      </c>
      <c r="C348">
        <v>-68.213726390000005</v>
      </c>
    </row>
    <row r="349" spans="1:3" x14ac:dyDescent="0.3">
      <c r="A349">
        <v>348</v>
      </c>
      <c r="B349">
        <v>-16.474161089999999</v>
      </c>
      <c r="C349">
        <v>-68.213507329999999</v>
      </c>
    </row>
    <row r="350" spans="1:3" x14ac:dyDescent="0.3">
      <c r="A350">
        <v>349</v>
      </c>
      <c r="B350">
        <v>-16.473990109999999</v>
      </c>
      <c r="C350">
        <v>-68.213859740000004</v>
      </c>
    </row>
    <row r="351" spans="1:3" x14ac:dyDescent="0.3">
      <c r="A351">
        <v>350</v>
      </c>
      <c r="B351">
        <v>-16.47382309</v>
      </c>
      <c r="C351">
        <v>-68.214214560000002</v>
      </c>
    </row>
    <row r="352" spans="1:3" x14ac:dyDescent="0.3">
      <c r="A352">
        <v>351</v>
      </c>
      <c r="B352">
        <v>-16.473314890000001</v>
      </c>
      <c r="C352">
        <v>-68.214438189999996</v>
      </c>
    </row>
    <row r="353" spans="1:3" x14ac:dyDescent="0.3">
      <c r="A353">
        <v>352</v>
      </c>
      <c r="B353">
        <v>-16.473675650000001</v>
      </c>
      <c r="C353">
        <v>-68.214599870000001</v>
      </c>
    </row>
    <row r="354" spans="1:3" x14ac:dyDescent="0.3">
      <c r="A354">
        <v>353</v>
      </c>
      <c r="B354">
        <v>-16.4740468</v>
      </c>
      <c r="C354">
        <v>-68.214811170000004</v>
      </c>
    </row>
    <row r="355" spans="1:3" x14ac:dyDescent="0.3">
      <c r="A355">
        <v>354</v>
      </c>
      <c r="B355">
        <v>-16.474221539999998</v>
      </c>
      <c r="C355">
        <v>-68.214473709999993</v>
      </c>
    </row>
    <row r="356" spans="1:3" x14ac:dyDescent="0.3">
      <c r="A356">
        <v>355</v>
      </c>
      <c r="B356">
        <v>-16.474391529999998</v>
      </c>
      <c r="C356">
        <v>-68.214148120000004</v>
      </c>
    </row>
    <row r="357" spans="1:3" x14ac:dyDescent="0.3">
      <c r="A357">
        <v>356</v>
      </c>
      <c r="B357">
        <v>-16.47583667</v>
      </c>
      <c r="C357">
        <v>-68.214390550000005</v>
      </c>
    </row>
    <row r="358" spans="1:3" x14ac:dyDescent="0.3">
      <c r="A358">
        <v>357</v>
      </c>
      <c r="B358">
        <v>-16.476045030000002</v>
      </c>
      <c r="C358">
        <v>-68.2145115</v>
      </c>
    </row>
    <row r="359" spans="1:3" x14ac:dyDescent="0.3">
      <c r="A359">
        <v>358</v>
      </c>
      <c r="B359">
        <v>-16.476334850000001</v>
      </c>
      <c r="C359">
        <v>-68.214660230000007</v>
      </c>
    </row>
    <row r="360" spans="1:3" x14ac:dyDescent="0.3">
      <c r="A360">
        <v>359</v>
      </c>
      <c r="B360">
        <v>-16.476592719999999</v>
      </c>
      <c r="C360">
        <v>-68.214794389999994</v>
      </c>
    </row>
    <row r="361" spans="1:3" x14ac:dyDescent="0.3">
      <c r="A361">
        <v>360</v>
      </c>
      <c r="B361">
        <v>-16.476769650000001</v>
      </c>
      <c r="C361">
        <v>-68.214434220000001</v>
      </c>
    </row>
    <row r="362" spans="1:3" x14ac:dyDescent="0.3">
      <c r="A362">
        <v>361</v>
      </c>
      <c r="B362">
        <v>-16.476936500000001</v>
      </c>
      <c r="C362">
        <v>-68.214098879999995</v>
      </c>
    </row>
    <row r="363" spans="1:3" x14ac:dyDescent="0.3">
      <c r="A363">
        <v>362</v>
      </c>
      <c r="B363">
        <v>-16.47708355</v>
      </c>
      <c r="C363">
        <v>-68.213787010000004</v>
      </c>
    </row>
    <row r="364" spans="1:3" x14ac:dyDescent="0.3">
      <c r="A364">
        <v>363</v>
      </c>
      <c r="B364">
        <v>-16.477593550000002</v>
      </c>
      <c r="C364">
        <v>-68.214061020000003</v>
      </c>
    </row>
    <row r="365" spans="1:3" x14ac:dyDescent="0.3">
      <c r="A365">
        <v>364</v>
      </c>
      <c r="B365">
        <v>-16.4774204</v>
      </c>
      <c r="C365">
        <v>-68.214403520000005</v>
      </c>
    </row>
    <row r="366" spans="1:3" x14ac:dyDescent="0.3">
      <c r="A366">
        <v>365</v>
      </c>
      <c r="B366">
        <v>-16.477252369999999</v>
      </c>
      <c r="C366">
        <v>-68.214735649999994</v>
      </c>
    </row>
    <row r="367" spans="1:3" x14ac:dyDescent="0.3">
      <c r="A367">
        <v>366</v>
      </c>
      <c r="B367">
        <v>-16.477086700000001</v>
      </c>
      <c r="C367">
        <v>-68.215057849999994</v>
      </c>
    </row>
    <row r="368" spans="1:3" x14ac:dyDescent="0.3">
      <c r="A368">
        <v>367</v>
      </c>
      <c r="B368">
        <v>-16.47732212</v>
      </c>
      <c r="C368">
        <v>-68.215190250000006</v>
      </c>
    </row>
    <row r="369" spans="1:3" x14ac:dyDescent="0.3">
      <c r="A369">
        <v>368</v>
      </c>
      <c r="B369">
        <v>-16.47753951</v>
      </c>
      <c r="C369">
        <v>-68.215311159999999</v>
      </c>
    </row>
    <row r="370" spans="1:3" x14ac:dyDescent="0.3">
      <c r="A370">
        <v>369</v>
      </c>
      <c r="B370">
        <v>-16.477360059999999</v>
      </c>
      <c r="C370">
        <v>-68.215667879999998</v>
      </c>
    </row>
    <row r="371" spans="1:3" x14ac:dyDescent="0.3">
      <c r="A371">
        <v>370</v>
      </c>
      <c r="B371">
        <v>-16.474917489999999</v>
      </c>
      <c r="C371">
        <v>-68.209715590000002</v>
      </c>
    </row>
    <row r="372" spans="1:3" x14ac:dyDescent="0.3">
      <c r="A372">
        <v>371</v>
      </c>
      <c r="B372">
        <v>-16.47479629</v>
      </c>
      <c r="C372">
        <v>-68.209683269999999</v>
      </c>
    </row>
    <row r="373" spans="1:3" x14ac:dyDescent="0.3">
      <c r="A373">
        <v>372</v>
      </c>
      <c r="B373">
        <v>-16.47426978</v>
      </c>
      <c r="C373">
        <v>-68.209400930000001</v>
      </c>
    </row>
    <row r="374" spans="1:3" x14ac:dyDescent="0.3">
      <c r="A374">
        <v>373</v>
      </c>
      <c r="B374">
        <v>-16.473948530000001</v>
      </c>
      <c r="C374">
        <v>-68.20924101</v>
      </c>
    </row>
    <row r="375" spans="1:3" x14ac:dyDescent="0.3">
      <c r="A375">
        <v>374</v>
      </c>
      <c r="B375">
        <v>-16.473609660000001</v>
      </c>
      <c r="C375">
        <v>-68.209058810000002</v>
      </c>
    </row>
    <row r="376" spans="1:3" x14ac:dyDescent="0.3">
      <c r="A376">
        <v>375</v>
      </c>
      <c r="B376">
        <v>-16.473508410000001</v>
      </c>
      <c r="C376">
        <v>-68.209267969999999</v>
      </c>
    </row>
    <row r="377" spans="1:3" x14ac:dyDescent="0.3">
      <c r="A377">
        <v>376</v>
      </c>
      <c r="B377">
        <v>-16.47341836</v>
      </c>
      <c r="C377">
        <v>-68.209469060000004</v>
      </c>
    </row>
    <row r="378" spans="1:3" x14ac:dyDescent="0.3">
      <c r="A378">
        <v>377</v>
      </c>
      <c r="B378">
        <v>-16.473612410000001</v>
      </c>
      <c r="C378">
        <v>-68.209578160000007</v>
      </c>
    </row>
    <row r="379" spans="1:3" x14ac:dyDescent="0.3">
      <c r="A379">
        <v>378</v>
      </c>
      <c r="B379">
        <v>-16.473823750000001</v>
      </c>
      <c r="C379">
        <v>-68.209703500000003</v>
      </c>
    </row>
    <row r="380" spans="1:3" x14ac:dyDescent="0.3">
      <c r="A380">
        <v>379</v>
      </c>
      <c r="B380">
        <v>-16.47366216</v>
      </c>
      <c r="C380">
        <v>-68.21006088</v>
      </c>
    </row>
    <row r="381" spans="1:3" x14ac:dyDescent="0.3">
      <c r="A381">
        <v>380</v>
      </c>
      <c r="B381">
        <v>-16.47349796</v>
      </c>
      <c r="C381">
        <v>-68.210358130000003</v>
      </c>
    </row>
    <row r="382" spans="1:3" x14ac:dyDescent="0.3">
      <c r="A382">
        <v>381</v>
      </c>
      <c r="B382">
        <v>-16.473384750000001</v>
      </c>
      <c r="C382">
        <v>-68.210574260000001</v>
      </c>
    </row>
    <row r="383" spans="1:3" x14ac:dyDescent="0.3">
      <c r="A383">
        <v>382</v>
      </c>
      <c r="B383">
        <v>-16.47356452</v>
      </c>
      <c r="C383">
        <v>-68.210616119999997</v>
      </c>
    </row>
    <row r="384" spans="1:3" x14ac:dyDescent="0.3">
      <c r="A384">
        <v>383</v>
      </c>
      <c r="B384">
        <v>-16.473442009999999</v>
      </c>
      <c r="C384">
        <v>-68.210881540000003</v>
      </c>
    </row>
    <row r="385" spans="1:3" x14ac:dyDescent="0.3">
      <c r="A385">
        <v>384</v>
      </c>
      <c r="B385">
        <v>-16.47329564</v>
      </c>
      <c r="C385">
        <v>-68.211177890000002</v>
      </c>
    </row>
    <row r="386" spans="1:3" x14ac:dyDescent="0.3">
      <c r="A386">
        <v>385</v>
      </c>
      <c r="B386">
        <v>-16.473158600000001</v>
      </c>
      <c r="C386">
        <v>-68.211474870000004</v>
      </c>
    </row>
    <row r="387" spans="1:3" x14ac:dyDescent="0.3">
      <c r="A387">
        <v>386</v>
      </c>
      <c r="B387">
        <v>-16.473067530000002</v>
      </c>
      <c r="C387">
        <v>-68.211662709999999</v>
      </c>
    </row>
    <row r="388" spans="1:3" x14ac:dyDescent="0.3">
      <c r="A388">
        <v>387</v>
      </c>
      <c r="B388">
        <v>-16.472903389999999</v>
      </c>
      <c r="C388">
        <v>-68.211980740000001</v>
      </c>
    </row>
    <row r="389" spans="1:3" x14ac:dyDescent="0.3">
      <c r="A389">
        <v>388</v>
      </c>
      <c r="B389">
        <v>-16.472792609999999</v>
      </c>
      <c r="C389">
        <v>-68.212197320000001</v>
      </c>
    </row>
    <row r="390" spans="1:3" x14ac:dyDescent="0.3">
      <c r="A390">
        <v>389</v>
      </c>
      <c r="B390">
        <v>-16.4726398</v>
      </c>
      <c r="C390">
        <v>-68.212521319999993</v>
      </c>
    </row>
    <row r="391" spans="1:3" x14ac:dyDescent="0.3">
      <c r="A391">
        <v>390</v>
      </c>
      <c r="B391">
        <v>-16.47253963</v>
      </c>
      <c r="C391">
        <v>-68.212713179999994</v>
      </c>
    </row>
    <row r="392" spans="1:3" x14ac:dyDescent="0.3">
      <c r="A392">
        <v>391</v>
      </c>
      <c r="B392">
        <v>-16.47286021</v>
      </c>
      <c r="C392">
        <v>-68.212885439999994</v>
      </c>
    </row>
    <row r="393" spans="1:3" x14ac:dyDescent="0.3">
      <c r="A393">
        <v>392</v>
      </c>
      <c r="B393">
        <v>-16.473127059999999</v>
      </c>
      <c r="C393">
        <v>-68.213026569999997</v>
      </c>
    </row>
    <row r="394" spans="1:3" x14ac:dyDescent="0.3">
      <c r="A394">
        <v>393</v>
      </c>
      <c r="B394">
        <v>-16.473432670000001</v>
      </c>
      <c r="C394">
        <v>-68.213189389999997</v>
      </c>
    </row>
    <row r="395" spans="1:3" x14ac:dyDescent="0.3">
      <c r="A395">
        <v>394</v>
      </c>
      <c r="B395">
        <v>-16.473751270000001</v>
      </c>
      <c r="C395">
        <v>-68.208769860000004</v>
      </c>
    </row>
    <row r="396" spans="1:3" x14ac:dyDescent="0.3">
      <c r="A396">
        <v>395</v>
      </c>
      <c r="B396">
        <v>-16.47390541</v>
      </c>
      <c r="C396">
        <v>-68.208491739999999</v>
      </c>
    </row>
    <row r="397" spans="1:3" x14ac:dyDescent="0.3">
      <c r="A397">
        <v>396</v>
      </c>
      <c r="B397">
        <v>-16.474224339999999</v>
      </c>
      <c r="C397">
        <v>-68.208653220000002</v>
      </c>
    </row>
    <row r="398" spans="1:3" x14ac:dyDescent="0.3">
      <c r="A398">
        <v>397</v>
      </c>
      <c r="B398">
        <v>-16.47451027</v>
      </c>
      <c r="C398">
        <v>-68.208794240000003</v>
      </c>
    </row>
    <row r="399" spans="1:3" x14ac:dyDescent="0.3">
      <c r="A399">
        <v>398</v>
      </c>
      <c r="B399">
        <v>-16.47474725</v>
      </c>
      <c r="C399">
        <v>-68.208926489999996</v>
      </c>
    </row>
    <row r="400" spans="1:3" x14ac:dyDescent="0.3">
      <c r="A400">
        <v>399</v>
      </c>
      <c r="B400">
        <v>-16.474447720000001</v>
      </c>
      <c r="C400">
        <v>-68.208146859999999</v>
      </c>
    </row>
    <row r="401" spans="1:3" x14ac:dyDescent="0.3">
      <c r="A401">
        <v>400</v>
      </c>
      <c r="B401">
        <v>-16.474159419999999</v>
      </c>
      <c r="C401">
        <v>-68.207995990000001</v>
      </c>
    </row>
    <row r="402" spans="1:3" x14ac:dyDescent="0.3">
      <c r="A402">
        <v>401</v>
      </c>
      <c r="B402">
        <v>-16.474023639999999</v>
      </c>
      <c r="C402">
        <v>-68.20823686</v>
      </c>
    </row>
    <row r="403" spans="1:3" x14ac:dyDescent="0.3">
      <c r="A403">
        <v>402</v>
      </c>
      <c r="B403">
        <v>-16.473812259999999</v>
      </c>
      <c r="C403">
        <v>-68.207934850000001</v>
      </c>
    </row>
    <row r="404" spans="1:3" x14ac:dyDescent="0.3">
      <c r="A404">
        <v>403</v>
      </c>
      <c r="B404">
        <v>-16.473482480000001</v>
      </c>
      <c r="C404">
        <v>-68.207752540000001</v>
      </c>
    </row>
    <row r="405" spans="1:3" x14ac:dyDescent="0.3">
      <c r="A405">
        <v>404</v>
      </c>
      <c r="B405">
        <v>-16.473204939999999</v>
      </c>
      <c r="C405">
        <v>-68.207613069999994</v>
      </c>
    </row>
    <row r="406" spans="1:3" x14ac:dyDescent="0.3">
      <c r="A406">
        <v>405</v>
      </c>
      <c r="B406">
        <v>-16.472882179999999</v>
      </c>
      <c r="C406">
        <v>-68.207459229999998</v>
      </c>
    </row>
    <row r="407" spans="1:3" x14ac:dyDescent="0.3">
      <c r="A407">
        <v>406</v>
      </c>
      <c r="B407">
        <v>-16.4727073</v>
      </c>
      <c r="C407">
        <v>-68.207798519999997</v>
      </c>
    </row>
    <row r="408" spans="1:3" x14ac:dyDescent="0.3">
      <c r="A408">
        <v>407</v>
      </c>
      <c r="B408">
        <v>-16.472505420000001</v>
      </c>
      <c r="C408">
        <v>-68.207694570000001</v>
      </c>
    </row>
    <row r="409" spans="1:3" x14ac:dyDescent="0.3">
      <c r="A409">
        <v>408</v>
      </c>
      <c r="B409">
        <v>-16.472244069999999</v>
      </c>
      <c r="C409">
        <v>-68.207560770000001</v>
      </c>
    </row>
    <row r="410" spans="1:3" x14ac:dyDescent="0.3">
      <c r="A410">
        <v>409</v>
      </c>
      <c r="B410">
        <v>-16.47196486</v>
      </c>
      <c r="C410">
        <v>-68.207411480000005</v>
      </c>
    </row>
    <row r="411" spans="1:3" x14ac:dyDescent="0.3">
      <c r="A411">
        <v>410</v>
      </c>
      <c r="B411">
        <v>-16.47176163</v>
      </c>
      <c r="C411">
        <v>-68.207287339999993</v>
      </c>
    </row>
    <row r="412" spans="1:3" x14ac:dyDescent="0.3">
      <c r="A412">
        <v>411</v>
      </c>
      <c r="B412">
        <v>-16.471530959999999</v>
      </c>
      <c r="C412">
        <v>-68.207151670000002</v>
      </c>
    </row>
    <row r="413" spans="1:3" x14ac:dyDescent="0.3">
      <c r="A413">
        <v>412</v>
      </c>
      <c r="B413">
        <v>-16.471339260000001</v>
      </c>
      <c r="C413">
        <v>-68.207044749999994</v>
      </c>
    </row>
    <row r="414" spans="1:3" x14ac:dyDescent="0.3">
      <c r="A414">
        <v>413</v>
      </c>
      <c r="B414">
        <v>-16.471124289999999</v>
      </c>
      <c r="C414">
        <v>-68.206934700000005</v>
      </c>
    </row>
    <row r="415" spans="1:3" x14ac:dyDescent="0.3">
      <c r="A415">
        <v>414</v>
      </c>
      <c r="B415">
        <v>-16.471281680000001</v>
      </c>
      <c r="C415">
        <v>-68.206599639999993</v>
      </c>
    </row>
    <row r="416" spans="1:3" x14ac:dyDescent="0.3">
      <c r="A416">
        <v>415</v>
      </c>
      <c r="B416">
        <v>-16.471490259999999</v>
      </c>
      <c r="C416">
        <v>-68.206239019999998</v>
      </c>
    </row>
    <row r="417" spans="1:3" x14ac:dyDescent="0.3">
      <c r="A417">
        <v>416</v>
      </c>
      <c r="B417">
        <v>-16.471852859999998</v>
      </c>
      <c r="C417">
        <v>-68.206380269999997</v>
      </c>
    </row>
    <row r="418" spans="1:3" x14ac:dyDescent="0.3">
      <c r="A418">
        <v>417</v>
      </c>
      <c r="B418">
        <v>-16.47161959</v>
      </c>
      <c r="C418">
        <v>-68.205974819999994</v>
      </c>
    </row>
    <row r="419" spans="1:3" x14ac:dyDescent="0.3">
      <c r="A419">
        <v>418</v>
      </c>
      <c r="B419">
        <v>-16.471784830000001</v>
      </c>
      <c r="C419">
        <v>-68.205663580000007</v>
      </c>
    </row>
    <row r="420" spans="1:3" x14ac:dyDescent="0.3">
      <c r="A420">
        <v>419</v>
      </c>
      <c r="B420">
        <v>-16.47228381</v>
      </c>
      <c r="C420">
        <v>-68.205864840000004</v>
      </c>
    </row>
    <row r="421" spans="1:3" x14ac:dyDescent="0.3">
      <c r="A421">
        <v>420</v>
      </c>
      <c r="B421">
        <v>-16.47249952</v>
      </c>
      <c r="C421">
        <v>-68.205431129999994</v>
      </c>
    </row>
    <row r="422" spans="1:3" x14ac:dyDescent="0.3">
      <c r="A422">
        <v>421</v>
      </c>
      <c r="B422">
        <v>-16.472658580000001</v>
      </c>
      <c r="C422">
        <v>-68.205075460000003</v>
      </c>
    </row>
    <row r="423" spans="1:3" x14ac:dyDescent="0.3">
      <c r="A423">
        <v>422</v>
      </c>
      <c r="B423">
        <v>-16.472853489999999</v>
      </c>
      <c r="C423">
        <v>-68.204753400000001</v>
      </c>
    </row>
    <row r="424" spans="1:3" x14ac:dyDescent="0.3">
      <c r="A424">
        <v>423</v>
      </c>
      <c r="B424">
        <v>-16.473068789999999</v>
      </c>
      <c r="C424">
        <v>-68.204321590000006</v>
      </c>
    </row>
    <row r="425" spans="1:3" x14ac:dyDescent="0.3">
      <c r="A425">
        <v>424</v>
      </c>
      <c r="B425">
        <v>-16.47324811</v>
      </c>
      <c r="C425">
        <v>-68.203936769999999</v>
      </c>
    </row>
    <row r="426" spans="1:3" x14ac:dyDescent="0.3">
      <c r="A426">
        <v>425</v>
      </c>
      <c r="B426">
        <v>-16.473101710000002</v>
      </c>
      <c r="C426">
        <v>-68.203594420000002</v>
      </c>
    </row>
    <row r="427" spans="1:3" x14ac:dyDescent="0.3">
      <c r="A427">
        <v>426</v>
      </c>
      <c r="B427">
        <v>-16.473328410000001</v>
      </c>
      <c r="C427">
        <v>-68.20371222</v>
      </c>
    </row>
    <row r="428" spans="1:3" x14ac:dyDescent="0.3">
      <c r="A428">
        <v>427</v>
      </c>
      <c r="B428">
        <v>-16.473699629999999</v>
      </c>
      <c r="C428">
        <v>-68.203900520000005</v>
      </c>
    </row>
    <row r="429" spans="1:3" x14ac:dyDescent="0.3">
      <c r="A429">
        <v>428</v>
      </c>
      <c r="B429">
        <v>-16.473618550000001</v>
      </c>
      <c r="C429">
        <v>-68.204072229999994</v>
      </c>
    </row>
    <row r="430" spans="1:3" x14ac:dyDescent="0.3">
      <c r="A430">
        <v>429</v>
      </c>
      <c r="B430">
        <v>-16.473450400000001</v>
      </c>
      <c r="C430">
        <v>-68.20440112</v>
      </c>
    </row>
    <row r="431" spans="1:3" x14ac:dyDescent="0.3">
      <c r="A431">
        <v>430</v>
      </c>
      <c r="B431">
        <v>-16.473753810000002</v>
      </c>
      <c r="C431">
        <v>-68.204580230000005</v>
      </c>
    </row>
    <row r="432" spans="1:3" x14ac:dyDescent="0.3">
      <c r="A432">
        <v>431</v>
      </c>
      <c r="B432">
        <v>-16.474078030000001</v>
      </c>
      <c r="C432">
        <v>-68.204747789999999</v>
      </c>
    </row>
    <row r="433" spans="1:3" x14ac:dyDescent="0.3">
      <c r="A433">
        <v>432</v>
      </c>
      <c r="B433">
        <v>-16.474355920000001</v>
      </c>
      <c r="C433">
        <v>-68.204906350000002</v>
      </c>
    </row>
    <row r="434" spans="1:3" x14ac:dyDescent="0.3">
      <c r="A434">
        <v>433</v>
      </c>
      <c r="B434">
        <v>-16.474640310000002</v>
      </c>
      <c r="C434">
        <v>-68.205077250000002</v>
      </c>
    </row>
    <row r="435" spans="1:3" x14ac:dyDescent="0.3">
      <c r="A435">
        <v>434</v>
      </c>
      <c r="B435">
        <v>-16.47486026</v>
      </c>
      <c r="C435">
        <v>-68.204556550000007</v>
      </c>
    </row>
    <row r="436" spans="1:3" x14ac:dyDescent="0.3">
      <c r="A436">
        <v>435</v>
      </c>
      <c r="B436">
        <v>-16.475247360000001</v>
      </c>
      <c r="C436">
        <v>-68.204752999999997</v>
      </c>
    </row>
    <row r="437" spans="1:3" x14ac:dyDescent="0.3">
      <c r="A437">
        <v>436</v>
      </c>
      <c r="B437">
        <v>-16.47208964</v>
      </c>
      <c r="C437">
        <v>-68.207064160000002</v>
      </c>
    </row>
    <row r="438" spans="1:3" x14ac:dyDescent="0.3">
      <c r="A438">
        <v>437</v>
      </c>
      <c r="B438">
        <v>-16.472617580000001</v>
      </c>
      <c r="C438">
        <v>-68.206023329999994</v>
      </c>
    </row>
    <row r="439" spans="1:3" x14ac:dyDescent="0.3">
      <c r="A439">
        <v>438</v>
      </c>
      <c r="B439">
        <v>-16.472791019999999</v>
      </c>
      <c r="C439">
        <v>-68.205677530000003</v>
      </c>
    </row>
    <row r="440" spans="1:3" x14ac:dyDescent="0.3">
      <c r="A440">
        <v>439</v>
      </c>
      <c r="B440">
        <v>-16.47291061</v>
      </c>
      <c r="C440">
        <v>-68.205452179999995</v>
      </c>
    </row>
    <row r="441" spans="1:3" x14ac:dyDescent="0.3">
      <c r="A441">
        <v>440</v>
      </c>
      <c r="B441">
        <v>-16.472997899999999</v>
      </c>
      <c r="C441">
        <v>-68.205285110000005</v>
      </c>
    </row>
    <row r="442" spans="1:3" x14ac:dyDescent="0.3">
      <c r="A442">
        <v>441</v>
      </c>
      <c r="B442">
        <v>-16.473124120000001</v>
      </c>
      <c r="C442">
        <v>-68.205039159999998</v>
      </c>
    </row>
    <row r="443" spans="1:3" x14ac:dyDescent="0.3">
      <c r="A443">
        <v>442</v>
      </c>
      <c r="B443">
        <v>-16.473249240000001</v>
      </c>
      <c r="C443">
        <v>-68.204777800000002</v>
      </c>
    </row>
    <row r="444" spans="1:3" x14ac:dyDescent="0.3">
      <c r="A444">
        <v>443</v>
      </c>
      <c r="B444">
        <v>-16.473558140000002</v>
      </c>
      <c r="C444">
        <v>-68.204931770000002</v>
      </c>
    </row>
    <row r="445" spans="1:3" x14ac:dyDescent="0.3">
      <c r="A445">
        <v>444</v>
      </c>
      <c r="B445">
        <v>-16.473858</v>
      </c>
      <c r="C445">
        <v>-68.205065410000003</v>
      </c>
    </row>
    <row r="446" spans="1:3" x14ac:dyDescent="0.3">
      <c r="A446">
        <v>445</v>
      </c>
      <c r="B446">
        <v>-16.474297780000001</v>
      </c>
      <c r="C446">
        <v>-68.20532403</v>
      </c>
    </row>
    <row r="447" spans="1:3" x14ac:dyDescent="0.3">
      <c r="A447">
        <v>446</v>
      </c>
      <c r="B447">
        <v>-16.474230429999999</v>
      </c>
      <c r="C447">
        <v>-68.205532550000001</v>
      </c>
    </row>
    <row r="448" spans="1:3" x14ac:dyDescent="0.3">
      <c r="A448">
        <v>447</v>
      </c>
      <c r="B448">
        <v>-16.473965230000001</v>
      </c>
      <c r="C448">
        <v>-68.205766550000007</v>
      </c>
    </row>
    <row r="449" spans="1:3" x14ac:dyDescent="0.3">
      <c r="A449">
        <v>448</v>
      </c>
      <c r="B449">
        <v>-16.47371652</v>
      </c>
      <c r="C449">
        <v>-68.205600439999998</v>
      </c>
    </row>
    <row r="450" spans="1:3" x14ac:dyDescent="0.3">
      <c r="A450">
        <v>449</v>
      </c>
      <c r="B450">
        <v>-16.47287437</v>
      </c>
      <c r="C450">
        <v>-68.206154789999999</v>
      </c>
    </row>
    <row r="451" spans="1:3" x14ac:dyDescent="0.3">
      <c r="A451">
        <v>450</v>
      </c>
      <c r="B451">
        <v>-16.473177849999999</v>
      </c>
      <c r="C451">
        <v>-68.206310149999993</v>
      </c>
    </row>
    <row r="452" spans="1:3" x14ac:dyDescent="0.3">
      <c r="A452">
        <v>451</v>
      </c>
      <c r="B452">
        <v>-16.47342063</v>
      </c>
      <c r="C452">
        <v>-68.206434450000003</v>
      </c>
    </row>
    <row r="453" spans="1:3" x14ac:dyDescent="0.3">
      <c r="A453">
        <v>452</v>
      </c>
      <c r="B453">
        <v>-16.47318254</v>
      </c>
      <c r="C453">
        <v>-68.206901000000002</v>
      </c>
    </row>
    <row r="454" spans="1:3" x14ac:dyDescent="0.3">
      <c r="A454">
        <v>453</v>
      </c>
      <c r="B454">
        <v>-16.473384249999999</v>
      </c>
      <c r="C454">
        <v>-68.207008569999999</v>
      </c>
    </row>
    <row r="455" spans="1:3" x14ac:dyDescent="0.3">
      <c r="A455">
        <v>454</v>
      </c>
      <c r="B455">
        <v>-16.47367977</v>
      </c>
      <c r="C455">
        <v>-68.207172810000003</v>
      </c>
    </row>
    <row r="456" spans="1:3" x14ac:dyDescent="0.3">
      <c r="A456">
        <v>455</v>
      </c>
      <c r="B456">
        <v>-16.474263090000001</v>
      </c>
      <c r="C456">
        <v>-68.207761509999997</v>
      </c>
    </row>
    <row r="457" spans="1:3" x14ac:dyDescent="0.3">
      <c r="A457">
        <v>456</v>
      </c>
      <c r="B457">
        <v>-16.474393200000002</v>
      </c>
      <c r="C457">
        <v>-68.207519199999993</v>
      </c>
    </row>
    <row r="458" spans="1:3" x14ac:dyDescent="0.3">
      <c r="A458">
        <v>457</v>
      </c>
      <c r="B458">
        <v>-16.474613949999998</v>
      </c>
      <c r="C458">
        <v>-68.207077299999995</v>
      </c>
    </row>
    <row r="459" spans="1:3" x14ac:dyDescent="0.3">
      <c r="A459">
        <v>458</v>
      </c>
      <c r="B459">
        <v>-16.474573960000001</v>
      </c>
      <c r="C459">
        <v>-68.206809989999996</v>
      </c>
    </row>
    <row r="460" spans="1:3" x14ac:dyDescent="0.3">
      <c r="A460">
        <v>459</v>
      </c>
      <c r="B460">
        <v>-16.474847520000001</v>
      </c>
      <c r="C460">
        <v>-68.207190389999994</v>
      </c>
    </row>
    <row r="461" spans="1:3" x14ac:dyDescent="0.3">
      <c r="A461">
        <v>460</v>
      </c>
      <c r="B461">
        <v>-16.47515181</v>
      </c>
      <c r="C461">
        <v>-68.207359210000007</v>
      </c>
    </row>
    <row r="462" spans="1:3" x14ac:dyDescent="0.3">
      <c r="A462">
        <v>461</v>
      </c>
      <c r="B462">
        <v>-16.475417019999998</v>
      </c>
      <c r="C462">
        <v>-68.207500800000005</v>
      </c>
    </row>
    <row r="463" spans="1:3" x14ac:dyDescent="0.3">
      <c r="A463">
        <v>462</v>
      </c>
      <c r="B463">
        <v>-16.475626930000001</v>
      </c>
      <c r="C463">
        <v>-68.207745610000003</v>
      </c>
    </row>
    <row r="464" spans="1:3" x14ac:dyDescent="0.3">
      <c r="A464">
        <v>463</v>
      </c>
      <c r="B464">
        <v>-16.475791940000001</v>
      </c>
      <c r="C464">
        <v>-68.2074499</v>
      </c>
    </row>
    <row r="465" spans="1:3" x14ac:dyDescent="0.3">
      <c r="A465">
        <v>464</v>
      </c>
      <c r="B465">
        <v>-16.47587897</v>
      </c>
      <c r="C465">
        <v>-68.207244790000004</v>
      </c>
    </row>
    <row r="466" spans="1:3" x14ac:dyDescent="0.3">
      <c r="A466">
        <v>465</v>
      </c>
      <c r="B466">
        <v>-16.475971909999998</v>
      </c>
      <c r="C466">
        <v>-68.207061440000004</v>
      </c>
    </row>
    <row r="467" spans="1:3" x14ac:dyDescent="0.3">
      <c r="A467">
        <v>466</v>
      </c>
      <c r="B467">
        <v>-16.475718100000002</v>
      </c>
      <c r="C467">
        <v>-68.206937780000004</v>
      </c>
    </row>
    <row r="468" spans="1:3" x14ac:dyDescent="0.3">
      <c r="A468">
        <v>467</v>
      </c>
      <c r="B468">
        <v>-16.475469520000001</v>
      </c>
      <c r="C468">
        <v>-68.206795409999998</v>
      </c>
    </row>
    <row r="469" spans="1:3" x14ac:dyDescent="0.3">
      <c r="A469">
        <v>468</v>
      </c>
      <c r="B469">
        <v>-16.47515731</v>
      </c>
      <c r="C469">
        <v>-68.206613509999997</v>
      </c>
    </row>
    <row r="470" spans="1:3" x14ac:dyDescent="0.3">
      <c r="A470">
        <v>469</v>
      </c>
      <c r="B470">
        <v>-16.474789189999999</v>
      </c>
      <c r="C470">
        <v>-68.206433070000003</v>
      </c>
    </row>
    <row r="471" spans="1:3" x14ac:dyDescent="0.3">
      <c r="A471">
        <v>470</v>
      </c>
      <c r="B471">
        <v>-16.474962430000001</v>
      </c>
      <c r="C471">
        <v>-68.206098979999993</v>
      </c>
    </row>
    <row r="472" spans="1:3" x14ac:dyDescent="0.3">
      <c r="A472">
        <v>471</v>
      </c>
      <c r="B472">
        <v>-16.475054149999998</v>
      </c>
      <c r="C472">
        <v>-68.205922790000002</v>
      </c>
    </row>
    <row r="473" spans="1:3" x14ac:dyDescent="0.3">
      <c r="A473">
        <v>472</v>
      </c>
      <c r="B473">
        <v>-16.475350630000001</v>
      </c>
      <c r="C473">
        <v>-68.206091959999995</v>
      </c>
    </row>
    <row r="474" spans="1:3" x14ac:dyDescent="0.3">
      <c r="A474">
        <v>473</v>
      </c>
      <c r="B474">
        <v>-16.475653550000001</v>
      </c>
      <c r="C474">
        <v>-68.206263010000001</v>
      </c>
    </row>
    <row r="475" spans="1:3" x14ac:dyDescent="0.3">
      <c r="A475">
        <v>474</v>
      </c>
      <c r="B475">
        <v>-16.475984740000001</v>
      </c>
      <c r="C475">
        <v>-68.206441949999999</v>
      </c>
    </row>
    <row r="476" spans="1:3" x14ac:dyDescent="0.3">
      <c r="A476">
        <v>475</v>
      </c>
      <c r="B476">
        <v>-16.476216109999999</v>
      </c>
      <c r="C476">
        <v>-68.206575079999993</v>
      </c>
    </row>
    <row r="477" spans="1:3" x14ac:dyDescent="0.3">
      <c r="A477">
        <v>476</v>
      </c>
      <c r="B477">
        <v>-16.476479619999999</v>
      </c>
      <c r="C477">
        <v>-68.206066149999998</v>
      </c>
    </row>
    <row r="478" spans="1:3" x14ac:dyDescent="0.3">
      <c r="A478">
        <v>477</v>
      </c>
      <c r="B478">
        <v>-16.476231420000001</v>
      </c>
      <c r="C478">
        <v>-68.205932610000005</v>
      </c>
    </row>
    <row r="479" spans="1:3" x14ac:dyDescent="0.3">
      <c r="A479">
        <v>478</v>
      </c>
      <c r="B479">
        <v>-16.475912430000001</v>
      </c>
      <c r="C479">
        <v>-68.205769739999994</v>
      </c>
    </row>
    <row r="480" spans="1:3" x14ac:dyDescent="0.3">
      <c r="A480">
        <v>479</v>
      </c>
      <c r="B480">
        <v>-16.475580220000001</v>
      </c>
      <c r="C480">
        <v>-68.205585110000001</v>
      </c>
    </row>
    <row r="481" spans="1:3" x14ac:dyDescent="0.3">
      <c r="A481">
        <v>480</v>
      </c>
      <c r="B481">
        <v>-16.4747141</v>
      </c>
      <c r="C481">
        <v>-68.207685979999994</v>
      </c>
    </row>
    <row r="482" spans="1:3" x14ac:dyDescent="0.3">
      <c r="A482">
        <v>481</v>
      </c>
      <c r="B482">
        <v>-16.475069309999999</v>
      </c>
      <c r="C482">
        <v>-68.207887409999998</v>
      </c>
    </row>
    <row r="483" spans="1:3" x14ac:dyDescent="0.3">
      <c r="A483">
        <v>482</v>
      </c>
      <c r="B483">
        <v>-16.485386640000002</v>
      </c>
      <c r="C483">
        <v>-68.223822470000002</v>
      </c>
    </row>
    <row r="484" spans="1:3" x14ac:dyDescent="0.3">
      <c r="A484">
        <v>483</v>
      </c>
      <c r="B484">
        <v>-16.485306210000001</v>
      </c>
      <c r="C484">
        <v>-68.224158340000002</v>
      </c>
    </row>
    <row r="485" spans="1:3" x14ac:dyDescent="0.3">
      <c r="A485">
        <v>484</v>
      </c>
      <c r="B485">
        <v>-16.485238110000001</v>
      </c>
      <c r="C485">
        <v>-68.224495630000007</v>
      </c>
    </row>
    <row r="486" spans="1:3" x14ac:dyDescent="0.3">
      <c r="A486">
        <v>485</v>
      </c>
      <c r="B486">
        <v>-16.485167709999999</v>
      </c>
      <c r="C486">
        <v>-68.224820109999996</v>
      </c>
    </row>
    <row r="487" spans="1:3" x14ac:dyDescent="0.3">
      <c r="A487">
        <v>486</v>
      </c>
      <c r="B487">
        <v>-16.484894539999999</v>
      </c>
      <c r="C487">
        <v>-68.224756420000006</v>
      </c>
    </row>
    <row r="488" spans="1:3" x14ac:dyDescent="0.3">
      <c r="A488">
        <v>487</v>
      </c>
      <c r="B488">
        <v>-16.48463817</v>
      </c>
      <c r="C488">
        <v>-68.224703599999998</v>
      </c>
    </row>
    <row r="489" spans="1:3" x14ac:dyDescent="0.3">
      <c r="A489">
        <v>488</v>
      </c>
      <c r="B489">
        <v>-16.48454679</v>
      </c>
      <c r="C489">
        <v>-68.225091719999995</v>
      </c>
    </row>
    <row r="490" spans="1:3" x14ac:dyDescent="0.3">
      <c r="A490">
        <v>489</v>
      </c>
      <c r="B490">
        <v>-16.484426200000001</v>
      </c>
      <c r="C490">
        <v>-68.225643910000002</v>
      </c>
    </row>
    <row r="491" spans="1:3" x14ac:dyDescent="0.3">
      <c r="A491">
        <v>490</v>
      </c>
      <c r="B491">
        <v>-16.484383449999999</v>
      </c>
      <c r="C491">
        <v>-68.225853360000002</v>
      </c>
    </row>
    <row r="492" spans="1:3" x14ac:dyDescent="0.3">
      <c r="A492">
        <v>491</v>
      </c>
      <c r="B492">
        <v>-16.48432553</v>
      </c>
      <c r="C492">
        <v>-68.226093219999996</v>
      </c>
    </row>
    <row r="493" spans="1:3" x14ac:dyDescent="0.3">
      <c r="A493">
        <v>492</v>
      </c>
      <c r="B493">
        <v>-16.48427861</v>
      </c>
      <c r="C493">
        <v>-68.226321589999998</v>
      </c>
    </row>
    <row r="494" spans="1:3" x14ac:dyDescent="0.3">
      <c r="A494">
        <v>493</v>
      </c>
      <c r="B494">
        <v>-16.484226499999998</v>
      </c>
      <c r="C494">
        <v>-68.226510570000002</v>
      </c>
    </row>
    <row r="495" spans="1:3" x14ac:dyDescent="0.3">
      <c r="A495">
        <v>494</v>
      </c>
      <c r="B495">
        <v>-16.484266160000001</v>
      </c>
      <c r="C495">
        <v>-68.226744299999993</v>
      </c>
    </row>
    <row r="496" spans="1:3" x14ac:dyDescent="0.3">
      <c r="A496">
        <v>495</v>
      </c>
      <c r="B496">
        <v>-16.484154350000001</v>
      </c>
      <c r="C496">
        <v>-68.226939180000002</v>
      </c>
    </row>
    <row r="497" spans="1:3" x14ac:dyDescent="0.3">
      <c r="A497">
        <v>496</v>
      </c>
      <c r="B497">
        <v>-16.484074419999999</v>
      </c>
      <c r="C497">
        <v>-68.227323609999999</v>
      </c>
    </row>
    <row r="498" spans="1:3" x14ac:dyDescent="0.3">
      <c r="A498">
        <v>497</v>
      </c>
      <c r="B498">
        <v>-16.484001190000001</v>
      </c>
      <c r="C498">
        <v>-68.227634170000002</v>
      </c>
    </row>
    <row r="499" spans="1:3" x14ac:dyDescent="0.3">
      <c r="A499">
        <v>498</v>
      </c>
      <c r="B499">
        <v>-16.484216960000001</v>
      </c>
      <c r="C499">
        <v>-68.227606789999996</v>
      </c>
    </row>
    <row r="500" spans="1:3" x14ac:dyDescent="0.3">
      <c r="A500">
        <v>499</v>
      </c>
      <c r="B500">
        <v>-16.48410702</v>
      </c>
      <c r="C500">
        <v>-68.228495859999995</v>
      </c>
    </row>
    <row r="501" spans="1:3" x14ac:dyDescent="0.3">
      <c r="A501">
        <v>500</v>
      </c>
      <c r="B501">
        <v>-16.484052380000001</v>
      </c>
      <c r="C501">
        <v>-68.228700900000007</v>
      </c>
    </row>
    <row r="502" spans="1:3" x14ac:dyDescent="0.3">
      <c r="A502">
        <v>501</v>
      </c>
      <c r="B502">
        <v>-16.483972380000001</v>
      </c>
      <c r="C502">
        <v>-68.229066590000002</v>
      </c>
    </row>
    <row r="503" spans="1:3" x14ac:dyDescent="0.3">
      <c r="A503">
        <v>502</v>
      </c>
      <c r="B503">
        <v>-16.483895369999999</v>
      </c>
      <c r="C503">
        <v>-68.229410590000001</v>
      </c>
    </row>
    <row r="504" spans="1:3" x14ac:dyDescent="0.3">
      <c r="A504">
        <v>503</v>
      </c>
      <c r="B504">
        <v>-16.483803600000002</v>
      </c>
      <c r="C504">
        <v>-68.229882570000001</v>
      </c>
    </row>
    <row r="505" spans="1:3" x14ac:dyDescent="0.3">
      <c r="A505">
        <v>504</v>
      </c>
      <c r="B505">
        <v>-16.483739409999998</v>
      </c>
      <c r="C505">
        <v>-68.230168129999996</v>
      </c>
    </row>
    <row r="506" spans="1:3" x14ac:dyDescent="0.3">
      <c r="A506">
        <v>505</v>
      </c>
      <c r="B506">
        <v>-16.483668160000001</v>
      </c>
      <c r="C506">
        <v>-68.230493109999998</v>
      </c>
    </row>
    <row r="507" spans="1:3" x14ac:dyDescent="0.3">
      <c r="A507">
        <v>506</v>
      </c>
      <c r="B507">
        <v>-16.48359057</v>
      </c>
      <c r="C507">
        <v>-68.230780129999999</v>
      </c>
    </row>
    <row r="508" spans="1:3" x14ac:dyDescent="0.3">
      <c r="A508">
        <v>507</v>
      </c>
      <c r="B508">
        <v>-16.483190669999999</v>
      </c>
      <c r="C508">
        <v>-68.230693779999996</v>
      </c>
    </row>
    <row r="509" spans="1:3" x14ac:dyDescent="0.3">
      <c r="A509">
        <v>508</v>
      </c>
      <c r="B509">
        <v>-16.482932730000002</v>
      </c>
      <c r="C509">
        <v>-68.230639690000004</v>
      </c>
    </row>
    <row r="510" spans="1:3" x14ac:dyDescent="0.3">
      <c r="A510">
        <v>509</v>
      </c>
      <c r="B510">
        <v>-16.48267165</v>
      </c>
      <c r="C510">
        <v>-68.23057541</v>
      </c>
    </row>
    <row r="511" spans="1:3" x14ac:dyDescent="0.3">
      <c r="A511">
        <v>510</v>
      </c>
      <c r="B511">
        <v>-16.48228937</v>
      </c>
      <c r="C511">
        <v>-68.230508729999997</v>
      </c>
    </row>
    <row r="512" spans="1:3" x14ac:dyDescent="0.3">
      <c r="A512">
        <v>511</v>
      </c>
      <c r="B512">
        <v>-16.481905019999999</v>
      </c>
      <c r="C512">
        <v>-68.230407920000005</v>
      </c>
    </row>
    <row r="513" spans="1:3" x14ac:dyDescent="0.3">
      <c r="A513">
        <v>512</v>
      </c>
      <c r="B513">
        <v>-16.48175719</v>
      </c>
      <c r="C513">
        <v>-68.230792350000002</v>
      </c>
    </row>
    <row r="514" spans="1:3" x14ac:dyDescent="0.3">
      <c r="A514">
        <v>513</v>
      </c>
      <c r="B514">
        <v>-16.481657850000001</v>
      </c>
      <c r="C514">
        <v>-68.231078589999996</v>
      </c>
    </row>
    <row r="515" spans="1:3" x14ac:dyDescent="0.3">
      <c r="A515">
        <v>514</v>
      </c>
      <c r="B515">
        <v>-16.481597449999999</v>
      </c>
      <c r="C515">
        <v>-68.231286109999999</v>
      </c>
    </row>
    <row r="516" spans="1:3" x14ac:dyDescent="0.3">
      <c r="A516">
        <v>515</v>
      </c>
      <c r="B516">
        <v>-16.481539380000001</v>
      </c>
      <c r="C516">
        <v>-68.231509889999998</v>
      </c>
    </row>
    <row r="517" spans="1:3" x14ac:dyDescent="0.3">
      <c r="A517">
        <v>516</v>
      </c>
      <c r="B517">
        <v>-16.481478689999999</v>
      </c>
      <c r="C517">
        <v>-68.231728079999996</v>
      </c>
    </row>
    <row r="518" spans="1:3" x14ac:dyDescent="0.3">
      <c r="A518">
        <v>517</v>
      </c>
      <c r="B518">
        <v>-16.48140652</v>
      </c>
      <c r="C518">
        <v>-68.231992059999996</v>
      </c>
    </row>
    <row r="519" spans="1:3" x14ac:dyDescent="0.3">
      <c r="A519">
        <v>518</v>
      </c>
      <c r="B519">
        <v>-16.481299230000001</v>
      </c>
      <c r="C519">
        <v>-68.232336610000004</v>
      </c>
    </row>
    <row r="520" spans="1:3" x14ac:dyDescent="0.3">
      <c r="A520">
        <v>519</v>
      </c>
      <c r="B520">
        <v>-16.481216069999999</v>
      </c>
      <c r="C520">
        <v>-68.232627960000002</v>
      </c>
    </row>
    <row r="521" spans="1:3" x14ac:dyDescent="0.3">
      <c r="A521">
        <v>520</v>
      </c>
      <c r="B521">
        <v>-16.481110739999998</v>
      </c>
      <c r="C521">
        <v>-68.23300845</v>
      </c>
    </row>
    <row r="522" spans="1:3" x14ac:dyDescent="0.3">
      <c r="A522">
        <v>521</v>
      </c>
      <c r="B522">
        <v>-16.4810503</v>
      </c>
      <c r="C522">
        <v>-68.233340850000005</v>
      </c>
    </row>
    <row r="523" spans="1:3" x14ac:dyDescent="0.3">
      <c r="A523">
        <v>522</v>
      </c>
      <c r="B523">
        <v>-16.48100728</v>
      </c>
      <c r="C523">
        <v>-68.233662969999997</v>
      </c>
    </row>
    <row r="524" spans="1:3" x14ac:dyDescent="0.3">
      <c r="A524">
        <v>523</v>
      </c>
      <c r="B524">
        <v>-16.480958919999999</v>
      </c>
      <c r="C524">
        <v>-68.234062719999997</v>
      </c>
    </row>
    <row r="525" spans="1:3" x14ac:dyDescent="0.3">
      <c r="A525">
        <v>524</v>
      </c>
      <c r="B525">
        <v>-16.480931210000001</v>
      </c>
      <c r="C525">
        <v>-68.234342510000005</v>
      </c>
    </row>
    <row r="526" spans="1:3" x14ac:dyDescent="0.3">
      <c r="A526">
        <v>525</v>
      </c>
      <c r="B526">
        <v>-16.48090573</v>
      </c>
      <c r="C526">
        <v>-68.234536469999995</v>
      </c>
    </row>
    <row r="527" spans="1:3" x14ac:dyDescent="0.3">
      <c r="A527">
        <v>526</v>
      </c>
      <c r="B527">
        <v>-16.48078104</v>
      </c>
      <c r="C527">
        <v>-68.235002289999997</v>
      </c>
    </row>
    <row r="528" spans="1:3" x14ac:dyDescent="0.3">
      <c r="A528">
        <v>527</v>
      </c>
      <c r="B528">
        <v>-16.48080727</v>
      </c>
      <c r="C528">
        <v>-68.235337599999994</v>
      </c>
    </row>
    <row r="529" spans="1:3" x14ac:dyDescent="0.3">
      <c r="A529">
        <v>528</v>
      </c>
      <c r="B529">
        <v>-16.480737550000001</v>
      </c>
      <c r="C529">
        <v>-68.235507069999997</v>
      </c>
    </row>
    <row r="530" spans="1:3" x14ac:dyDescent="0.3">
      <c r="A530">
        <v>529</v>
      </c>
      <c r="B530">
        <v>-16.481090170000002</v>
      </c>
      <c r="C530">
        <v>-68.235614139999996</v>
      </c>
    </row>
    <row r="531" spans="1:3" x14ac:dyDescent="0.3">
      <c r="A531">
        <v>530</v>
      </c>
      <c r="B531">
        <v>-16.48442824</v>
      </c>
      <c r="C531">
        <v>-68.227571240000003</v>
      </c>
    </row>
    <row r="532" spans="1:3" x14ac:dyDescent="0.3">
      <c r="A532">
        <v>531</v>
      </c>
      <c r="B532">
        <v>-16.48517116</v>
      </c>
      <c r="C532">
        <v>-68.227440299999998</v>
      </c>
    </row>
    <row r="533" spans="1:3" x14ac:dyDescent="0.3">
      <c r="A533">
        <v>532</v>
      </c>
      <c r="B533">
        <v>-16.485248760000001</v>
      </c>
      <c r="C533">
        <v>-68.227112480000002</v>
      </c>
    </row>
    <row r="534" spans="1:3" x14ac:dyDescent="0.3">
      <c r="A534">
        <v>533</v>
      </c>
      <c r="B534">
        <v>-16.48531032</v>
      </c>
      <c r="C534">
        <v>-68.22678363</v>
      </c>
    </row>
    <row r="535" spans="1:3" x14ac:dyDescent="0.3">
      <c r="A535">
        <v>534</v>
      </c>
      <c r="B535">
        <v>-16.48501109</v>
      </c>
      <c r="C535">
        <v>-68.226666739999999</v>
      </c>
    </row>
    <row r="536" spans="1:3" x14ac:dyDescent="0.3">
      <c r="A536">
        <v>535</v>
      </c>
      <c r="B536">
        <v>-16.484767510000001</v>
      </c>
      <c r="C536">
        <v>-68.226620060000002</v>
      </c>
    </row>
    <row r="537" spans="1:3" x14ac:dyDescent="0.3">
      <c r="A537">
        <v>536</v>
      </c>
      <c r="B537">
        <v>-16.48448269</v>
      </c>
      <c r="C537">
        <v>-68.22656087</v>
      </c>
    </row>
    <row r="538" spans="1:3" x14ac:dyDescent="0.3">
      <c r="A538">
        <v>537</v>
      </c>
      <c r="B538">
        <v>-16.483871990000001</v>
      </c>
      <c r="C538">
        <v>-68.226427630000003</v>
      </c>
    </row>
    <row r="539" spans="1:3" x14ac:dyDescent="0.3">
      <c r="A539">
        <v>538</v>
      </c>
      <c r="B539">
        <v>-16.4834535</v>
      </c>
      <c r="C539">
        <v>-68.22632188</v>
      </c>
    </row>
    <row r="540" spans="1:3" x14ac:dyDescent="0.3">
      <c r="A540">
        <v>539</v>
      </c>
      <c r="B540">
        <v>-16.483125739999998</v>
      </c>
      <c r="C540">
        <v>-68.226240599999997</v>
      </c>
    </row>
    <row r="541" spans="1:3" x14ac:dyDescent="0.3">
      <c r="A541">
        <v>540</v>
      </c>
      <c r="B541">
        <v>-16.482970460000001</v>
      </c>
      <c r="C541">
        <v>-68.226208369999995</v>
      </c>
    </row>
    <row r="542" spans="1:3" x14ac:dyDescent="0.3">
      <c r="A542">
        <v>541</v>
      </c>
      <c r="B542">
        <v>-16.48288419</v>
      </c>
      <c r="C542">
        <v>-68.226513420000003</v>
      </c>
    </row>
    <row r="543" spans="1:3" x14ac:dyDescent="0.3">
      <c r="A543">
        <v>542</v>
      </c>
      <c r="B543">
        <v>-16.48278329</v>
      </c>
      <c r="C543">
        <v>-68.226927700000005</v>
      </c>
    </row>
    <row r="544" spans="1:3" x14ac:dyDescent="0.3">
      <c r="A544">
        <v>543</v>
      </c>
      <c r="B544">
        <v>-16.48246863</v>
      </c>
      <c r="C544">
        <v>-68.226732699999999</v>
      </c>
    </row>
    <row r="545" spans="1:3" x14ac:dyDescent="0.3">
      <c r="A545">
        <v>544</v>
      </c>
      <c r="B545">
        <v>-16.482117379999998</v>
      </c>
      <c r="C545">
        <v>-68.226494119999998</v>
      </c>
    </row>
    <row r="546" spans="1:3" x14ac:dyDescent="0.3">
      <c r="A546">
        <v>545</v>
      </c>
      <c r="B546">
        <v>-16.482205350000001</v>
      </c>
      <c r="C546">
        <v>-68.226267410000005</v>
      </c>
    </row>
    <row r="547" spans="1:3" x14ac:dyDescent="0.3">
      <c r="A547">
        <v>546</v>
      </c>
      <c r="B547">
        <v>-16.482308840000002</v>
      </c>
      <c r="C547">
        <v>-68.226000119999995</v>
      </c>
    </row>
    <row r="548" spans="1:3" x14ac:dyDescent="0.3">
      <c r="A548">
        <v>547</v>
      </c>
      <c r="B548">
        <v>-16.482448439999999</v>
      </c>
      <c r="C548">
        <v>-68.225646839999996</v>
      </c>
    </row>
    <row r="549" spans="1:3" x14ac:dyDescent="0.3">
      <c r="A549">
        <v>548</v>
      </c>
      <c r="B549">
        <v>-16.482570939999999</v>
      </c>
      <c r="C549">
        <v>-68.225472350000004</v>
      </c>
    </row>
    <row r="550" spans="1:3" x14ac:dyDescent="0.3">
      <c r="A550">
        <v>549</v>
      </c>
      <c r="B550">
        <v>-16.482672969999999</v>
      </c>
      <c r="C550">
        <v>-68.225192919999998</v>
      </c>
    </row>
    <row r="551" spans="1:3" x14ac:dyDescent="0.3">
      <c r="A551">
        <v>550</v>
      </c>
      <c r="B551">
        <v>-16.482745120000001</v>
      </c>
      <c r="C551">
        <v>-68.225025049999999</v>
      </c>
    </row>
    <row r="552" spans="1:3" x14ac:dyDescent="0.3">
      <c r="A552">
        <v>551</v>
      </c>
      <c r="B552">
        <v>-16.482801810000002</v>
      </c>
      <c r="C552">
        <v>-68.224711580000005</v>
      </c>
    </row>
    <row r="553" spans="1:3" x14ac:dyDescent="0.3">
      <c r="A553">
        <v>552</v>
      </c>
      <c r="B553">
        <v>-16.482878060000001</v>
      </c>
      <c r="C553">
        <v>-68.224518099999997</v>
      </c>
    </row>
    <row r="554" spans="1:3" x14ac:dyDescent="0.3">
      <c r="A554">
        <v>553</v>
      </c>
      <c r="B554">
        <v>-16.485557119999999</v>
      </c>
      <c r="C554">
        <v>-68.226847919999997</v>
      </c>
    </row>
    <row r="555" spans="1:3" x14ac:dyDescent="0.3">
      <c r="A555">
        <v>554</v>
      </c>
      <c r="B555">
        <v>-16.485836110000001</v>
      </c>
      <c r="C555">
        <v>-68.226912659999996</v>
      </c>
    </row>
    <row r="556" spans="1:3" x14ac:dyDescent="0.3">
      <c r="A556">
        <v>555</v>
      </c>
      <c r="B556">
        <v>-16.48595194</v>
      </c>
      <c r="C556">
        <v>-68.226481609999993</v>
      </c>
    </row>
    <row r="557" spans="1:3" x14ac:dyDescent="0.3">
      <c r="A557">
        <v>556</v>
      </c>
      <c r="B557">
        <v>-16.48602751</v>
      </c>
      <c r="C557">
        <v>-68.226130310000002</v>
      </c>
    </row>
    <row r="558" spans="1:3" x14ac:dyDescent="0.3">
      <c r="A558">
        <v>557</v>
      </c>
      <c r="B558">
        <v>-16.486103440000001</v>
      </c>
      <c r="C558">
        <v>-68.225801829999995</v>
      </c>
    </row>
    <row r="559" spans="1:3" x14ac:dyDescent="0.3">
      <c r="A559">
        <v>558</v>
      </c>
      <c r="B559">
        <v>-16.48617441</v>
      </c>
      <c r="C559">
        <v>-68.225411730000005</v>
      </c>
    </row>
    <row r="560" spans="1:3" x14ac:dyDescent="0.3">
      <c r="A560">
        <v>559</v>
      </c>
      <c r="B560">
        <v>-16.485758799999999</v>
      </c>
      <c r="C560">
        <v>-68.225349750000007</v>
      </c>
    </row>
    <row r="561" spans="1:3" x14ac:dyDescent="0.3">
      <c r="A561">
        <v>560</v>
      </c>
      <c r="B561">
        <v>-16.485695580000002</v>
      </c>
      <c r="C561">
        <v>-68.225724490000005</v>
      </c>
    </row>
    <row r="562" spans="1:3" x14ac:dyDescent="0.3">
      <c r="A562">
        <v>561</v>
      </c>
      <c r="B562">
        <v>-16.485634050000002</v>
      </c>
      <c r="C562">
        <v>-68.226036390000004</v>
      </c>
    </row>
    <row r="563" spans="1:3" x14ac:dyDescent="0.3">
      <c r="A563">
        <v>562</v>
      </c>
      <c r="B563">
        <v>-16.485560079999999</v>
      </c>
      <c r="C563">
        <v>-68.226380259999999</v>
      </c>
    </row>
    <row r="564" spans="1:3" x14ac:dyDescent="0.3">
      <c r="A564">
        <v>563</v>
      </c>
      <c r="B564">
        <v>-16.48549521</v>
      </c>
      <c r="C564">
        <v>-68.224902490000005</v>
      </c>
    </row>
    <row r="565" spans="1:3" x14ac:dyDescent="0.3">
      <c r="A565">
        <v>564</v>
      </c>
      <c r="B565">
        <v>-16.485228500000002</v>
      </c>
      <c r="C565">
        <v>-68.2262992</v>
      </c>
    </row>
    <row r="566" spans="1:3" x14ac:dyDescent="0.3">
      <c r="A566">
        <v>565</v>
      </c>
      <c r="B566">
        <v>-16.485758919999999</v>
      </c>
      <c r="C566">
        <v>-68.224933030000003</v>
      </c>
    </row>
    <row r="567" spans="1:3" x14ac:dyDescent="0.3">
      <c r="A567">
        <v>566</v>
      </c>
      <c r="B567">
        <v>-16.484691479999999</v>
      </c>
      <c r="C567">
        <v>-68.226180170000006</v>
      </c>
    </row>
    <row r="568" spans="1:3" x14ac:dyDescent="0.3">
      <c r="A568">
        <v>567</v>
      </c>
      <c r="B568">
        <v>-16.485832779999999</v>
      </c>
      <c r="C568">
        <v>-68.224577440000004</v>
      </c>
    </row>
    <row r="569" spans="1:3" x14ac:dyDescent="0.3">
      <c r="A569">
        <v>568</v>
      </c>
      <c r="B569">
        <v>-16.484705250000001</v>
      </c>
      <c r="C569">
        <v>-68.224360590000003</v>
      </c>
    </row>
    <row r="570" spans="1:3" x14ac:dyDescent="0.3">
      <c r="A570">
        <v>569</v>
      </c>
      <c r="B570">
        <v>-16.484785280000001</v>
      </c>
      <c r="C570">
        <v>-68.224004260000001</v>
      </c>
    </row>
    <row r="571" spans="1:3" x14ac:dyDescent="0.3">
      <c r="A571">
        <v>570</v>
      </c>
      <c r="B571">
        <v>-16.484285079999999</v>
      </c>
      <c r="C571">
        <v>-68.229507229999996</v>
      </c>
    </row>
    <row r="572" spans="1:3" x14ac:dyDescent="0.3">
      <c r="A572">
        <v>571</v>
      </c>
      <c r="B572">
        <v>-16.484201630000001</v>
      </c>
      <c r="C572">
        <v>-68.229955709999999</v>
      </c>
    </row>
    <row r="573" spans="1:3" x14ac:dyDescent="0.3">
      <c r="A573">
        <v>572</v>
      </c>
      <c r="B573">
        <v>-16.484568320000001</v>
      </c>
      <c r="C573">
        <v>-68.229571449999995</v>
      </c>
    </row>
    <row r="574" spans="1:3" x14ac:dyDescent="0.3">
      <c r="A574">
        <v>573</v>
      </c>
      <c r="B574">
        <v>-16.484802590000001</v>
      </c>
      <c r="C574">
        <v>-68.229627480000005</v>
      </c>
    </row>
    <row r="575" spans="1:3" x14ac:dyDescent="0.3">
      <c r="A575">
        <v>574</v>
      </c>
      <c r="B575">
        <v>-16.485011719999999</v>
      </c>
      <c r="C575">
        <v>-68.229675080000007</v>
      </c>
    </row>
    <row r="576" spans="1:3" x14ac:dyDescent="0.3">
      <c r="A576">
        <v>575</v>
      </c>
      <c r="B576">
        <v>-16.485244909999999</v>
      </c>
      <c r="C576">
        <v>-68.229729109999994</v>
      </c>
    </row>
    <row r="577" spans="1:3" x14ac:dyDescent="0.3">
      <c r="A577">
        <v>576</v>
      </c>
      <c r="B577">
        <v>-16.485165729999999</v>
      </c>
      <c r="C577">
        <v>-68.230143400000003</v>
      </c>
    </row>
    <row r="578" spans="1:3" x14ac:dyDescent="0.3">
      <c r="A578">
        <v>577</v>
      </c>
      <c r="B578">
        <v>-16.485060090000001</v>
      </c>
      <c r="C578">
        <v>-68.230597860000003</v>
      </c>
    </row>
    <row r="579" spans="1:3" x14ac:dyDescent="0.3">
      <c r="A579">
        <v>578</v>
      </c>
      <c r="B579">
        <v>-16.484964850000001</v>
      </c>
      <c r="C579">
        <v>-68.231020729999997</v>
      </c>
    </row>
    <row r="580" spans="1:3" x14ac:dyDescent="0.3">
      <c r="A580">
        <v>579</v>
      </c>
      <c r="B580">
        <v>-16.48487587</v>
      </c>
      <c r="C580">
        <v>-68.231405199999998</v>
      </c>
    </row>
    <row r="581" spans="1:3" x14ac:dyDescent="0.3">
      <c r="A581">
        <v>580</v>
      </c>
      <c r="B581">
        <v>-16.484787059999999</v>
      </c>
      <c r="C581">
        <v>-68.231836520000002</v>
      </c>
    </row>
    <row r="582" spans="1:3" x14ac:dyDescent="0.3">
      <c r="A582">
        <v>581</v>
      </c>
      <c r="B582">
        <v>-16.48469815</v>
      </c>
      <c r="C582">
        <v>-68.232239719999995</v>
      </c>
    </row>
    <row r="583" spans="1:3" x14ac:dyDescent="0.3">
      <c r="A583">
        <v>582</v>
      </c>
      <c r="B583">
        <v>-16.484591330000001</v>
      </c>
      <c r="C583">
        <v>-68.232689840000006</v>
      </c>
    </row>
    <row r="584" spans="1:3" x14ac:dyDescent="0.3">
      <c r="A584">
        <v>583</v>
      </c>
      <c r="B584">
        <v>-16.48452181</v>
      </c>
      <c r="C584">
        <v>-68.233041940000007</v>
      </c>
    </row>
    <row r="585" spans="1:3" x14ac:dyDescent="0.3">
      <c r="A585">
        <v>584</v>
      </c>
      <c r="B585">
        <v>-16.484434619999998</v>
      </c>
      <c r="C585">
        <v>-68.233414740000001</v>
      </c>
    </row>
    <row r="586" spans="1:3" x14ac:dyDescent="0.3">
      <c r="A586">
        <v>585</v>
      </c>
      <c r="B586">
        <v>-16.48421609</v>
      </c>
      <c r="C586">
        <v>-68.233357889999994</v>
      </c>
    </row>
    <row r="587" spans="1:3" x14ac:dyDescent="0.3">
      <c r="A587">
        <v>586</v>
      </c>
      <c r="B587">
        <v>-16.483981480000001</v>
      </c>
      <c r="C587">
        <v>-68.233301220000001</v>
      </c>
    </row>
    <row r="588" spans="1:3" x14ac:dyDescent="0.3">
      <c r="A588">
        <v>587</v>
      </c>
      <c r="B588">
        <v>-16.48353934</v>
      </c>
      <c r="C588">
        <v>-68.233197099999998</v>
      </c>
    </row>
    <row r="589" spans="1:3" x14ac:dyDescent="0.3">
      <c r="A589">
        <v>588</v>
      </c>
      <c r="B589">
        <v>-16.483092589999998</v>
      </c>
      <c r="C589">
        <v>-68.23307973</v>
      </c>
    </row>
    <row r="590" spans="1:3" x14ac:dyDescent="0.3">
      <c r="A590">
        <v>589</v>
      </c>
      <c r="B590">
        <v>-16.4841573</v>
      </c>
      <c r="C590">
        <v>-68.230190109999995</v>
      </c>
    </row>
    <row r="591" spans="1:3" x14ac:dyDescent="0.3">
      <c r="A591">
        <v>590</v>
      </c>
      <c r="B591">
        <v>-16.48410389</v>
      </c>
      <c r="C591">
        <v>-68.230415170000001</v>
      </c>
    </row>
    <row r="592" spans="1:3" x14ac:dyDescent="0.3">
      <c r="A592">
        <v>591</v>
      </c>
      <c r="B592">
        <v>-16.484050549999999</v>
      </c>
      <c r="C592">
        <v>-68.23065896</v>
      </c>
    </row>
    <row r="593" spans="1:3" x14ac:dyDescent="0.3">
      <c r="A593">
        <v>592</v>
      </c>
      <c r="B593">
        <v>-16.483989650000002</v>
      </c>
      <c r="C593">
        <v>-68.230886049999995</v>
      </c>
    </row>
    <row r="594" spans="1:3" x14ac:dyDescent="0.3">
      <c r="A594">
        <v>593</v>
      </c>
      <c r="B594">
        <v>-16.48309965</v>
      </c>
      <c r="C594">
        <v>-68.231093229999999</v>
      </c>
    </row>
    <row r="595" spans="1:3" x14ac:dyDescent="0.3">
      <c r="A595">
        <v>594</v>
      </c>
      <c r="B595">
        <v>-16.483042650000002</v>
      </c>
      <c r="C595">
        <v>-68.231368079999996</v>
      </c>
    </row>
    <row r="596" spans="1:3" x14ac:dyDescent="0.3">
      <c r="A596">
        <v>595</v>
      </c>
      <c r="B596">
        <v>-16.482980189999999</v>
      </c>
      <c r="C596">
        <v>-68.231633709999997</v>
      </c>
    </row>
    <row r="597" spans="1:3" x14ac:dyDescent="0.3">
      <c r="A597">
        <v>596</v>
      </c>
      <c r="B597">
        <v>-16.4829005</v>
      </c>
      <c r="C597">
        <v>-68.232023280000007</v>
      </c>
    </row>
    <row r="598" spans="1:3" x14ac:dyDescent="0.3">
      <c r="A598">
        <v>597</v>
      </c>
      <c r="B598">
        <v>-16.483164299999999</v>
      </c>
      <c r="C598">
        <v>-68.232088820000001</v>
      </c>
    </row>
    <row r="599" spans="1:3" x14ac:dyDescent="0.3">
      <c r="A599">
        <v>598</v>
      </c>
      <c r="B599">
        <v>-16.483453340000001</v>
      </c>
      <c r="C599">
        <v>-68.232160489999998</v>
      </c>
    </row>
    <row r="600" spans="1:3" x14ac:dyDescent="0.3">
      <c r="A600">
        <v>599</v>
      </c>
      <c r="B600">
        <v>-16.483701889999999</v>
      </c>
      <c r="C600">
        <v>-68.232207360000004</v>
      </c>
    </row>
    <row r="601" spans="1:3" x14ac:dyDescent="0.3">
      <c r="A601">
        <v>600</v>
      </c>
      <c r="B601">
        <v>-16.4839713</v>
      </c>
      <c r="C601">
        <v>-68.231230769999996</v>
      </c>
    </row>
    <row r="602" spans="1:3" x14ac:dyDescent="0.3">
      <c r="A602">
        <v>601</v>
      </c>
      <c r="B602">
        <v>-16.48390916</v>
      </c>
      <c r="C602">
        <v>-68.231540179999996</v>
      </c>
    </row>
    <row r="603" spans="1:3" x14ac:dyDescent="0.3">
      <c r="A603">
        <v>602</v>
      </c>
      <c r="B603">
        <v>-16.48348038</v>
      </c>
      <c r="C603">
        <v>-68.229822189999993</v>
      </c>
    </row>
    <row r="604" spans="1:3" x14ac:dyDescent="0.3">
      <c r="A604">
        <v>603</v>
      </c>
      <c r="B604">
        <v>-16.48319133</v>
      </c>
      <c r="C604">
        <v>-68.229753889999998</v>
      </c>
    </row>
    <row r="605" spans="1:3" x14ac:dyDescent="0.3">
      <c r="A605">
        <v>604</v>
      </c>
      <c r="B605">
        <v>-16.482936389999999</v>
      </c>
      <c r="C605">
        <v>-68.229435769999995</v>
      </c>
    </row>
    <row r="606" spans="1:3" x14ac:dyDescent="0.3">
      <c r="A606">
        <v>605</v>
      </c>
      <c r="B606">
        <v>-16.482871939999999</v>
      </c>
      <c r="C606">
        <v>-68.229708009999996</v>
      </c>
    </row>
    <row r="607" spans="1:3" x14ac:dyDescent="0.3">
      <c r="A607">
        <v>606</v>
      </c>
      <c r="B607">
        <v>-16.482780089999999</v>
      </c>
      <c r="C607">
        <v>-68.230082839999994</v>
      </c>
    </row>
    <row r="608" spans="1:3" x14ac:dyDescent="0.3">
      <c r="A608">
        <v>607</v>
      </c>
      <c r="B608">
        <v>-16.482729689999999</v>
      </c>
      <c r="C608">
        <v>-68.230355009999997</v>
      </c>
    </row>
    <row r="609" spans="1:3" x14ac:dyDescent="0.3">
      <c r="A609">
        <v>608</v>
      </c>
      <c r="B609">
        <v>-16.482629280000001</v>
      </c>
      <c r="C609">
        <v>-68.230794590000002</v>
      </c>
    </row>
    <row r="610" spans="1:3" x14ac:dyDescent="0.3">
      <c r="A610">
        <v>609</v>
      </c>
      <c r="B610">
        <v>-16.482584639999999</v>
      </c>
      <c r="C610">
        <v>-68.230995350000001</v>
      </c>
    </row>
    <row r="611" spans="1:3" x14ac:dyDescent="0.3">
      <c r="A611">
        <v>610</v>
      </c>
      <c r="B611">
        <v>-16.481187210000002</v>
      </c>
      <c r="C611">
        <v>-68.232187409999995</v>
      </c>
    </row>
    <row r="612" spans="1:3" x14ac:dyDescent="0.3">
      <c r="A612">
        <v>611</v>
      </c>
      <c r="B612">
        <v>-16.482318580000001</v>
      </c>
      <c r="C612">
        <v>-68.230931130000002</v>
      </c>
    </row>
    <row r="613" spans="1:3" x14ac:dyDescent="0.3">
      <c r="A613">
        <v>612</v>
      </c>
      <c r="B613">
        <v>-16.480924470000001</v>
      </c>
      <c r="C613">
        <v>-68.232019280000003</v>
      </c>
    </row>
    <row r="614" spans="1:3" x14ac:dyDescent="0.3">
      <c r="A614">
        <v>613</v>
      </c>
      <c r="B614">
        <v>-16.482052450000001</v>
      </c>
      <c r="C614">
        <v>-68.230871260000001</v>
      </c>
    </row>
    <row r="615" spans="1:3" x14ac:dyDescent="0.3">
      <c r="A615">
        <v>614</v>
      </c>
      <c r="B615">
        <v>-16.480649499999998</v>
      </c>
      <c r="C615">
        <v>-68.23182353</v>
      </c>
    </row>
    <row r="616" spans="1:3" x14ac:dyDescent="0.3">
      <c r="A616">
        <v>615</v>
      </c>
      <c r="B616">
        <v>-16.481472159999999</v>
      </c>
      <c r="C616">
        <v>-68.231192519999993</v>
      </c>
    </row>
    <row r="617" spans="1:3" x14ac:dyDescent="0.3">
      <c r="A617">
        <v>616</v>
      </c>
      <c r="B617">
        <v>-16.482990310000002</v>
      </c>
      <c r="C617">
        <v>-68.229196909999999</v>
      </c>
    </row>
    <row r="618" spans="1:3" x14ac:dyDescent="0.3">
      <c r="A618">
        <v>617</v>
      </c>
      <c r="B618">
        <v>-16.48302979</v>
      </c>
      <c r="C618">
        <v>-68.228956319999995</v>
      </c>
    </row>
    <row r="619" spans="1:3" x14ac:dyDescent="0.3">
      <c r="A619">
        <v>618</v>
      </c>
      <c r="B619">
        <v>-16.483082490000001</v>
      </c>
      <c r="C619">
        <v>-68.228693980000003</v>
      </c>
    </row>
    <row r="620" spans="1:3" x14ac:dyDescent="0.3">
      <c r="A620">
        <v>619</v>
      </c>
      <c r="B620">
        <v>-16.48269968</v>
      </c>
      <c r="C620">
        <v>-68.228609259999999</v>
      </c>
    </row>
    <row r="621" spans="1:3" x14ac:dyDescent="0.3">
      <c r="A621">
        <v>620</v>
      </c>
      <c r="B621">
        <v>-16.482540539999999</v>
      </c>
      <c r="C621">
        <v>-68.228645180000001</v>
      </c>
    </row>
    <row r="622" spans="1:3" x14ac:dyDescent="0.3">
      <c r="A622">
        <v>621</v>
      </c>
      <c r="B622">
        <v>-16.48227138</v>
      </c>
      <c r="C622">
        <v>-68.228455010000005</v>
      </c>
    </row>
    <row r="623" spans="1:3" x14ac:dyDescent="0.3">
      <c r="A623">
        <v>622</v>
      </c>
      <c r="B623">
        <v>-16.481939400000002</v>
      </c>
      <c r="C623">
        <v>-68.228234110000002</v>
      </c>
    </row>
    <row r="624" spans="1:3" x14ac:dyDescent="0.3">
      <c r="A624">
        <v>623</v>
      </c>
      <c r="B624">
        <v>-16.481593820000001</v>
      </c>
      <c r="C624">
        <v>-68.227986040000005</v>
      </c>
    </row>
    <row r="625" spans="1:3" x14ac:dyDescent="0.3">
      <c r="A625">
        <v>624</v>
      </c>
      <c r="B625">
        <v>-16.481447169999999</v>
      </c>
      <c r="C625">
        <v>-68.228359060000003</v>
      </c>
    </row>
    <row r="626" spans="1:3" x14ac:dyDescent="0.3">
      <c r="A626">
        <v>625</v>
      </c>
      <c r="B626">
        <v>-16.481559279999999</v>
      </c>
      <c r="C626">
        <v>-68.228526549999998</v>
      </c>
    </row>
    <row r="627" spans="1:3" x14ac:dyDescent="0.3">
      <c r="A627">
        <v>626</v>
      </c>
      <c r="B627">
        <v>-16.481827979999998</v>
      </c>
      <c r="C627">
        <v>-68.228701439999995</v>
      </c>
    </row>
    <row r="628" spans="1:3" x14ac:dyDescent="0.3">
      <c r="A628">
        <v>627</v>
      </c>
      <c r="B628">
        <v>-16.482099640000001</v>
      </c>
      <c r="C628">
        <v>-68.228881729999998</v>
      </c>
    </row>
    <row r="629" spans="1:3" x14ac:dyDescent="0.3">
      <c r="A629">
        <v>628</v>
      </c>
      <c r="B629">
        <v>-16.48236537</v>
      </c>
      <c r="C629">
        <v>-68.229083360000004</v>
      </c>
    </row>
    <row r="630" spans="1:3" x14ac:dyDescent="0.3">
      <c r="A630">
        <v>629</v>
      </c>
      <c r="B630">
        <v>-16.48360022</v>
      </c>
      <c r="C630">
        <v>-68.228646470000001</v>
      </c>
    </row>
    <row r="631" spans="1:3" x14ac:dyDescent="0.3">
      <c r="A631">
        <v>630</v>
      </c>
      <c r="B631">
        <v>-16.483520110000001</v>
      </c>
      <c r="C631">
        <v>-68.228984060000002</v>
      </c>
    </row>
    <row r="632" spans="1:3" x14ac:dyDescent="0.3">
      <c r="A632">
        <v>631</v>
      </c>
      <c r="B632">
        <v>-16.482475910000002</v>
      </c>
      <c r="C632">
        <v>-68.230010519999993</v>
      </c>
    </row>
    <row r="633" spans="1:3" x14ac:dyDescent="0.3">
      <c r="A633">
        <v>632</v>
      </c>
      <c r="B633">
        <v>-16.482143059999999</v>
      </c>
      <c r="C633">
        <v>-68.229935150000003</v>
      </c>
    </row>
    <row r="634" spans="1:3" x14ac:dyDescent="0.3">
      <c r="A634">
        <v>633</v>
      </c>
      <c r="B634">
        <v>-16.481971040000001</v>
      </c>
      <c r="C634">
        <v>-68.229835690000002</v>
      </c>
    </row>
    <row r="635" spans="1:3" x14ac:dyDescent="0.3">
      <c r="A635">
        <v>634</v>
      </c>
      <c r="B635">
        <v>-16.481672700000001</v>
      </c>
      <c r="C635">
        <v>-68.229644469999997</v>
      </c>
    </row>
    <row r="636" spans="1:3" x14ac:dyDescent="0.3">
      <c r="A636">
        <v>635</v>
      </c>
      <c r="B636">
        <v>-16.48159231</v>
      </c>
      <c r="C636">
        <v>-68.230781089999994</v>
      </c>
    </row>
    <row r="637" spans="1:3" x14ac:dyDescent="0.3">
      <c r="A637">
        <v>636</v>
      </c>
      <c r="B637">
        <v>-16.481329479999999</v>
      </c>
      <c r="C637">
        <v>-68.230594760000002</v>
      </c>
    </row>
    <row r="638" spans="1:3" x14ac:dyDescent="0.3">
      <c r="A638">
        <v>637</v>
      </c>
      <c r="B638">
        <v>-16.48107736</v>
      </c>
      <c r="C638">
        <v>-68.235940400000004</v>
      </c>
    </row>
    <row r="639" spans="1:3" x14ac:dyDescent="0.3">
      <c r="A639">
        <v>638</v>
      </c>
      <c r="B639">
        <v>-16.481007949999999</v>
      </c>
      <c r="C639">
        <v>-68.236331280000002</v>
      </c>
    </row>
    <row r="640" spans="1:3" x14ac:dyDescent="0.3">
      <c r="A640">
        <v>639</v>
      </c>
      <c r="B640">
        <v>-16.480929750000001</v>
      </c>
      <c r="C640">
        <v>-68.236724240000001</v>
      </c>
    </row>
    <row r="641" spans="1:3" x14ac:dyDescent="0.3">
      <c r="A641">
        <v>640</v>
      </c>
      <c r="B641">
        <v>-16.48065501</v>
      </c>
      <c r="C641">
        <v>-68.236480869999994</v>
      </c>
    </row>
    <row r="642" spans="1:3" x14ac:dyDescent="0.3">
      <c r="A642">
        <v>641</v>
      </c>
      <c r="B642">
        <v>-16.480453709999999</v>
      </c>
      <c r="C642">
        <v>-68.236294490000006</v>
      </c>
    </row>
    <row r="643" spans="1:3" x14ac:dyDescent="0.3">
      <c r="A643">
        <v>642</v>
      </c>
      <c r="B643">
        <v>-16.48060701</v>
      </c>
      <c r="C643">
        <v>-68.236002020000001</v>
      </c>
    </row>
    <row r="644" spans="1:3" x14ac:dyDescent="0.3">
      <c r="A644">
        <v>643</v>
      </c>
      <c r="B644">
        <v>-16.480324570000001</v>
      </c>
      <c r="C644">
        <v>-68.235789859999997</v>
      </c>
    </row>
    <row r="645" spans="1:3" x14ac:dyDescent="0.3">
      <c r="A645">
        <v>644</v>
      </c>
      <c r="B645">
        <v>-16.480001049999998</v>
      </c>
      <c r="C645">
        <v>-68.235565149999999</v>
      </c>
    </row>
    <row r="646" spans="1:3" x14ac:dyDescent="0.3">
      <c r="A646">
        <v>645</v>
      </c>
      <c r="B646">
        <v>-16.479694569999999</v>
      </c>
      <c r="C646">
        <v>-68.235365459999997</v>
      </c>
    </row>
    <row r="647" spans="1:3" x14ac:dyDescent="0.3">
      <c r="A647">
        <v>646</v>
      </c>
      <c r="B647">
        <v>-16.4798078</v>
      </c>
      <c r="C647">
        <v>-68.235177100000001</v>
      </c>
    </row>
    <row r="648" spans="1:3" x14ac:dyDescent="0.3">
      <c r="A648">
        <v>647</v>
      </c>
      <c r="B648">
        <v>-16.479920580000002</v>
      </c>
      <c r="C648">
        <v>-68.235011779999994</v>
      </c>
    </row>
    <row r="649" spans="1:3" x14ac:dyDescent="0.3">
      <c r="A649">
        <v>648</v>
      </c>
      <c r="B649">
        <v>-16.480070699999999</v>
      </c>
      <c r="C649">
        <v>-68.234869529999997</v>
      </c>
    </row>
    <row r="650" spans="1:3" x14ac:dyDescent="0.3">
      <c r="A650">
        <v>649</v>
      </c>
      <c r="B650">
        <v>-16.480232709999999</v>
      </c>
      <c r="C650">
        <v>-68.234524500000006</v>
      </c>
    </row>
    <row r="651" spans="1:3" x14ac:dyDescent="0.3">
      <c r="A651">
        <v>650</v>
      </c>
      <c r="B651">
        <v>-16.480437850000001</v>
      </c>
      <c r="C651">
        <v>-68.234203820000005</v>
      </c>
    </row>
    <row r="652" spans="1:3" x14ac:dyDescent="0.3">
      <c r="A652">
        <v>651</v>
      </c>
      <c r="B652">
        <v>-16.480547439999999</v>
      </c>
      <c r="C652">
        <v>-68.2340339</v>
      </c>
    </row>
    <row r="653" spans="1:3" x14ac:dyDescent="0.3">
      <c r="A653">
        <v>652</v>
      </c>
      <c r="B653">
        <v>-16.480674100000002</v>
      </c>
      <c r="C653">
        <v>-68.233838259999999</v>
      </c>
    </row>
    <row r="654" spans="1:3" x14ac:dyDescent="0.3">
      <c r="A654">
        <v>653</v>
      </c>
      <c r="B654">
        <v>-16.480872000000002</v>
      </c>
      <c r="C654">
        <v>-68.23353084</v>
      </c>
    </row>
    <row r="655" spans="1:3" x14ac:dyDescent="0.3">
      <c r="A655">
        <v>654</v>
      </c>
      <c r="B655">
        <v>-16.481360680000002</v>
      </c>
      <c r="C655">
        <v>-68.233745940000006</v>
      </c>
    </row>
    <row r="656" spans="1:3" x14ac:dyDescent="0.3">
      <c r="A656">
        <v>655</v>
      </c>
      <c r="B656">
        <v>-16.48182821</v>
      </c>
      <c r="C656">
        <v>-68.23385227</v>
      </c>
    </row>
    <row r="657" spans="1:3" x14ac:dyDescent="0.3">
      <c r="A657">
        <v>656</v>
      </c>
      <c r="B657">
        <v>-16.482100460000002</v>
      </c>
      <c r="C657">
        <v>-68.233900869999999</v>
      </c>
    </row>
    <row r="658" spans="1:3" x14ac:dyDescent="0.3">
      <c r="A658">
        <v>657</v>
      </c>
      <c r="B658">
        <v>-16.482415660000001</v>
      </c>
      <c r="C658">
        <v>-68.233968669999996</v>
      </c>
    </row>
    <row r="659" spans="1:3" x14ac:dyDescent="0.3">
      <c r="A659">
        <v>658</v>
      </c>
      <c r="B659">
        <v>-16.482586560000001</v>
      </c>
      <c r="C659">
        <v>-68.23393136</v>
      </c>
    </row>
    <row r="660" spans="1:3" x14ac:dyDescent="0.3">
      <c r="A660">
        <v>659</v>
      </c>
      <c r="B660">
        <v>-16.482632540000001</v>
      </c>
      <c r="C660">
        <v>-68.233712120000007</v>
      </c>
    </row>
    <row r="661" spans="1:3" x14ac:dyDescent="0.3">
      <c r="A661">
        <v>660</v>
      </c>
      <c r="B661">
        <v>-16.48268753</v>
      </c>
      <c r="C661">
        <v>-68.233433759999997</v>
      </c>
    </row>
    <row r="662" spans="1:3" x14ac:dyDescent="0.3">
      <c r="A662">
        <v>661</v>
      </c>
      <c r="B662">
        <v>-16.482726799999998</v>
      </c>
      <c r="C662">
        <v>-68.233226430000002</v>
      </c>
    </row>
    <row r="663" spans="1:3" x14ac:dyDescent="0.3">
      <c r="A663">
        <v>662</v>
      </c>
      <c r="B663">
        <v>-16.482767769999999</v>
      </c>
      <c r="C663">
        <v>-68.233000270000005</v>
      </c>
    </row>
    <row r="664" spans="1:3" x14ac:dyDescent="0.3">
      <c r="A664">
        <v>663</v>
      </c>
      <c r="B664">
        <v>-16.48254975</v>
      </c>
      <c r="C664">
        <v>-68.232941240000002</v>
      </c>
    </row>
    <row r="665" spans="1:3" x14ac:dyDescent="0.3">
      <c r="A665">
        <v>664</v>
      </c>
      <c r="B665">
        <v>-16.482328320000001</v>
      </c>
      <c r="C665">
        <v>-68.232891670000001</v>
      </c>
    </row>
    <row r="666" spans="1:3" x14ac:dyDescent="0.3">
      <c r="A666">
        <v>665</v>
      </c>
      <c r="B666">
        <v>-16.48194702</v>
      </c>
      <c r="C666">
        <v>-68.232812580000001</v>
      </c>
    </row>
    <row r="667" spans="1:3" x14ac:dyDescent="0.3">
      <c r="A667">
        <v>666</v>
      </c>
      <c r="B667">
        <v>-16.481633859999999</v>
      </c>
      <c r="C667">
        <v>-68.232736299999999</v>
      </c>
    </row>
    <row r="668" spans="1:3" x14ac:dyDescent="0.3">
      <c r="A668">
        <v>667</v>
      </c>
      <c r="B668">
        <v>-16.480940100000002</v>
      </c>
      <c r="C668">
        <v>-68.233070380000001</v>
      </c>
    </row>
    <row r="669" spans="1:3" x14ac:dyDescent="0.3">
      <c r="A669">
        <v>668</v>
      </c>
      <c r="B669">
        <v>-16.480714389999999</v>
      </c>
      <c r="C669">
        <v>-68.232917369999996</v>
      </c>
    </row>
    <row r="670" spans="1:3" x14ac:dyDescent="0.3">
      <c r="A670">
        <v>669</v>
      </c>
      <c r="B670">
        <v>-16.480439390000001</v>
      </c>
      <c r="C670">
        <v>-68.232720599999993</v>
      </c>
    </row>
    <row r="671" spans="1:3" x14ac:dyDescent="0.3">
      <c r="A671">
        <v>670</v>
      </c>
      <c r="B671">
        <v>-16.48016595</v>
      </c>
      <c r="C671">
        <v>-68.232529400000004</v>
      </c>
    </row>
    <row r="672" spans="1:3" x14ac:dyDescent="0.3">
      <c r="A672">
        <v>671</v>
      </c>
      <c r="B672">
        <v>-16.481002239999999</v>
      </c>
      <c r="C672">
        <v>-68.236097520000001</v>
      </c>
    </row>
    <row r="673" spans="1:3" x14ac:dyDescent="0.3">
      <c r="A673">
        <v>672</v>
      </c>
      <c r="B673">
        <v>-16.4814978</v>
      </c>
      <c r="C673">
        <v>-68.236174649999995</v>
      </c>
    </row>
    <row r="674" spans="1:3" x14ac:dyDescent="0.3">
      <c r="A674">
        <v>673</v>
      </c>
      <c r="B674">
        <v>-16.481432519999998</v>
      </c>
      <c r="C674">
        <v>-68.236515299999994</v>
      </c>
    </row>
    <row r="675" spans="1:3" x14ac:dyDescent="0.3">
      <c r="A675">
        <v>674</v>
      </c>
      <c r="B675">
        <v>-16.481361329999999</v>
      </c>
      <c r="C675">
        <v>-68.236824740000003</v>
      </c>
    </row>
    <row r="676" spans="1:3" x14ac:dyDescent="0.3">
      <c r="A676">
        <v>675</v>
      </c>
      <c r="B676">
        <v>-16.48130905</v>
      </c>
      <c r="C676">
        <v>-68.237049060000004</v>
      </c>
    </row>
    <row r="677" spans="1:3" x14ac:dyDescent="0.3">
      <c r="A677">
        <v>676</v>
      </c>
      <c r="B677">
        <v>-16.481252470000001</v>
      </c>
      <c r="C677">
        <v>-68.237341409999999</v>
      </c>
    </row>
    <row r="678" spans="1:3" x14ac:dyDescent="0.3">
      <c r="A678">
        <v>677</v>
      </c>
      <c r="B678">
        <v>-16.481063559999999</v>
      </c>
      <c r="C678">
        <v>-68.237169609999995</v>
      </c>
    </row>
    <row r="679" spans="1:3" x14ac:dyDescent="0.3">
      <c r="A679">
        <v>678</v>
      </c>
      <c r="B679">
        <v>-16.480869479999999</v>
      </c>
      <c r="C679">
        <v>-68.236991880000005</v>
      </c>
    </row>
    <row r="680" spans="1:3" x14ac:dyDescent="0.3">
      <c r="A680">
        <v>679</v>
      </c>
      <c r="B680">
        <v>-16.48080848</v>
      </c>
      <c r="C680">
        <v>-68.237266869999999</v>
      </c>
    </row>
    <row r="681" spans="1:3" x14ac:dyDescent="0.3">
      <c r="A681">
        <v>680</v>
      </c>
      <c r="B681">
        <v>-16.480759039999999</v>
      </c>
      <c r="C681">
        <v>-68.237462809999997</v>
      </c>
    </row>
    <row r="682" spans="1:3" x14ac:dyDescent="0.3">
      <c r="A682">
        <v>681</v>
      </c>
      <c r="B682">
        <v>-16.480697540000001</v>
      </c>
      <c r="C682">
        <v>-68.237761370000001</v>
      </c>
    </row>
    <row r="683" spans="1:3" x14ac:dyDescent="0.3">
      <c r="A683">
        <v>682</v>
      </c>
      <c r="B683">
        <v>-16.480663230000001</v>
      </c>
      <c r="C683">
        <v>-68.237964360000007</v>
      </c>
    </row>
    <row r="684" spans="1:3" x14ac:dyDescent="0.3">
      <c r="A684">
        <v>683</v>
      </c>
      <c r="B684">
        <v>-16.48036471</v>
      </c>
      <c r="C684">
        <v>-68.237871429999998</v>
      </c>
    </row>
    <row r="685" spans="1:3" x14ac:dyDescent="0.3">
      <c r="A685">
        <v>684</v>
      </c>
      <c r="B685">
        <v>-16.480048440000001</v>
      </c>
      <c r="C685">
        <v>-68.237807090000004</v>
      </c>
    </row>
    <row r="686" spans="1:3" x14ac:dyDescent="0.3">
      <c r="A686">
        <v>685</v>
      </c>
      <c r="B686">
        <v>-16.480539189999998</v>
      </c>
      <c r="C686">
        <v>-68.237409459999995</v>
      </c>
    </row>
    <row r="687" spans="1:3" x14ac:dyDescent="0.3">
      <c r="A687">
        <v>686</v>
      </c>
      <c r="B687">
        <v>-16.480277860000001</v>
      </c>
      <c r="C687">
        <v>-68.237347679999999</v>
      </c>
    </row>
    <row r="688" spans="1:3" x14ac:dyDescent="0.3">
      <c r="A688">
        <v>687</v>
      </c>
      <c r="B688">
        <v>-16.4801778</v>
      </c>
      <c r="C688">
        <v>-68.23403313</v>
      </c>
    </row>
    <row r="689" spans="1:3" x14ac:dyDescent="0.3">
      <c r="A689">
        <v>688</v>
      </c>
      <c r="B689">
        <v>-16.482898309999999</v>
      </c>
      <c r="C689">
        <v>-68.234079170000001</v>
      </c>
    </row>
    <row r="690" spans="1:3" x14ac:dyDescent="0.3">
      <c r="A690">
        <v>689</v>
      </c>
      <c r="B690">
        <v>-16.479926259999999</v>
      </c>
      <c r="C690">
        <v>-68.233872160000004</v>
      </c>
    </row>
    <row r="691" spans="1:3" x14ac:dyDescent="0.3">
      <c r="A691">
        <v>690</v>
      </c>
      <c r="B691">
        <v>-16.48324135</v>
      </c>
      <c r="C691">
        <v>-68.23416933</v>
      </c>
    </row>
    <row r="692" spans="1:3" x14ac:dyDescent="0.3">
      <c r="A692">
        <v>691</v>
      </c>
      <c r="B692">
        <v>-16.479683560000002</v>
      </c>
      <c r="C692">
        <v>-68.233694020000002</v>
      </c>
    </row>
    <row r="693" spans="1:3" x14ac:dyDescent="0.3">
      <c r="A693">
        <v>692</v>
      </c>
      <c r="B693">
        <v>-16.481505729999999</v>
      </c>
      <c r="C693">
        <v>-68.23570995</v>
      </c>
    </row>
    <row r="694" spans="1:3" x14ac:dyDescent="0.3">
      <c r="A694">
        <v>693</v>
      </c>
      <c r="B694">
        <v>-16.481961120000001</v>
      </c>
      <c r="C694">
        <v>-68.235812469999999</v>
      </c>
    </row>
    <row r="695" spans="1:3" x14ac:dyDescent="0.3">
      <c r="A695">
        <v>694</v>
      </c>
      <c r="B695">
        <v>-16.482189030000001</v>
      </c>
      <c r="C695">
        <v>-68.235863379999998</v>
      </c>
    </row>
    <row r="696" spans="1:3" x14ac:dyDescent="0.3">
      <c r="A696">
        <v>695</v>
      </c>
      <c r="B696">
        <v>-16.482436710000002</v>
      </c>
      <c r="C696">
        <v>-68.235921619999999</v>
      </c>
    </row>
    <row r="697" spans="1:3" x14ac:dyDescent="0.3">
      <c r="A697">
        <v>696</v>
      </c>
      <c r="B697">
        <v>-16.482633199999999</v>
      </c>
      <c r="C697">
        <v>-68.235966480000002</v>
      </c>
    </row>
    <row r="698" spans="1:3" x14ac:dyDescent="0.3">
      <c r="A698">
        <v>697</v>
      </c>
      <c r="B698">
        <v>-16.482929309999999</v>
      </c>
      <c r="C698">
        <v>-68.236044820000004</v>
      </c>
    </row>
    <row r="699" spans="1:3" x14ac:dyDescent="0.3">
      <c r="A699">
        <v>698</v>
      </c>
      <c r="B699">
        <v>-16.48305676</v>
      </c>
      <c r="C699">
        <v>-68.236073959999999</v>
      </c>
    </row>
    <row r="700" spans="1:3" x14ac:dyDescent="0.3">
      <c r="A700">
        <v>699</v>
      </c>
      <c r="B700">
        <v>-16.48285478</v>
      </c>
      <c r="C700">
        <v>-68.236346650000002</v>
      </c>
    </row>
    <row r="701" spans="1:3" x14ac:dyDescent="0.3">
      <c r="A701">
        <v>700</v>
      </c>
      <c r="B701">
        <v>-16.482813650000001</v>
      </c>
      <c r="C701">
        <v>-68.236529790000006</v>
      </c>
    </row>
    <row r="702" spans="1:3" x14ac:dyDescent="0.3">
      <c r="A702">
        <v>701</v>
      </c>
      <c r="B702">
        <v>-16.482757400000001</v>
      </c>
      <c r="C702">
        <v>-68.236781269999994</v>
      </c>
    </row>
    <row r="703" spans="1:3" x14ac:dyDescent="0.3">
      <c r="A703">
        <v>702</v>
      </c>
      <c r="B703">
        <v>-16.482706230000002</v>
      </c>
      <c r="C703">
        <v>-68.237023980000004</v>
      </c>
    </row>
    <row r="704" spans="1:3" x14ac:dyDescent="0.3">
      <c r="A704">
        <v>703</v>
      </c>
      <c r="B704">
        <v>-16.48240191</v>
      </c>
      <c r="C704">
        <v>-68.236938260000002</v>
      </c>
    </row>
    <row r="705" spans="1:3" x14ac:dyDescent="0.3">
      <c r="A705">
        <v>704</v>
      </c>
      <c r="B705">
        <v>-16.482312159999999</v>
      </c>
      <c r="C705">
        <v>-68.237298679999995</v>
      </c>
    </row>
    <row r="706" spans="1:3" x14ac:dyDescent="0.3">
      <c r="A706">
        <v>705</v>
      </c>
      <c r="B706">
        <v>-16.48224763</v>
      </c>
      <c r="C706">
        <v>-68.237577990000005</v>
      </c>
    </row>
    <row r="707" spans="1:3" x14ac:dyDescent="0.3">
      <c r="A707">
        <v>706</v>
      </c>
      <c r="B707">
        <v>-16.48220203</v>
      </c>
      <c r="C707">
        <v>-68.237842409999999</v>
      </c>
    </row>
    <row r="708" spans="1:3" x14ac:dyDescent="0.3">
      <c r="A708">
        <v>707</v>
      </c>
      <c r="B708">
        <v>-16.48252776</v>
      </c>
      <c r="C708">
        <v>-68.2378626</v>
      </c>
    </row>
    <row r="709" spans="1:3" x14ac:dyDescent="0.3">
      <c r="A709">
        <v>708</v>
      </c>
      <c r="B709">
        <v>-16.482808729999999</v>
      </c>
      <c r="C709">
        <v>-68.237935309999997</v>
      </c>
    </row>
    <row r="710" spans="1:3" x14ac:dyDescent="0.3">
      <c r="A710">
        <v>709</v>
      </c>
      <c r="B710">
        <v>-16.48313611</v>
      </c>
      <c r="C710">
        <v>-68.238011369999995</v>
      </c>
    </row>
    <row r="711" spans="1:3" x14ac:dyDescent="0.3">
      <c r="A711">
        <v>710</v>
      </c>
      <c r="B711">
        <v>-16.483403939999999</v>
      </c>
      <c r="C711">
        <v>-68.238061450000004</v>
      </c>
    </row>
    <row r="712" spans="1:3" x14ac:dyDescent="0.3">
      <c r="A712">
        <v>711</v>
      </c>
      <c r="B712">
        <v>-16.483335799999999</v>
      </c>
      <c r="C712">
        <v>-68.238350870000005</v>
      </c>
    </row>
    <row r="713" spans="1:3" x14ac:dyDescent="0.3">
      <c r="A713">
        <v>712</v>
      </c>
      <c r="B713">
        <v>-16.483259589999999</v>
      </c>
      <c r="C713">
        <v>-68.238652650000006</v>
      </c>
    </row>
    <row r="714" spans="1:3" x14ac:dyDescent="0.3">
      <c r="A714">
        <v>713</v>
      </c>
      <c r="B714">
        <v>-16.48298076</v>
      </c>
      <c r="C714">
        <v>-68.238893039999994</v>
      </c>
    </row>
    <row r="715" spans="1:3" x14ac:dyDescent="0.3">
      <c r="A715">
        <v>714</v>
      </c>
      <c r="B715">
        <v>-16.482727390000001</v>
      </c>
      <c r="C715">
        <v>-68.238657919999994</v>
      </c>
    </row>
    <row r="716" spans="1:3" x14ac:dyDescent="0.3">
      <c r="A716">
        <v>715</v>
      </c>
      <c r="B716">
        <v>-16.482432110000001</v>
      </c>
      <c r="C716">
        <v>-68.238377819999997</v>
      </c>
    </row>
    <row r="717" spans="1:3" x14ac:dyDescent="0.3">
      <c r="A717">
        <v>716</v>
      </c>
      <c r="B717">
        <v>-16.482225880000001</v>
      </c>
      <c r="C717">
        <v>-68.238191630000003</v>
      </c>
    </row>
    <row r="718" spans="1:3" x14ac:dyDescent="0.3">
      <c r="A718">
        <v>717</v>
      </c>
      <c r="B718">
        <v>-16.48199657</v>
      </c>
      <c r="C718">
        <v>-68.23798687</v>
      </c>
    </row>
    <row r="719" spans="1:3" x14ac:dyDescent="0.3">
      <c r="A719">
        <v>718</v>
      </c>
      <c r="B719">
        <v>-16.48179696</v>
      </c>
      <c r="C719">
        <v>-68.237789620000001</v>
      </c>
    </row>
    <row r="720" spans="1:3" x14ac:dyDescent="0.3">
      <c r="A720">
        <v>719</v>
      </c>
      <c r="B720">
        <v>-16.48188515</v>
      </c>
      <c r="C720">
        <v>-68.236150940000002</v>
      </c>
    </row>
    <row r="721" spans="1:3" x14ac:dyDescent="0.3">
      <c r="A721">
        <v>720</v>
      </c>
      <c r="B721">
        <v>-16.481812229999999</v>
      </c>
      <c r="C721">
        <v>-68.236532550000007</v>
      </c>
    </row>
    <row r="722" spans="1:3" x14ac:dyDescent="0.3">
      <c r="A722">
        <v>721</v>
      </c>
      <c r="B722">
        <v>-16.482264390000001</v>
      </c>
      <c r="C722">
        <v>-68.236340990000002</v>
      </c>
    </row>
    <row r="723" spans="1:3" x14ac:dyDescent="0.3">
      <c r="A723">
        <v>722</v>
      </c>
      <c r="B723">
        <v>-16.48249792</v>
      </c>
      <c r="C723">
        <v>-68.236400660000001</v>
      </c>
    </row>
    <row r="724" spans="1:3" x14ac:dyDescent="0.3">
      <c r="A724">
        <v>723</v>
      </c>
      <c r="B724">
        <v>-16.483366700000001</v>
      </c>
      <c r="C724">
        <v>-68.236144269999997</v>
      </c>
    </row>
    <row r="725" spans="1:3" x14ac:dyDescent="0.3">
      <c r="A725">
        <v>724</v>
      </c>
      <c r="B725">
        <v>-16.483426349999998</v>
      </c>
      <c r="C725">
        <v>-68.235824210000004</v>
      </c>
    </row>
    <row r="726" spans="1:3" x14ac:dyDescent="0.3">
      <c r="A726">
        <v>725</v>
      </c>
      <c r="B726">
        <v>-16.483500320000001</v>
      </c>
      <c r="C726">
        <v>-68.235487770000006</v>
      </c>
    </row>
    <row r="727" spans="1:3" x14ac:dyDescent="0.3">
      <c r="A727">
        <v>726</v>
      </c>
      <c r="B727">
        <v>-16.483538939999999</v>
      </c>
      <c r="C727">
        <v>-68.235317350000003</v>
      </c>
    </row>
    <row r="728" spans="1:3" x14ac:dyDescent="0.3">
      <c r="A728">
        <v>727</v>
      </c>
      <c r="B728">
        <v>-16.483601870000001</v>
      </c>
      <c r="C728">
        <v>-68.234978749999996</v>
      </c>
    </row>
    <row r="729" spans="1:3" x14ac:dyDescent="0.3">
      <c r="A729">
        <v>728</v>
      </c>
      <c r="B729">
        <v>-16.483109169999999</v>
      </c>
      <c r="C729">
        <v>-68.237114439999999</v>
      </c>
    </row>
    <row r="730" spans="1:3" x14ac:dyDescent="0.3">
      <c r="A730">
        <v>729</v>
      </c>
      <c r="B730">
        <v>-16.483371730000002</v>
      </c>
      <c r="C730">
        <v>-68.237181509999999</v>
      </c>
    </row>
    <row r="731" spans="1:3" x14ac:dyDescent="0.3">
      <c r="A731">
        <v>730</v>
      </c>
      <c r="B731">
        <v>-16.483602279999999</v>
      </c>
      <c r="C731">
        <v>-68.237233329999995</v>
      </c>
    </row>
    <row r="732" spans="1:3" x14ac:dyDescent="0.3">
      <c r="A732">
        <v>731</v>
      </c>
      <c r="B732">
        <v>-16.483657829999999</v>
      </c>
      <c r="C732">
        <v>-68.236965639999994</v>
      </c>
    </row>
    <row r="733" spans="1:3" x14ac:dyDescent="0.3">
      <c r="A733">
        <v>732</v>
      </c>
      <c r="B733">
        <v>-16.483742589999999</v>
      </c>
      <c r="C733">
        <v>-68.236611909999993</v>
      </c>
    </row>
    <row r="734" spans="1:3" x14ac:dyDescent="0.3">
      <c r="A734">
        <v>733</v>
      </c>
      <c r="B734">
        <v>-16.483812409999999</v>
      </c>
      <c r="C734">
        <v>-68.236257879999997</v>
      </c>
    </row>
    <row r="735" spans="1:3" x14ac:dyDescent="0.3">
      <c r="A735">
        <v>734</v>
      </c>
      <c r="B735">
        <v>-16.48386541</v>
      </c>
      <c r="C735">
        <v>-68.235999100000001</v>
      </c>
    </row>
    <row r="736" spans="1:3" x14ac:dyDescent="0.3">
      <c r="A736" t="s">
        <v>45</v>
      </c>
      <c r="B736">
        <v>-16.485542070000001</v>
      </c>
      <c r="C736">
        <v>-68.223326689999993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>
    <pageSetUpPr fitToPage="1"/>
  </sheetPr>
  <dimension ref="A1:BB94"/>
  <sheetViews>
    <sheetView showGridLines="0" zoomScaleNormal="100" workbookViewId="0">
      <selection activeCell="R16" sqref="R16"/>
    </sheetView>
  </sheetViews>
  <sheetFormatPr baseColWidth="10" defaultColWidth="9.109375" defaultRowHeight="12" x14ac:dyDescent="0.3"/>
  <cols>
    <col min="1" max="1" width="2.88671875" style="1" bestFit="1" customWidth="1"/>
    <col min="2" max="2" width="6" style="1" customWidth="1"/>
    <col min="3" max="3" width="3.44140625" style="1" bestFit="1" customWidth="1"/>
    <col min="4" max="4" width="3.109375" style="1" bestFit="1" customWidth="1"/>
    <col min="5" max="5" width="3.44140625" style="1" bestFit="1" customWidth="1"/>
    <col min="6" max="6" width="4.44140625" style="1" bestFit="1" customWidth="1"/>
    <col min="7" max="7" width="3.109375" style="1" bestFit="1" customWidth="1"/>
    <col min="8" max="8" width="4.44140625" style="1" bestFit="1" customWidth="1"/>
    <col min="9" max="11" width="3.109375" style="1" bestFit="1" customWidth="1"/>
    <col min="12" max="12" width="4.44140625" style="1" bestFit="1" customWidth="1"/>
    <col min="13" max="13" width="3.109375" style="1" bestFit="1" customWidth="1"/>
    <col min="14" max="14" width="4.44140625" style="1" bestFit="1" customWidth="1"/>
    <col min="15" max="15" width="4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7" width="3.109375" style="1" bestFit="1" customWidth="1"/>
    <col min="28" max="28" width="3.44140625" style="1" bestFit="1" customWidth="1"/>
    <col min="29" max="29" width="3.109375" style="1" bestFit="1" customWidth="1"/>
    <col min="30" max="30" width="3.109375" style="1" customWidth="1"/>
    <col min="31" max="31" width="3.44140625" style="1" bestFit="1" customWidth="1"/>
    <col min="32" max="33" width="3.109375" style="1" bestFit="1" customWidth="1"/>
    <col min="34" max="34" width="6" style="1" bestFit="1" customWidth="1"/>
    <col min="35" max="35" width="4.44140625" style="1" bestFit="1" customWidth="1"/>
    <col min="36" max="36" width="5.44140625" style="1" bestFit="1" customWidth="1"/>
    <col min="37" max="37" width="4.44140625" style="1" bestFit="1" customWidth="1"/>
    <col min="38" max="39" width="3.109375" style="1" bestFit="1" customWidth="1"/>
    <col min="40" max="40" width="13" style="1" customWidth="1"/>
    <col min="41" max="41" width="15" style="1" customWidth="1"/>
    <col min="42" max="43" width="6" style="1" bestFit="1" customWidth="1"/>
    <col min="44" max="44" width="5.44140625" style="1" bestFit="1" customWidth="1"/>
    <col min="45" max="45" width="6.88671875" style="1" bestFit="1" customWidth="1"/>
    <col min="46" max="46" width="8.88671875" style="2" customWidth="1"/>
    <col min="47" max="47" width="10.33203125" style="2" customWidth="1"/>
    <col min="48" max="48" width="3.44140625" style="1" bestFit="1" customWidth="1"/>
    <col min="49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50"/>
      <c r="AZ3" s="5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14" t="s">
        <v>339</v>
      </c>
      <c r="G4" s="115"/>
      <c r="H4" s="115"/>
      <c r="I4" s="116"/>
      <c r="J4" s="28"/>
      <c r="K4" s="28"/>
      <c r="L4" s="28"/>
      <c r="M4" s="29"/>
      <c r="Q4" s="104"/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79</v>
      </c>
      <c r="AQ4" s="31"/>
      <c r="AR4" s="32"/>
      <c r="AT4" s="33" t="s">
        <v>88</v>
      </c>
      <c r="AU4" s="107" t="s">
        <v>340</v>
      </c>
      <c r="AV4" s="109"/>
      <c r="AW4" s="109"/>
      <c r="AX4" s="109"/>
      <c r="AY4" s="109"/>
      <c r="AZ4" s="109"/>
      <c r="BA4" s="109"/>
      <c r="BB4" s="108"/>
    </row>
    <row r="5" spans="1:54" s="4" customFormat="1" ht="14.4" x14ac:dyDescent="0.3">
      <c r="A5" s="124"/>
      <c r="B5" s="124"/>
      <c r="C5" s="124"/>
      <c r="D5" s="11"/>
      <c r="E5" s="11"/>
      <c r="F5" s="11"/>
      <c r="G5" s="11"/>
      <c r="H5" s="11"/>
      <c r="I5" s="11"/>
      <c r="J5" s="11"/>
      <c r="K5" s="11"/>
      <c r="L5" s="124"/>
      <c r="M5" s="124"/>
      <c r="N5" s="124"/>
      <c r="O5" s="124"/>
      <c r="P5" s="124"/>
      <c r="Q5" s="124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40"/>
      <c r="AE5" s="9"/>
      <c r="AF5" s="124"/>
      <c r="AG5" s="124"/>
      <c r="AH5" s="124"/>
      <c r="AI5" s="124"/>
      <c r="AJ5" s="124"/>
      <c r="AK5" s="124"/>
      <c r="AL5" s="90"/>
      <c r="AM5" s="90"/>
      <c r="AN5" s="90"/>
      <c r="AO5" s="90"/>
      <c r="AP5" s="11"/>
      <c r="AQ5" s="124"/>
      <c r="AR5" s="124"/>
      <c r="AS5" s="90"/>
      <c r="AT5" s="90"/>
      <c r="AU5" s="90"/>
      <c r="AV5" s="90"/>
      <c r="AW5" s="90"/>
      <c r="AX5" s="90"/>
      <c r="AY5" s="50"/>
      <c r="AZ5" s="50"/>
      <c r="BA5" s="11"/>
      <c r="BB5" s="11"/>
    </row>
    <row r="6" spans="1:54" ht="22.5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16.4" x14ac:dyDescent="0.3">
      <c r="A7" s="128"/>
      <c r="B7" s="26" t="s">
        <v>1</v>
      </c>
      <c r="C7" s="26" t="s">
        <v>2</v>
      </c>
      <c r="D7" s="26" t="s">
        <v>3</v>
      </c>
      <c r="E7" s="26" t="s">
        <v>4</v>
      </c>
      <c r="F7" s="26" t="s">
        <v>5</v>
      </c>
      <c r="G7" s="26" t="s">
        <v>91</v>
      </c>
      <c r="H7" s="26" t="s">
        <v>7</v>
      </c>
      <c r="I7" s="26" t="s">
        <v>6</v>
      </c>
      <c r="J7" s="26" t="s">
        <v>8</v>
      </c>
      <c r="K7" s="26" t="s">
        <v>42</v>
      </c>
      <c r="L7" s="26" t="s">
        <v>9</v>
      </c>
      <c r="M7" s="26" t="s">
        <v>10</v>
      </c>
      <c r="N7" s="26" t="s">
        <v>11</v>
      </c>
      <c r="O7" s="26" t="s">
        <v>120</v>
      </c>
      <c r="P7" s="26" t="s">
        <v>121</v>
      </c>
      <c r="Q7" s="26" t="s">
        <v>94</v>
      </c>
      <c r="R7" s="26" t="s">
        <v>90</v>
      </c>
      <c r="S7" s="26" t="s">
        <v>117</v>
      </c>
      <c r="T7" s="26" t="s">
        <v>13</v>
      </c>
      <c r="U7" s="26" t="s">
        <v>29</v>
      </c>
      <c r="V7" s="26" t="s">
        <v>26</v>
      </c>
      <c r="W7" s="26" t="s">
        <v>31</v>
      </c>
      <c r="X7" s="26" t="s">
        <v>14</v>
      </c>
      <c r="Y7" s="26" t="s">
        <v>15</v>
      </c>
      <c r="Z7" s="26" t="s">
        <v>84</v>
      </c>
      <c r="AA7" s="26" t="s">
        <v>17</v>
      </c>
      <c r="AB7" s="26" t="s">
        <v>16</v>
      </c>
      <c r="AC7" s="26" t="s">
        <v>92</v>
      </c>
      <c r="AD7" s="26" t="s">
        <v>93</v>
      </c>
      <c r="AE7" s="26" t="s">
        <v>44</v>
      </c>
      <c r="AF7" s="26" t="s">
        <v>43</v>
      </c>
      <c r="AG7" s="26" t="s">
        <v>30</v>
      </c>
      <c r="AH7" s="16" t="s">
        <v>61</v>
      </c>
      <c r="AI7" s="26" t="s">
        <v>18</v>
      </c>
      <c r="AJ7" s="16" t="s">
        <v>62</v>
      </c>
      <c r="AK7" s="16" t="s">
        <v>63</v>
      </c>
      <c r="AL7" s="26" t="s">
        <v>19</v>
      </c>
      <c r="AM7" s="26" t="s">
        <v>28</v>
      </c>
      <c r="AN7" s="26" t="s">
        <v>20</v>
      </c>
      <c r="AO7" s="26" t="s">
        <v>21</v>
      </c>
      <c r="AP7" s="128" t="s">
        <v>85</v>
      </c>
      <c r="AQ7" s="128"/>
      <c r="AR7" s="26" t="s">
        <v>23</v>
      </c>
      <c r="AS7" s="26" t="s">
        <v>27</v>
      </c>
      <c r="AT7" s="128"/>
      <c r="AU7" s="128"/>
      <c r="AV7" s="27" t="s">
        <v>118</v>
      </c>
      <c r="AW7" s="27" t="s">
        <v>119</v>
      </c>
      <c r="AX7" s="27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5">
        <v>1</v>
      </c>
      <c r="B8" s="36" t="s">
        <v>45</v>
      </c>
      <c r="C8" s="36" t="s">
        <v>123</v>
      </c>
      <c r="D8" s="36" t="s">
        <v>123</v>
      </c>
      <c r="E8" s="36" t="s">
        <v>123</v>
      </c>
      <c r="F8" s="36" t="s">
        <v>123</v>
      </c>
      <c r="G8" s="36" t="s">
        <v>123</v>
      </c>
      <c r="H8" s="36" t="s">
        <v>123</v>
      </c>
      <c r="I8" s="36" t="s">
        <v>123</v>
      </c>
      <c r="J8" s="36" t="s">
        <v>123</v>
      </c>
      <c r="K8" s="36" t="s">
        <v>123</v>
      </c>
      <c r="L8" s="36" t="s">
        <v>123</v>
      </c>
      <c r="M8" s="36" t="s">
        <v>123</v>
      </c>
      <c r="N8" s="36" t="s">
        <v>123</v>
      </c>
      <c r="O8" s="36" t="s">
        <v>123</v>
      </c>
      <c r="P8" s="36" t="s">
        <v>123</v>
      </c>
      <c r="Q8" s="36" t="s">
        <v>123</v>
      </c>
      <c r="R8" s="36" t="s">
        <v>123</v>
      </c>
      <c r="S8" s="36" t="s">
        <v>123</v>
      </c>
      <c r="T8" s="36" t="s">
        <v>123</v>
      </c>
      <c r="U8" s="36" t="s">
        <v>123</v>
      </c>
      <c r="V8" s="36" t="s">
        <v>123</v>
      </c>
      <c r="W8" s="36" t="s">
        <v>123</v>
      </c>
      <c r="X8" s="36" t="s">
        <v>123</v>
      </c>
      <c r="Y8" s="36" t="s">
        <v>123</v>
      </c>
      <c r="Z8" s="36" t="s">
        <v>123</v>
      </c>
      <c r="AA8" s="36" t="s">
        <v>123</v>
      </c>
      <c r="AB8" s="36" t="s">
        <v>123</v>
      </c>
      <c r="AC8" s="36" t="s">
        <v>123</v>
      </c>
      <c r="AD8" s="36" t="s">
        <v>123</v>
      </c>
      <c r="AE8" s="36" t="s">
        <v>123</v>
      </c>
      <c r="AF8" s="36" t="s">
        <v>123</v>
      </c>
      <c r="AG8" s="36" t="s">
        <v>123</v>
      </c>
      <c r="AH8" s="36"/>
      <c r="AI8" s="36" t="s">
        <v>123</v>
      </c>
      <c r="AJ8" s="36" t="s">
        <v>123</v>
      </c>
      <c r="AK8" s="36"/>
      <c r="AL8" s="36" t="s">
        <v>123</v>
      </c>
      <c r="AM8" s="36" t="s">
        <v>123</v>
      </c>
      <c r="AN8" s="37">
        <v>-14.808460999999999</v>
      </c>
      <c r="AO8" s="37">
        <v>-64.871956999999995</v>
      </c>
      <c r="AP8" s="36"/>
      <c r="AQ8" s="36"/>
      <c r="AR8" s="36"/>
      <c r="AS8" s="36"/>
      <c r="AT8" s="129"/>
      <c r="AU8" s="130"/>
      <c r="AV8" s="36">
        <v>0</v>
      </c>
      <c r="AW8" s="36">
        <v>0</v>
      </c>
      <c r="AX8" s="36"/>
      <c r="AY8" s="36"/>
      <c r="AZ8" s="36"/>
      <c r="BA8" s="36"/>
      <c r="BB8" s="36"/>
    </row>
    <row r="9" spans="1:54" x14ac:dyDescent="0.3">
      <c r="A9" s="35">
        <v>2</v>
      </c>
      <c r="B9" s="36" t="s">
        <v>46</v>
      </c>
      <c r="C9" s="36" t="s">
        <v>123</v>
      </c>
      <c r="D9" s="36" t="s">
        <v>123</v>
      </c>
      <c r="E9" s="36" t="s">
        <v>123</v>
      </c>
      <c r="F9" s="36" t="s">
        <v>123</v>
      </c>
      <c r="G9" s="36" t="s">
        <v>123</v>
      </c>
      <c r="H9" s="36" t="s">
        <v>123</v>
      </c>
      <c r="I9" s="36" t="s">
        <v>123</v>
      </c>
      <c r="J9" s="36" t="s">
        <v>123</v>
      </c>
      <c r="K9" s="36" t="s">
        <v>123</v>
      </c>
      <c r="L9" s="36" t="s">
        <v>123</v>
      </c>
      <c r="M9" s="36" t="s">
        <v>123</v>
      </c>
      <c r="N9" s="36" t="s">
        <v>123</v>
      </c>
      <c r="O9" s="36" t="s">
        <v>123</v>
      </c>
      <c r="P9" s="36" t="s">
        <v>123</v>
      </c>
      <c r="Q9" s="36" t="s">
        <v>123</v>
      </c>
      <c r="R9" s="36" t="s">
        <v>123</v>
      </c>
      <c r="S9" s="36" t="s">
        <v>123</v>
      </c>
      <c r="T9" s="36" t="s">
        <v>123</v>
      </c>
      <c r="U9" s="36" t="s">
        <v>123</v>
      </c>
      <c r="V9" s="36" t="s">
        <v>123</v>
      </c>
      <c r="W9" s="36" t="s">
        <v>123</v>
      </c>
      <c r="X9" s="36" t="s">
        <v>123</v>
      </c>
      <c r="Y9" s="36" t="s">
        <v>123</v>
      </c>
      <c r="Z9" s="36" t="s">
        <v>123</v>
      </c>
      <c r="AA9" s="36">
        <v>1</v>
      </c>
      <c r="AB9" s="36" t="s">
        <v>123</v>
      </c>
      <c r="AC9" s="36" t="s">
        <v>123</v>
      </c>
      <c r="AD9" s="36" t="s">
        <v>123</v>
      </c>
      <c r="AE9" s="36" t="s">
        <v>123</v>
      </c>
      <c r="AF9" s="36" t="s">
        <v>123</v>
      </c>
      <c r="AG9" s="36" t="s">
        <v>123</v>
      </c>
      <c r="AH9" s="36">
        <v>1</v>
      </c>
      <c r="AI9" s="36" t="s">
        <v>123</v>
      </c>
      <c r="AJ9" s="36">
        <v>54</v>
      </c>
      <c r="AK9" s="36"/>
      <c r="AL9" s="36" t="s">
        <v>123</v>
      </c>
      <c r="AM9" s="36"/>
      <c r="AN9" s="37">
        <v>-14.80856</v>
      </c>
      <c r="AO9" s="37">
        <v>-64.871977999999999</v>
      </c>
      <c r="AP9" s="36"/>
      <c r="AQ9" s="36"/>
      <c r="AR9" s="36">
        <v>30</v>
      </c>
      <c r="AS9" s="36">
        <v>10.6</v>
      </c>
      <c r="AT9" s="129"/>
      <c r="AU9" s="130"/>
      <c r="AV9" s="36">
        <v>0</v>
      </c>
      <c r="AW9" s="36">
        <v>0</v>
      </c>
      <c r="AX9" s="36"/>
      <c r="AY9" s="36"/>
      <c r="AZ9" s="36"/>
      <c r="BA9" s="36"/>
      <c r="BB9" s="36"/>
    </row>
    <row r="10" spans="1:54" x14ac:dyDescent="0.3">
      <c r="A10" s="123" t="s">
        <v>22</v>
      </c>
      <c r="B10" s="123"/>
      <c r="C10" s="38">
        <f t="shared" ref="C10:N10" si="0">SUM(C8:C9)</f>
        <v>0</v>
      </c>
      <c r="D10" s="38">
        <f t="shared" si="0"/>
        <v>0</v>
      </c>
      <c r="E10" s="38">
        <f t="shared" si="0"/>
        <v>0</v>
      </c>
      <c r="F10" s="38">
        <f t="shared" si="0"/>
        <v>0</v>
      </c>
      <c r="G10" s="38">
        <f t="shared" si="0"/>
        <v>0</v>
      </c>
      <c r="H10" s="38">
        <f t="shared" si="0"/>
        <v>0</v>
      </c>
      <c r="I10" s="38">
        <f t="shared" si="0"/>
        <v>0</v>
      </c>
      <c r="J10" s="38">
        <f t="shared" si="0"/>
        <v>0</v>
      </c>
      <c r="K10" s="38">
        <f t="shared" si="0"/>
        <v>0</v>
      </c>
      <c r="L10" s="38">
        <f t="shared" si="0"/>
        <v>0</v>
      </c>
      <c r="M10" s="38">
        <f t="shared" si="0"/>
        <v>0</v>
      </c>
      <c r="N10" s="38">
        <f t="shared" si="0"/>
        <v>0</v>
      </c>
      <c r="O10" s="38"/>
      <c r="P10" s="38">
        <f t="shared" ref="P10:AF10" si="1">SUM(P8:P9)</f>
        <v>0</v>
      </c>
      <c r="Q10" s="38">
        <f t="shared" si="1"/>
        <v>0</v>
      </c>
      <c r="R10" s="38">
        <f t="shared" si="1"/>
        <v>0</v>
      </c>
      <c r="S10" s="38">
        <f t="shared" si="1"/>
        <v>0</v>
      </c>
      <c r="T10" s="38">
        <f t="shared" si="1"/>
        <v>0</v>
      </c>
      <c r="U10" s="38">
        <f t="shared" si="1"/>
        <v>0</v>
      </c>
      <c r="V10" s="38">
        <f t="shared" si="1"/>
        <v>0</v>
      </c>
      <c r="W10" s="38">
        <f t="shared" si="1"/>
        <v>0</v>
      </c>
      <c r="X10" s="38">
        <f t="shared" si="1"/>
        <v>0</v>
      </c>
      <c r="Y10" s="38">
        <f t="shared" si="1"/>
        <v>0</v>
      </c>
      <c r="Z10" s="38">
        <f t="shared" si="1"/>
        <v>0</v>
      </c>
      <c r="AA10" s="38">
        <f t="shared" si="1"/>
        <v>1</v>
      </c>
      <c r="AB10" s="38">
        <f t="shared" si="1"/>
        <v>0</v>
      </c>
      <c r="AC10" s="38">
        <f t="shared" si="1"/>
        <v>0</v>
      </c>
      <c r="AD10" s="38">
        <f t="shared" si="1"/>
        <v>0</v>
      </c>
      <c r="AE10" s="38">
        <f t="shared" si="1"/>
        <v>0</v>
      </c>
      <c r="AF10" s="38">
        <f t="shared" si="1"/>
        <v>0</v>
      </c>
      <c r="AG10" s="38">
        <f>SUM(AG8:AG9)</f>
        <v>0</v>
      </c>
      <c r="AH10" s="38">
        <f>COUNTA(AH8:AH9)</f>
        <v>1</v>
      </c>
      <c r="AI10" s="38"/>
      <c r="AJ10" s="38"/>
      <c r="AK10" s="38">
        <f t="shared" ref="AK10" si="2">COUNTA(AK8:AK9)</f>
        <v>0</v>
      </c>
      <c r="AL10" s="38"/>
      <c r="AM10" s="38"/>
      <c r="AN10" s="106" t="s">
        <v>25</v>
      </c>
      <c r="AO10" s="106"/>
      <c r="AP10" s="106">
        <f>AR10+AS10</f>
        <v>40.6</v>
      </c>
      <c r="AQ10" s="106"/>
      <c r="AR10" s="38">
        <f>SUM(AR8:AR9)</f>
        <v>30</v>
      </c>
      <c r="AS10" s="38">
        <f>SUM(AS8:AS9)</f>
        <v>10.6</v>
      </c>
      <c r="AT10" s="106" t="s">
        <v>75</v>
      </c>
      <c r="AU10" s="106"/>
      <c r="AV10" s="38">
        <f t="shared" ref="AV10:BB10" si="3">SUM(AV8:AV9)</f>
        <v>0</v>
      </c>
      <c r="AW10" s="38">
        <f t="shared" si="3"/>
        <v>0</v>
      </c>
      <c r="AX10" s="38">
        <f t="shared" si="3"/>
        <v>0</v>
      </c>
      <c r="AY10" s="38">
        <f t="shared" si="3"/>
        <v>0</v>
      </c>
      <c r="AZ10" s="38">
        <f t="shared" si="3"/>
        <v>0</v>
      </c>
      <c r="BA10" s="38">
        <f t="shared" si="3"/>
        <v>0</v>
      </c>
      <c r="BB10" s="38">
        <f t="shared" si="3"/>
        <v>0</v>
      </c>
    </row>
    <row r="94" spans="1:54" s="3" customForma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2"/>
      <c r="AU94" s="2"/>
      <c r="AV94" s="1"/>
      <c r="AW94" s="1"/>
      <c r="AX94" s="1"/>
      <c r="AY94" s="1"/>
      <c r="AZ94" s="1"/>
      <c r="BA94" s="1"/>
      <c r="BB94" s="1"/>
    </row>
  </sheetData>
  <sheetProtection algorithmName="SHA-512" hashValue="JcExkg3oq13cmEwdOwmZwDd3W9HDeM4opNTqfJ/QWTlvdmKPVR4ZnwWd4svGTeAvDrcWNoG666WYsb1QqcX+cQ==" saltValue="pmEonQNEwN3tP39CqlnKcg==" spinCount="100000" formatCells="0" insertRows="0" deleteRows="0" selectLockedCells="1"/>
  <mergeCells count="33">
    <mergeCell ref="AT10:AU10"/>
    <mergeCell ref="AT6:AU7"/>
    <mergeCell ref="AT8:AU8"/>
    <mergeCell ref="AP10:AQ10"/>
    <mergeCell ref="G1:AT1"/>
    <mergeCell ref="G2:AT2"/>
    <mergeCell ref="AU4:BB4"/>
    <mergeCell ref="Q4:V4"/>
    <mergeCell ref="W4:AE4"/>
    <mergeCell ref="AT9:AU9"/>
    <mergeCell ref="AV6:BB6"/>
    <mergeCell ref="AN6:AO6"/>
    <mergeCell ref="AP6:AS6"/>
    <mergeCell ref="AQ5:AR5"/>
    <mergeCell ref="AS5:AX5"/>
    <mergeCell ref="AP7:AQ7"/>
    <mergeCell ref="A10:B10"/>
    <mergeCell ref="L5:Q5"/>
    <mergeCell ref="R5:AC5"/>
    <mergeCell ref="AF5:AK5"/>
    <mergeCell ref="AL5:AO5"/>
    <mergeCell ref="AH6:AM6"/>
    <mergeCell ref="A6:A7"/>
    <mergeCell ref="B6:K6"/>
    <mergeCell ref="AN10:AO10"/>
    <mergeCell ref="A5:C5"/>
    <mergeCell ref="AA6:AG6"/>
    <mergeCell ref="A4:E4"/>
    <mergeCell ref="AG4:AJ4"/>
    <mergeCell ref="L6:Z6"/>
    <mergeCell ref="A1:D2"/>
    <mergeCell ref="A3:AX3"/>
    <mergeCell ref="F4:I4"/>
  </mergeCells>
  <dataValidations disablePrompts="1" count="1">
    <dataValidation type="list" allowBlank="1" showInputMessage="1" showErrorMessage="1" sqref="AE5" xr:uid="{00000000-0002-0000-0400-000000000000}">
      <formula1>"La Paz,Santa Cruz,Cochabamba,Oruro,Potosí,Tarija,Chuquisaca,Beni,Pando"</formula1>
    </dataValidation>
  </dataValidation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>
    <tabColor rgb="FF00B050"/>
    <pageSetUpPr fitToPage="1"/>
  </sheetPr>
  <dimension ref="A1:BB246"/>
  <sheetViews>
    <sheetView showGridLines="0" topLeftCell="A7" zoomScaleNormal="100" workbookViewId="0">
      <pane xSplit="2" ySplit="1" topLeftCell="P8" activePane="bottomRight" state="frozen"/>
      <selection activeCell="A7" sqref="A7"/>
      <selection pane="topRight" activeCell="C7" sqref="C7"/>
      <selection pane="bottomLeft" activeCell="A8" sqref="A8"/>
      <selection pane="bottomRight" activeCell="AP45" sqref="AP45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" style="1" bestFit="1" customWidth="1"/>
    <col min="44" max="44" width="5.44140625" style="1" bestFit="1" customWidth="1"/>
    <col min="45" max="45" width="13" style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1" width="5.44140625" style="1" customWidth="1"/>
    <col min="52" max="52" width="6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14" t="s">
        <v>339</v>
      </c>
      <c r="G4" s="115"/>
      <c r="H4" s="115"/>
      <c r="I4" s="116"/>
      <c r="J4" s="28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80</v>
      </c>
      <c r="AQ4" s="31"/>
      <c r="AR4" s="32"/>
      <c r="AT4" s="33" t="s">
        <v>88</v>
      </c>
      <c r="AU4" s="107" t="s">
        <v>341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90</v>
      </c>
      <c r="S7" s="25" t="s">
        <v>117</v>
      </c>
      <c r="T7" s="25" t="s">
        <v>13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 t="s">
        <v>46</v>
      </c>
      <c r="B8" s="36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5"/>
      <c r="AO8" s="59"/>
      <c r="AP8" s="54">
        <v>1100</v>
      </c>
      <c r="AQ8" s="54">
        <v>1069</v>
      </c>
      <c r="AR8" s="54">
        <f>AP8-AQ8</f>
        <v>31</v>
      </c>
      <c r="AS8" s="54"/>
      <c r="AT8" s="56"/>
      <c r="AU8" s="57"/>
      <c r="AV8" s="58"/>
      <c r="AW8" s="58"/>
      <c r="AX8" s="54"/>
      <c r="AY8" s="54"/>
      <c r="AZ8" s="54"/>
      <c r="BA8" s="54"/>
      <c r="BB8" s="54"/>
    </row>
    <row r="9" spans="1:54" x14ac:dyDescent="0.3">
      <c r="A9" s="36">
        <v>1</v>
      </c>
      <c r="B9" s="36">
        <v>1</v>
      </c>
      <c r="C9" s="54">
        <v>1</v>
      </c>
      <c r="D9" s="54" t="s">
        <v>123</v>
      </c>
      <c r="E9" s="54" t="s">
        <v>123</v>
      </c>
      <c r="F9" s="54" t="s">
        <v>123</v>
      </c>
      <c r="G9" s="54" t="s">
        <v>123</v>
      </c>
      <c r="H9" s="54" t="s">
        <v>123</v>
      </c>
      <c r="I9" s="54" t="s">
        <v>123</v>
      </c>
      <c r="J9" s="54" t="s">
        <v>123</v>
      </c>
      <c r="K9" s="54" t="s">
        <v>123</v>
      </c>
      <c r="L9" s="54" t="s">
        <v>123</v>
      </c>
      <c r="M9" s="54" t="s">
        <v>123</v>
      </c>
      <c r="N9" s="54">
        <v>0</v>
      </c>
      <c r="O9" s="54" t="s">
        <v>123</v>
      </c>
      <c r="P9" s="54">
        <v>1</v>
      </c>
      <c r="Q9" s="54" t="s">
        <v>123</v>
      </c>
      <c r="R9" s="54" t="s">
        <v>123</v>
      </c>
      <c r="S9" s="54" t="s">
        <v>123</v>
      </c>
      <c r="T9" s="54" t="s">
        <v>123</v>
      </c>
      <c r="U9" s="54" t="s">
        <v>123</v>
      </c>
      <c r="V9" s="54" t="s">
        <v>123</v>
      </c>
      <c r="W9" s="54" t="s">
        <v>123</v>
      </c>
      <c r="X9" s="54" t="s">
        <v>123</v>
      </c>
      <c r="Y9" s="54" t="s">
        <v>123</v>
      </c>
      <c r="Z9" s="54">
        <v>1</v>
      </c>
      <c r="AA9" s="54" t="s">
        <v>123</v>
      </c>
      <c r="AB9" s="54" t="s">
        <v>123</v>
      </c>
      <c r="AC9" s="54">
        <v>1</v>
      </c>
      <c r="AD9" s="54" t="s">
        <v>123</v>
      </c>
      <c r="AE9" s="54" t="s">
        <v>123</v>
      </c>
      <c r="AF9" s="54" t="s">
        <v>123</v>
      </c>
      <c r="AG9" s="54" t="s">
        <v>123</v>
      </c>
      <c r="AH9" s="54"/>
      <c r="AI9" s="54" t="s">
        <v>123</v>
      </c>
      <c r="AJ9" s="54" t="s">
        <v>123</v>
      </c>
      <c r="AK9" s="54"/>
      <c r="AL9" s="54" t="s">
        <v>123</v>
      </c>
      <c r="AM9" s="54" t="s">
        <v>123</v>
      </c>
      <c r="AN9" s="55">
        <v>-14.808592000000001</v>
      </c>
      <c r="AO9" s="59">
        <v>-64.871992000000006</v>
      </c>
      <c r="AP9" s="54">
        <v>1112</v>
      </c>
      <c r="AQ9" s="54" t="s">
        <v>123</v>
      </c>
      <c r="AR9" s="54" t="s">
        <v>123</v>
      </c>
      <c r="AS9" s="54">
        <f>AP9-AP8</f>
        <v>12</v>
      </c>
      <c r="AT9" s="133"/>
      <c r="AU9" s="134"/>
      <c r="AV9" s="58">
        <v>1</v>
      </c>
      <c r="AW9" s="58">
        <v>1</v>
      </c>
      <c r="AX9" s="54">
        <v>1</v>
      </c>
      <c r="AY9" s="54" t="s">
        <v>123</v>
      </c>
      <c r="AZ9" s="54" t="s">
        <v>123</v>
      </c>
      <c r="BA9" s="54" t="s">
        <v>123</v>
      </c>
      <c r="BB9" s="54" t="s">
        <v>123</v>
      </c>
    </row>
    <row r="10" spans="1:54" x14ac:dyDescent="0.3">
      <c r="A10" s="36">
        <v>2</v>
      </c>
      <c r="B10" s="36">
        <v>2</v>
      </c>
      <c r="C10" s="54">
        <v>1</v>
      </c>
      <c r="D10" s="54" t="s">
        <v>123</v>
      </c>
      <c r="E10" s="54" t="s">
        <v>123</v>
      </c>
      <c r="F10" s="54" t="s">
        <v>123</v>
      </c>
      <c r="G10" s="54">
        <v>1</v>
      </c>
      <c r="H10" s="54">
        <v>1</v>
      </c>
      <c r="I10" s="54" t="s">
        <v>123</v>
      </c>
      <c r="J10" s="54" t="s">
        <v>123</v>
      </c>
      <c r="K10" s="54" t="s">
        <v>123</v>
      </c>
      <c r="L10" s="54" t="s">
        <v>123</v>
      </c>
      <c r="M10" s="54" t="s">
        <v>123</v>
      </c>
      <c r="N10" s="54">
        <v>1</v>
      </c>
      <c r="O10" s="54" t="s">
        <v>123</v>
      </c>
      <c r="P10" s="54">
        <v>1</v>
      </c>
      <c r="Q10" s="54" t="s">
        <v>123</v>
      </c>
      <c r="R10" s="54" t="s">
        <v>123</v>
      </c>
      <c r="S10" s="54" t="s">
        <v>123</v>
      </c>
      <c r="T10" s="54" t="s">
        <v>123</v>
      </c>
      <c r="U10" s="54" t="s">
        <v>123</v>
      </c>
      <c r="V10" s="54" t="s">
        <v>123</v>
      </c>
      <c r="W10" s="54" t="s">
        <v>123</v>
      </c>
      <c r="X10" s="54" t="s">
        <v>123</v>
      </c>
      <c r="Y10" s="54" t="s">
        <v>123</v>
      </c>
      <c r="Z10" s="54" t="s">
        <v>123</v>
      </c>
      <c r="AA10" s="54" t="s">
        <v>123</v>
      </c>
      <c r="AB10" s="54" t="s">
        <v>123</v>
      </c>
      <c r="AC10" s="54" t="s">
        <v>123</v>
      </c>
      <c r="AD10" s="54" t="s">
        <v>123</v>
      </c>
      <c r="AE10" s="54" t="s">
        <v>123</v>
      </c>
      <c r="AF10" s="54" t="s">
        <v>123</v>
      </c>
      <c r="AG10" s="54" t="s">
        <v>123</v>
      </c>
      <c r="AH10" s="54"/>
      <c r="AI10" s="54" t="s">
        <v>123</v>
      </c>
      <c r="AJ10" s="54" t="s">
        <v>123</v>
      </c>
      <c r="AK10" s="54"/>
      <c r="AL10" s="54" t="s">
        <v>123</v>
      </c>
      <c r="AM10" s="54" t="s">
        <v>123</v>
      </c>
      <c r="AN10" s="55">
        <v>-14.808585000000001</v>
      </c>
      <c r="AO10" s="59">
        <v>-64.872432000000003</v>
      </c>
      <c r="AP10" s="54">
        <v>1160</v>
      </c>
      <c r="AQ10" s="54" t="s">
        <v>123</v>
      </c>
      <c r="AR10" s="54" t="s">
        <v>123</v>
      </c>
      <c r="AS10" s="54">
        <f>AP10-AP9</f>
        <v>48</v>
      </c>
      <c r="AT10" s="56"/>
      <c r="AU10" s="57"/>
      <c r="AV10" s="58">
        <v>1</v>
      </c>
      <c r="AW10" s="58">
        <v>1</v>
      </c>
      <c r="AX10" s="54">
        <v>1</v>
      </c>
      <c r="AY10" s="54" t="s">
        <v>123</v>
      </c>
      <c r="AZ10" s="54">
        <v>58</v>
      </c>
      <c r="BA10" s="54" t="s">
        <v>123</v>
      </c>
      <c r="BB10" s="54" t="s">
        <v>123</v>
      </c>
    </row>
    <row r="11" spans="1:54" x14ac:dyDescent="0.3">
      <c r="A11" s="36" t="s">
        <v>122</v>
      </c>
      <c r="B11" s="36" t="s">
        <v>123</v>
      </c>
      <c r="C11" s="54" t="s">
        <v>123</v>
      </c>
      <c r="D11" s="54" t="s">
        <v>123</v>
      </c>
      <c r="E11" s="54" t="s">
        <v>123</v>
      </c>
      <c r="F11" s="54" t="s">
        <v>123</v>
      </c>
      <c r="G11" s="54" t="s">
        <v>123</v>
      </c>
      <c r="H11" s="54" t="s">
        <v>123</v>
      </c>
      <c r="I11" s="54" t="s">
        <v>123</v>
      </c>
      <c r="J11" s="54" t="s">
        <v>123</v>
      </c>
      <c r="K11" s="54" t="s">
        <v>123</v>
      </c>
      <c r="L11" s="54" t="s">
        <v>123</v>
      </c>
      <c r="M11" s="54" t="s">
        <v>123</v>
      </c>
      <c r="N11" s="54" t="s">
        <v>123</v>
      </c>
      <c r="O11" s="54" t="s">
        <v>123</v>
      </c>
      <c r="P11" s="54" t="s">
        <v>123</v>
      </c>
      <c r="Q11" s="54" t="s">
        <v>123</v>
      </c>
      <c r="R11" s="54" t="s">
        <v>123</v>
      </c>
      <c r="S11" s="54" t="s">
        <v>123</v>
      </c>
      <c r="T11" s="54" t="s">
        <v>123</v>
      </c>
      <c r="U11" s="54" t="s">
        <v>123</v>
      </c>
      <c r="V11" s="54" t="s">
        <v>123</v>
      </c>
      <c r="W11" s="54" t="s">
        <v>123</v>
      </c>
      <c r="X11" s="54">
        <v>1</v>
      </c>
      <c r="Y11" s="54" t="s">
        <v>123</v>
      </c>
      <c r="Z11" s="54" t="s">
        <v>123</v>
      </c>
      <c r="AA11" s="54" t="s">
        <v>123</v>
      </c>
      <c r="AB11" s="54" t="s">
        <v>123</v>
      </c>
      <c r="AC11" s="54" t="s">
        <v>123</v>
      </c>
      <c r="AD11" s="54" t="s">
        <v>123</v>
      </c>
      <c r="AE11" s="54" t="s">
        <v>123</v>
      </c>
      <c r="AF11" s="54" t="s">
        <v>123</v>
      </c>
      <c r="AG11" s="54" t="s">
        <v>123</v>
      </c>
      <c r="AH11" s="54"/>
      <c r="AI11" s="54" t="s">
        <v>123</v>
      </c>
      <c r="AJ11" s="54" t="s">
        <v>123</v>
      </c>
      <c r="AK11" s="54"/>
      <c r="AL11" s="54" t="s">
        <v>123</v>
      </c>
      <c r="AM11" s="54" t="s">
        <v>123</v>
      </c>
      <c r="AN11" s="55">
        <v>-14.808574999999999</v>
      </c>
      <c r="AO11" s="55">
        <v>-64.872613999999999</v>
      </c>
      <c r="AP11" s="54" t="s">
        <v>123</v>
      </c>
      <c r="AQ11" s="54" t="s">
        <v>123</v>
      </c>
      <c r="AR11" s="54" t="s">
        <v>123</v>
      </c>
      <c r="AS11" s="54"/>
      <c r="AT11" s="56"/>
      <c r="AU11" s="57"/>
      <c r="AV11" s="58" t="s">
        <v>123</v>
      </c>
      <c r="AW11" s="58" t="s">
        <v>123</v>
      </c>
      <c r="AX11" s="54"/>
      <c r="AY11" s="54">
        <v>20</v>
      </c>
      <c r="AZ11" s="54">
        <v>25</v>
      </c>
      <c r="BA11" s="54" t="s">
        <v>123</v>
      </c>
      <c r="BB11" s="54" t="s">
        <v>123</v>
      </c>
    </row>
    <row r="12" spans="1:54" x14ac:dyDescent="0.3">
      <c r="A12" s="36">
        <v>3</v>
      </c>
      <c r="B12" s="36">
        <v>3</v>
      </c>
      <c r="C12" s="54" t="s">
        <v>123</v>
      </c>
      <c r="D12" s="54" t="s">
        <v>123</v>
      </c>
      <c r="E12" s="54" t="s">
        <v>123</v>
      </c>
      <c r="F12" s="54">
        <v>1</v>
      </c>
      <c r="G12" s="54">
        <v>1</v>
      </c>
      <c r="H12" s="54">
        <v>1</v>
      </c>
      <c r="I12" s="54" t="s">
        <v>123</v>
      </c>
      <c r="J12" s="54" t="s">
        <v>123</v>
      </c>
      <c r="K12" s="54" t="s">
        <v>123</v>
      </c>
      <c r="L12" s="54" t="s">
        <v>123</v>
      </c>
      <c r="M12" s="54" t="s">
        <v>123</v>
      </c>
      <c r="N12" s="54">
        <v>1</v>
      </c>
      <c r="O12" s="54" t="s">
        <v>123</v>
      </c>
      <c r="P12" s="54">
        <v>1</v>
      </c>
      <c r="Q12" s="54" t="s">
        <v>123</v>
      </c>
      <c r="R12" s="54" t="s">
        <v>123</v>
      </c>
      <c r="S12" s="54" t="s">
        <v>123</v>
      </c>
      <c r="T12" s="54" t="s">
        <v>123</v>
      </c>
      <c r="U12" s="54" t="s">
        <v>123</v>
      </c>
      <c r="V12" s="54" t="s">
        <v>123</v>
      </c>
      <c r="W12" s="54" t="s">
        <v>123</v>
      </c>
      <c r="X12" s="54" t="s">
        <v>123</v>
      </c>
      <c r="Y12" s="54" t="s">
        <v>123</v>
      </c>
      <c r="Z12" s="54" t="s">
        <v>123</v>
      </c>
      <c r="AA12" s="54" t="s">
        <v>123</v>
      </c>
      <c r="AB12" s="54" t="s">
        <v>123</v>
      </c>
      <c r="AC12" s="54" t="s">
        <v>123</v>
      </c>
      <c r="AD12" s="54" t="s">
        <v>123</v>
      </c>
      <c r="AE12" s="54" t="s">
        <v>123</v>
      </c>
      <c r="AF12" s="54" t="s">
        <v>123</v>
      </c>
      <c r="AG12" s="54" t="s">
        <v>123</v>
      </c>
      <c r="AH12" s="54"/>
      <c r="AI12" s="54" t="s">
        <v>123</v>
      </c>
      <c r="AJ12" s="54" t="s">
        <v>123</v>
      </c>
      <c r="AK12" s="54"/>
      <c r="AL12" s="54" t="s">
        <v>123</v>
      </c>
      <c r="AM12" s="54" t="s">
        <v>123</v>
      </c>
      <c r="AN12" s="55">
        <v>-14.808460675584</v>
      </c>
      <c r="AO12" s="55">
        <v>-64.872609470038995</v>
      </c>
      <c r="AP12" s="54">
        <v>1188</v>
      </c>
      <c r="AQ12" s="54" t="s">
        <v>123</v>
      </c>
      <c r="AR12" s="54" t="s">
        <v>123</v>
      </c>
      <c r="AS12" s="54">
        <f>AP12-AP10</f>
        <v>28</v>
      </c>
      <c r="AT12" s="136"/>
      <c r="AU12" s="137"/>
      <c r="AV12" s="58">
        <v>1</v>
      </c>
      <c r="AW12" s="58">
        <v>1</v>
      </c>
      <c r="AX12" s="54">
        <v>1</v>
      </c>
      <c r="AY12" s="54">
        <v>11</v>
      </c>
      <c r="AZ12" s="54">
        <v>14</v>
      </c>
      <c r="BA12" s="54" t="s">
        <v>123</v>
      </c>
      <c r="BB12" s="54" t="s">
        <v>123</v>
      </c>
    </row>
    <row r="13" spans="1:54" x14ac:dyDescent="0.3">
      <c r="A13" s="36">
        <v>4</v>
      </c>
      <c r="B13" s="36">
        <v>4</v>
      </c>
      <c r="C13" s="54" t="s">
        <v>123</v>
      </c>
      <c r="D13" s="54" t="s">
        <v>123</v>
      </c>
      <c r="E13" s="54" t="s">
        <v>123</v>
      </c>
      <c r="F13" s="54">
        <v>1</v>
      </c>
      <c r="G13" s="54">
        <v>1</v>
      </c>
      <c r="H13" s="54">
        <v>1</v>
      </c>
      <c r="I13" s="54" t="s">
        <v>123</v>
      </c>
      <c r="J13" s="54" t="s">
        <v>123</v>
      </c>
      <c r="K13" s="54" t="s">
        <v>123</v>
      </c>
      <c r="L13" s="54">
        <v>1</v>
      </c>
      <c r="M13" s="54" t="s">
        <v>123</v>
      </c>
      <c r="N13" s="54" t="s">
        <v>123</v>
      </c>
      <c r="O13" s="54" t="s">
        <v>123</v>
      </c>
      <c r="P13" s="54" t="s">
        <v>123</v>
      </c>
      <c r="Q13" s="54" t="s">
        <v>123</v>
      </c>
      <c r="R13" s="54" t="s">
        <v>123</v>
      </c>
      <c r="S13" s="54" t="s">
        <v>123</v>
      </c>
      <c r="T13" s="54" t="s">
        <v>123</v>
      </c>
      <c r="U13" s="54" t="s">
        <v>123</v>
      </c>
      <c r="V13" s="54" t="s">
        <v>123</v>
      </c>
      <c r="W13" s="54" t="s">
        <v>123</v>
      </c>
      <c r="X13" s="54" t="s">
        <v>123</v>
      </c>
      <c r="Y13" s="54" t="s">
        <v>123</v>
      </c>
      <c r="Z13" s="54" t="s">
        <v>123</v>
      </c>
      <c r="AA13" s="54" t="s">
        <v>123</v>
      </c>
      <c r="AB13" s="54" t="s">
        <v>123</v>
      </c>
      <c r="AC13" s="54" t="s">
        <v>123</v>
      </c>
      <c r="AD13" s="54" t="s">
        <v>123</v>
      </c>
      <c r="AE13" s="54" t="s">
        <v>123</v>
      </c>
      <c r="AF13" s="54" t="s">
        <v>123</v>
      </c>
      <c r="AG13" s="54" t="s">
        <v>123</v>
      </c>
      <c r="AH13" s="54"/>
      <c r="AI13" s="54" t="s">
        <v>123</v>
      </c>
      <c r="AJ13" s="54" t="s">
        <v>123</v>
      </c>
      <c r="AK13" s="54"/>
      <c r="AL13" s="54" t="s">
        <v>123</v>
      </c>
      <c r="AM13" s="54" t="s">
        <v>123</v>
      </c>
      <c r="AN13" s="55">
        <v>-14.808104121232001</v>
      </c>
      <c r="AO13" s="55">
        <v>-64.872599076479005</v>
      </c>
      <c r="AP13" s="54">
        <v>1225</v>
      </c>
      <c r="AQ13" s="54" t="s">
        <v>123</v>
      </c>
      <c r="AR13" s="54" t="s">
        <v>123</v>
      </c>
      <c r="AS13" s="54">
        <f>AP13-AP12</f>
        <v>37</v>
      </c>
      <c r="AT13" s="133"/>
      <c r="AU13" s="134"/>
      <c r="AV13" s="58" t="s">
        <v>123</v>
      </c>
      <c r="AW13" s="58" t="s">
        <v>123</v>
      </c>
      <c r="AX13" s="54" t="s">
        <v>123</v>
      </c>
      <c r="AY13" s="54" t="s">
        <v>123</v>
      </c>
      <c r="AZ13" s="54" t="s">
        <v>123</v>
      </c>
      <c r="BA13" s="54" t="s">
        <v>123</v>
      </c>
      <c r="BB13" s="54" t="s">
        <v>123</v>
      </c>
    </row>
    <row r="14" spans="1:54" x14ac:dyDescent="0.3">
      <c r="A14" s="36">
        <v>5</v>
      </c>
      <c r="B14" s="36">
        <v>5</v>
      </c>
      <c r="C14" s="54" t="s">
        <v>123</v>
      </c>
      <c r="D14" s="54" t="s">
        <v>123</v>
      </c>
      <c r="E14" s="54" t="s">
        <v>123</v>
      </c>
      <c r="F14" s="54">
        <v>1</v>
      </c>
      <c r="G14" s="54">
        <v>1</v>
      </c>
      <c r="H14" s="54">
        <v>1</v>
      </c>
      <c r="I14" s="54" t="s">
        <v>123</v>
      </c>
      <c r="J14" s="54" t="s">
        <v>123</v>
      </c>
      <c r="K14" s="54" t="s">
        <v>123</v>
      </c>
      <c r="L14" s="54">
        <v>1</v>
      </c>
      <c r="M14" s="54" t="s">
        <v>123</v>
      </c>
      <c r="N14" s="54" t="s">
        <v>123</v>
      </c>
      <c r="O14" s="54" t="s">
        <v>123</v>
      </c>
      <c r="P14" s="54" t="s">
        <v>123</v>
      </c>
      <c r="Q14" s="54" t="s">
        <v>123</v>
      </c>
      <c r="R14" s="54" t="s">
        <v>123</v>
      </c>
      <c r="S14" s="54" t="s">
        <v>123</v>
      </c>
      <c r="T14" s="54" t="s">
        <v>123</v>
      </c>
      <c r="U14" s="54" t="s">
        <v>123</v>
      </c>
      <c r="V14" s="54" t="s">
        <v>123</v>
      </c>
      <c r="W14" s="54" t="s">
        <v>123</v>
      </c>
      <c r="X14" s="54" t="s">
        <v>123</v>
      </c>
      <c r="Y14" s="54" t="s">
        <v>123</v>
      </c>
      <c r="Z14" s="54" t="s">
        <v>123</v>
      </c>
      <c r="AA14" s="54" t="s">
        <v>123</v>
      </c>
      <c r="AB14" s="54" t="s">
        <v>123</v>
      </c>
      <c r="AC14" s="54" t="s">
        <v>123</v>
      </c>
      <c r="AD14" s="54" t="s">
        <v>123</v>
      </c>
      <c r="AE14" s="54" t="s">
        <v>123</v>
      </c>
      <c r="AF14" s="54" t="s">
        <v>123</v>
      </c>
      <c r="AG14" s="54" t="s">
        <v>123</v>
      </c>
      <c r="AH14" s="54"/>
      <c r="AI14" s="54" t="s">
        <v>123</v>
      </c>
      <c r="AJ14" s="54" t="s">
        <v>123</v>
      </c>
      <c r="AK14" s="54"/>
      <c r="AL14" s="54" t="s">
        <v>123</v>
      </c>
      <c r="AM14" s="54" t="s">
        <v>123</v>
      </c>
      <c r="AN14" s="55">
        <v>-14.807865230201999</v>
      </c>
      <c r="AO14" s="55">
        <v>-64.872571919113</v>
      </c>
      <c r="AP14" s="54">
        <v>1254</v>
      </c>
      <c r="AQ14" s="54" t="s">
        <v>123</v>
      </c>
      <c r="AR14" s="54" t="s">
        <v>123</v>
      </c>
      <c r="AS14" s="54">
        <f>AP14-AP13</f>
        <v>29</v>
      </c>
      <c r="AT14" s="133"/>
      <c r="AU14" s="134"/>
      <c r="AV14" s="58" t="s">
        <v>123</v>
      </c>
      <c r="AW14" s="58" t="s">
        <v>123</v>
      </c>
      <c r="AX14" s="54" t="s">
        <v>123</v>
      </c>
      <c r="AY14" s="54" t="s">
        <v>123</v>
      </c>
      <c r="AZ14" s="54" t="s">
        <v>123</v>
      </c>
      <c r="BA14" s="54" t="s">
        <v>123</v>
      </c>
      <c r="BB14" s="54" t="s">
        <v>123</v>
      </c>
    </row>
    <row r="15" spans="1:54" x14ac:dyDescent="0.3">
      <c r="A15" s="36">
        <v>6</v>
      </c>
      <c r="B15" s="36">
        <v>6</v>
      </c>
      <c r="C15" s="54" t="s">
        <v>123</v>
      </c>
      <c r="D15" s="54" t="s">
        <v>123</v>
      </c>
      <c r="E15" s="54" t="s">
        <v>123</v>
      </c>
      <c r="F15" s="54">
        <v>1</v>
      </c>
      <c r="G15" s="54">
        <v>1</v>
      </c>
      <c r="H15" s="54">
        <v>1</v>
      </c>
      <c r="I15" s="54" t="s">
        <v>123</v>
      </c>
      <c r="J15" s="54" t="s">
        <v>123</v>
      </c>
      <c r="K15" s="54" t="s">
        <v>123</v>
      </c>
      <c r="L15" s="54">
        <v>1</v>
      </c>
      <c r="M15" s="54" t="s">
        <v>123</v>
      </c>
      <c r="N15" s="54" t="s">
        <v>123</v>
      </c>
      <c r="O15" s="54" t="s">
        <v>123</v>
      </c>
      <c r="P15" s="54" t="s">
        <v>123</v>
      </c>
      <c r="Q15" s="54" t="s">
        <v>123</v>
      </c>
      <c r="R15" s="54" t="s">
        <v>123</v>
      </c>
      <c r="S15" s="54" t="s">
        <v>123</v>
      </c>
      <c r="T15" s="54" t="s">
        <v>123</v>
      </c>
      <c r="U15" s="54" t="s">
        <v>123</v>
      </c>
      <c r="V15" s="54">
        <v>1</v>
      </c>
      <c r="W15" s="54" t="s">
        <v>123</v>
      </c>
      <c r="X15" s="54" t="s">
        <v>123</v>
      </c>
      <c r="Y15" s="54" t="s">
        <v>123</v>
      </c>
      <c r="Z15" s="54" t="s">
        <v>123</v>
      </c>
      <c r="AA15" s="54" t="s">
        <v>123</v>
      </c>
      <c r="AB15" s="54" t="s">
        <v>123</v>
      </c>
      <c r="AC15" s="54" t="s">
        <v>123</v>
      </c>
      <c r="AD15" s="54" t="s">
        <v>123</v>
      </c>
      <c r="AE15" s="54" t="s">
        <v>123</v>
      </c>
      <c r="AF15" s="54" t="s">
        <v>123</v>
      </c>
      <c r="AG15" s="54" t="s">
        <v>123</v>
      </c>
      <c r="AH15" s="54"/>
      <c r="AI15" s="54">
        <v>1</v>
      </c>
      <c r="AJ15" s="54" t="s">
        <v>123</v>
      </c>
      <c r="AK15" s="54" t="s">
        <v>47</v>
      </c>
      <c r="AL15" s="54">
        <v>1</v>
      </c>
      <c r="AM15" s="54">
        <v>5</v>
      </c>
      <c r="AN15" s="55">
        <v>-14.807585820444</v>
      </c>
      <c r="AO15" s="55">
        <v>-64.872350301593002</v>
      </c>
      <c r="AP15" s="54">
        <v>1317</v>
      </c>
      <c r="AQ15" s="54">
        <v>1293</v>
      </c>
      <c r="AR15" s="54">
        <f>AP15-AQ15</f>
        <v>24</v>
      </c>
      <c r="AS15" s="54">
        <f>AQ15-AP14</f>
        <v>39</v>
      </c>
      <c r="AT15" s="133"/>
      <c r="AU15" s="134"/>
      <c r="AV15" s="58" t="s">
        <v>123</v>
      </c>
      <c r="AW15" s="58" t="s">
        <v>123</v>
      </c>
      <c r="AX15" s="54" t="s">
        <v>123</v>
      </c>
      <c r="AY15" s="54" t="s">
        <v>123</v>
      </c>
      <c r="AZ15" s="54" t="s">
        <v>123</v>
      </c>
      <c r="BA15" s="54" t="s">
        <v>123</v>
      </c>
      <c r="BB15" s="54" t="s">
        <v>123</v>
      </c>
    </row>
    <row r="16" spans="1:54" x14ac:dyDescent="0.3">
      <c r="A16" s="36">
        <v>7</v>
      </c>
      <c r="B16" s="36">
        <v>7</v>
      </c>
      <c r="C16" s="54" t="s">
        <v>123</v>
      </c>
      <c r="D16" s="54" t="s">
        <v>123</v>
      </c>
      <c r="E16" s="54" t="s">
        <v>123</v>
      </c>
      <c r="F16" s="54">
        <v>1</v>
      </c>
      <c r="G16" s="54">
        <v>1</v>
      </c>
      <c r="H16" s="54">
        <v>1</v>
      </c>
      <c r="I16" s="54" t="s">
        <v>123</v>
      </c>
      <c r="J16" s="54" t="s">
        <v>123</v>
      </c>
      <c r="K16" s="54" t="s">
        <v>123</v>
      </c>
      <c r="L16" s="54" t="s">
        <v>123</v>
      </c>
      <c r="M16" s="54">
        <v>1</v>
      </c>
      <c r="N16" s="54" t="s">
        <v>123</v>
      </c>
      <c r="O16" s="54" t="s">
        <v>123</v>
      </c>
      <c r="P16" s="54" t="s">
        <v>123</v>
      </c>
      <c r="Q16" s="54" t="s">
        <v>123</v>
      </c>
      <c r="R16" s="54" t="s">
        <v>123</v>
      </c>
      <c r="S16" s="54" t="s">
        <v>123</v>
      </c>
      <c r="T16" s="54" t="s">
        <v>123</v>
      </c>
      <c r="U16" s="54" t="s">
        <v>123</v>
      </c>
      <c r="V16" s="54" t="s">
        <v>123</v>
      </c>
      <c r="W16" s="54" t="s">
        <v>123</v>
      </c>
      <c r="X16" s="54" t="s">
        <v>123</v>
      </c>
      <c r="Y16" s="54" t="s">
        <v>123</v>
      </c>
      <c r="Z16" s="54" t="s">
        <v>123</v>
      </c>
      <c r="AA16" s="54" t="s">
        <v>123</v>
      </c>
      <c r="AB16" s="54" t="s">
        <v>123</v>
      </c>
      <c r="AC16" s="54" t="s">
        <v>123</v>
      </c>
      <c r="AD16" s="54" t="s">
        <v>123</v>
      </c>
      <c r="AE16" s="54" t="s">
        <v>123</v>
      </c>
      <c r="AF16" s="54" t="s">
        <v>123</v>
      </c>
      <c r="AG16" s="54" t="s">
        <v>123</v>
      </c>
      <c r="AH16" s="54"/>
      <c r="AI16" s="54" t="s">
        <v>123</v>
      </c>
      <c r="AJ16" s="54" t="s">
        <v>123</v>
      </c>
      <c r="AK16" s="54"/>
      <c r="AL16" s="54" t="s">
        <v>123</v>
      </c>
      <c r="AM16" s="54" t="s">
        <v>123</v>
      </c>
      <c r="AN16" s="55">
        <v>-14.807306410114</v>
      </c>
      <c r="AO16" s="55">
        <v>-64.872125666588005</v>
      </c>
      <c r="AP16" s="54">
        <v>1357</v>
      </c>
      <c r="AQ16" s="54" t="s">
        <v>123</v>
      </c>
      <c r="AR16" s="54" t="s">
        <v>123</v>
      </c>
      <c r="AS16" s="54">
        <f>AP16-AP15</f>
        <v>40</v>
      </c>
      <c r="AT16" s="133"/>
      <c r="AU16" s="134"/>
      <c r="AV16" s="58" t="s">
        <v>123</v>
      </c>
      <c r="AW16" s="58" t="s">
        <v>123</v>
      </c>
      <c r="AX16" s="54" t="s">
        <v>123</v>
      </c>
      <c r="AY16" s="54" t="s">
        <v>123</v>
      </c>
      <c r="AZ16" s="54" t="s">
        <v>123</v>
      </c>
      <c r="BA16" s="54" t="s">
        <v>123</v>
      </c>
      <c r="BB16" s="54" t="s">
        <v>123</v>
      </c>
    </row>
    <row r="17" spans="1:54" x14ac:dyDescent="0.3">
      <c r="A17" s="36">
        <v>8</v>
      </c>
      <c r="B17" s="36">
        <v>8</v>
      </c>
      <c r="C17" s="54" t="s">
        <v>123</v>
      </c>
      <c r="D17" s="54" t="s">
        <v>123</v>
      </c>
      <c r="E17" s="54" t="s">
        <v>123</v>
      </c>
      <c r="F17" s="54">
        <v>1</v>
      </c>
      <c r="G17" s="54">
        <v>1</v>
      </c>
      <c r="H17" s="54">
        <v>1</v>
      </c>
      <c r="I17" s="54" t="s">
        <v>123</v>
      </c>
      <c r="J17" s="54" t="s">
        <v>123</v>
      </c>
      <c r="K17" s="54" t="s">
        <v>123</v>
      </c>
      <c r="L17" s="54">
        <v>1</v>
      </c>
      <c r="M17" s="54" t="s">
        <v>123</v>
      </c>
      <c r="N17" s="54" t="s">
        <v>123</v>
      </c>
      <c r="O17" s="54" t="s">
        <v>123</v>
      </c>
      <c r="P17" s="54" t="s">
        <v>123</v>
      </c>
      <c r="Q17" s="54" t="s">
        <v>123</v>
      </c>
      <c r="R17" s="54" t="s">
        <v>123</v>
      </c>
      <c r="S17" s="54" t="s">
        <v>123</v>
      </c>
      <c r="T17" s="54" t="s">
        <v>123</v>
      </c>
      <c r="U17" s="54" t="s">
        <v>123</v>
      </c>
      <c r="V17" s="54" t="s">
        <v>123</v>
      </c>
      <c r="W17" s="54" t="s">
        <v>123</v>
      </c>
      <c r="X17" s="54" t="s">
        <v>123</v>
      </c>
      <c r="Y17" s="54" t="s">
        <v>123</v>
      </c>
      <c r="Z17" s="54" t="s">
        <v>123</v>
      </c>
      <c r="AA17" s="54" t="s">
        <v>123</v>
      </c>
      <c r="AB17" s="54" t="s">
        <v>123</v>
      </c>
      <c r="AC17" s="54" t="s">
        <v>123</v>
      </c>
      <c r="AD17" s="54" t="s">
        <v>123</v>
      </c>
      <c r="AE17" s="54" t="s">
        <v>123</v>
      </c>
      <c r="AF17" s="54" t="s">
        <v>123</v>
      </c>
      <c r="AG17" s="54" t="s">
        <v>123</v>
      </c>
      <c r="AH17" s="54"/>
      <c r="AI17" s="54" t="s">
        <v>123</v>
      </c>
      <c r="AJ17" s="54" t="s">
        <v>123</v>
      </c>
      <c r="AK17" s="54"/>
      <c r="AL17" s="54" t="s">
        <v>123</v>
      </c>
      <c r="AM17" s="54" t="s">
        <v>123</v>
      </c>
      <c r="AN17" s="55">
        <v>-14.807086642005</v>
      </c>
      <c r="AO17" s="55">
        <v>-64.871954005210995</v>
      </c>
      <c r="AP17" s="54">
        <v>1399</v>
      </c>
      <c r="AQ17" s="54" t="s">
        <v>123</v>
      </c>
      <c r="AR17" s="54" t="s">
        <v>123</v>
      </c>
      <c r="AS17" s="54">
        <f t="shared" ref="AS17:AS23" si="0">AP17-AP16</f>
        <v>42</v>
      </c>
      <c r="AT17" s="133"/>
      <c r="AU17" s="134"/>
      <c r="AV17" s="58" t="s">
        <v>123</v>
      </c>
      <c r="AW17" s="58" t="s">
        <v>123</v>
      </c>
      <c r="AX17" s="54" t="s">
        <v>123</v>
      </c>
      <c r="AY17" s="54" t="s">
        <v>123</v>
      </c>
      <c r="AZ17" s="54" t="s">
        <v>123</v>
      </c>
      <c r="BA17" s="54" t="s">
        <v>123</v>
      </c>
      <c r="BB17" s="54" t="s">
        <v>123</v>
      </c>
    </row>
    <row r="18" spans="1:54" x14ac:dyDescent="0.3">
      <c r="A18" s="36">
        <v>9</v>
      </c>
      <c r="B18" s="36">
        <v>9</v>
      </c>
      <c r="C18" s="54" t="s">
        <v>123</v>
      </c>
      <c r="D18" s="54" t="s">
        <v>123</v>
      </c>
      <c r="E18" s="54" t="s">
        <v>123</v>
      </c>
      <c r="F18" s="54">
        <v>1</v>
      </c>
      <c r="G18" s="54">
        <v>1</v>
      </c>
      <c r="H18" s="54">
        <v>1</v>
      </c>
      <c r="I18" s="54" t="s">
        <v>123</v>
      </c>
      <c r="J18" s="54" t="s">
        <v>123</v>
      </c>
      <c r="K18" s="54" t="s">
        <v>123</v>
      </c>
      <c r="L18" s="54">
        <v>1</v>
      </c>
      <c r="M18" s="54" t="s">
        <v>123</v>
      </c>
      <c r="N18" s="54" t="s">
        <v>123</v>
      </c>
      <c r="O18" s="54" t="s">
        <v>123</v>
      </c>
      <c r="P18" s="54" t="s">
        <v>123</v>
      </c>
      <c r="Q18" s="54" t="s">
        <v>123</v>
      </c>
      <c r="R18" s="54" t="s">
        <v>123</v>
      </c>
      <c r="S18" s="54" t="s">
        <v>123</v>
      </c>
      <c r="T18" s="54" t="s">
        <v>123</v>
      </c>
      <c r="U18" s="54" t="s">
        <v>123</v>
      </c>
      <c r="V18" s="54" t="s">
        <v>123</v>
      </c>
      <c r="W18" s="54" t="s">
        <v>123</v>
      </c>
      <c r="X18" s="54" t="s">
        <v>123</v>
      </c>
      <c r="Y18" s="54" t="s">
        <v>123</v>
      </c>
      <c r="Z18" s="54" t="s">
        <v>123</v>
      </c>
      <c r="AA18" s="73" t="s">
        <v>397</v>
      </c>
      <c r="AB18" s="54" t="s">
        <v>123</v>
      </c>
      <c r="AC18" s="54" t="s">
        <v>123</v>
      </c>
      <c r="AD18" s="54" t="s">
        <v>123</v>
      </c>
      <c r="AE18" s="54" t="s">
        <v>123</v>
      </c>
      <c r="AF18" s="54" t="s">
        <v>123</v>
      </c>
      <c r="AG18" s="54" t="s">
        <v>123</v>
      </c>
      <c r="AH18" s="54"/>
      <c r="AI18" s="54" t="s">
        <v>123</v>
      </c>
      <c r="AJ18" s="54" t="s">
        <v>123</v>
      </c>
      <c r="AK18" s="54"/>
      <c r="AL18" s="54" t="s">
        <v>123</v>
      </c>
      <c r="AM18" s="54" t="s">
        <v>123</v>
      </c>
      <c r="AN18" s="55">
        <v>-14.806720036834999</v>
      </c>
      <c r="AO18" s="55">
        <v>-64.871657621115006</v>
      </c>
      <c r="AP18" s="54">
        <v>1439</v>
      </c>
      <c r="AQ18" s="54" t="s">
        <v>123</v>
      </c>
      <c r="AR18" s="54" t="s">
        <v>123</v>
      </c>
      <c r="AS18" s="54">
        <f t="shared" si="0"/>
        <v>40</v>
      </c>
      <c r="AT18" s="133"/>
      <c r="AU18" s="134"/>
      <c r="AV18" s="58" t="s">
        <v>123</v>
      </c>
      <c r="AW18" s="58" t="s">
        <v>123</v>
      </c>
      <c r="AX18" s="54" t="s">
        <v>123</v>
      </c>
      <c r="AY18" s="54" t="s">
        <v>123</v>
      </c>
      <c r="AZ18" s="54" t="s">
        <v>123</v>
      </c>
      <c r="BA18" s="54" t="s">
        <v>123</v>
      </c>
      <c r="BB18" s="54" t="s">
        <v>123</v>
      </c>
    </row>
    <row r="19" spans="1:54" x14ac:dyDescent="0.3">
      <c r="A19" s="36">
        <v>10</v>
      </c>
      <c r="B19" s="36">
        <v>10</v>
      </c>
      <c r="C19" s="54" t="s">
        <v>123</v>
      </c>
      <c r="D19" s="54" t="s">
        <v>123</v>
      </c>
      <c r="E19" s="54" t="s">
        <v>123</v>
      </c>
      <c r="F19" s="54">
        <v>1</v>
      </c>
      <c r="G19" s="54">
        <v>1</v>
      </c>
      <c r="H19" s="54">
        <v>1</v>
      </c>
      <c r="I19" s="54" t="s">
        <v>123</v>
      </c>
      <c r="J19" s="54" t="s">
        <v>123</v>
      </c>
      <c r="K19" s="54" t="s">
        <v>123</v>
      </c>
      <c r="L19" s="54">
        <v>1</v>
      </c>
      <c r="M19" s="54" t="s">
        <v>123</v>
      </c>
      <c r="N19" s="54" t="s">
        <v>123</v>
      </c>
      <c r="O19" s="54" t="s">
        <v>123</v>
      </c>
      <c r="P19" s="54" t="s">
        <v>123</v>
      </c>
      <c r="Q19" s="54" t="s">
        <v>123</v>
      </c>
      <c r="R19" s="54" t="s">
        <v>123</v>
      </c>
      <c r="S19" s="54" t="s">
        <v>123</v>
      </c>
      <c r="T19" s="54" t="s">
        <v>123</v>
      </c>
      <c r="U19" s="54" t="s">
        <v>123</v>
      </c>
      <c r="V19" s="54" t="s">
        <v>123</v>
      </c>
      <c r="W19" s="54" t="s">
        <v>123</v>
      </c>
      <c r="X19" s="54" t="s">
        <v>123</v>
      </c>
      <c r="Y19" s="54" t="s">
        <v>123</v>
      </c>
      <c r="Z19" s="54" t="s">
        <v>123</v>
      </c>
      <c r="AA19" s="54" t="s">
        <v>123</v>
      </c>
      <c r="AB19" s="54" t="s">
        <v>123</v>
      </c>
      <c r="AC19" s="54" t="s">
        <v>123</v>
      </c>
      <c r="AD19" s="54" t="s">
        <v>123</v>
      </c>
      <c r="AE19" s="54" t="s">
        <v>123</v>
      </c>
      <c r="AF19" s="54" t="s">
        <v>123</v>
      </c>
      <c r="AG19" s="54" t="s">
        <v>123</v>
      </c>
      <c r="AH19" s="54"/>
      <c r="AI19" s="54" t="s">
        <v>123</v>
      </c>
      <c r="AJ19" s="54" t="s">
        <v>123</v>
      </c>
      <c r="AK19" s="54"/>
      <c r="AL19" s="54" t="s">
        <v>123</v>
      </c>
      <c r="AM19" s="54" t="s">
        <v>123</v>
      </c>
      <c r="AN19" s="55">
        <v>-14.806394272697</v>
      </c>
      <c r="AO19" s="55">
        <v>-64.871395099908</v>
      </c>
      <c r="AP19" s="54">
        <v>1481</v>
      </c>
      <c r="AQ19" s="54" t="s">
        <v>123</v>
      </c>
      <c r="AR19" s="54" t="s">
        <v>123</v>
      </c>
      <c r="AS19" s="54">
        <f t="shared" si="0"/>
        <v>42</v>
      </c>
      <c r="AT19" s="133"/>
      <c r="AU19" s="134"/>
      <c r="AV19" s="58" t="s">
        <v>123</v>
      </c>
      <c r="AW19" s="58" t="s">
        <v>123</v>
      </c>
      <c r="AX19" s="54" t="s">
        <v>123</v>
      </c>
      <c r="AY19" s="54" t="s">
        <v>123</v>
      </c>
      <c r="AZ19" s="54" t="s">
        <v>123</v>
      </c>
      <c r="BA19" s="54" t="s">
        <v>123</v>
      </c>
      <c r="BB19" s="54" t="s">
        <v>123</v>
      </c>
    </row>
    <row r="20" spans="1:54" x14ac:dyDescent="0.3">
      <c r="A20" s="36">
        <v>11</v>
      </c>
      <c r="B20" s="36">
        <v>11</v>
      </c>
      <c r="C20" s="54" t="s">
        <v>123</v>
      </c>
      <c r="D20" s="54" t="s">
        <v>123</v>
      </c>
      <c r="E20" s="54" t="s">
        <v>123</v>
      </c>
      <c r="F20" s="54">
        <v>1</v>
      </c>
      <c r="G20" s="54">
        <v>1</v>
      </c>
      <c r="H20" s="54">
        <v>1</v>
      </c>
      <c r="I20" s="54" t="s">
        <v>123</v>
      </c>
      <c r="J20" s="54" t="s">
        <v>123</v>
      </c>
      <c r="K20" s="54" t="s">
        <v>123</v>
      </c>
      <c r="L20" s="54">
        <v>1</v>
      </c>
      <c r="M20" s="54" t="s">
        <v>123</v>
      </c>
      <c r="N20" s="54" t="s">
        <v>123</v>
      </c>
      <c r="O20" s="54" t="s">
        <v>123</v>
      </c>
      <c r="P20" s="54" t="s">
        <v>123</v>
      </c>
      <c r="Q20" s="54" t="s">
        <v>123</v>
      </c>
      <c r="R20" s="54" t="s">
        <v>123</v>
      </c>
      <c r="S20" s="54" t="s">
        <v>123</v>
      </c>
      <c r="T20" s="54" t="s">
        <v>123</v>
      </c>
      <c r="U20" s="54" t="s">
        <v>123</v>
      </c>
      <c r="V20" s="54" t="s">
        <v>123</v>
      </c>
      <c r="W20" s="54" t="s">
        <v>123</v>
      </c>
      <c r="X20" s="54" t="s">
        <v>123</v>
      </c>
      <c r="Y20" s="54" t="s">
        <v>123</v>
      </c>
      <c r="Z20" s="54" t="s">
        <v>123</v>
      </c>
      <c r="AA20" s="54" t="s">
        <v>123</v>
      </c>
      <c r="AB20" s="54" t="s">
        <v>123</v>
      </c>
      <c r="AC20" s="54" t="s">
        <v>123</v>
      </c>
      <c r="AD20" s="54" t="s">
        <v>123</v>
      </c>
      <c r="AE20" s="54" t="s">
        <v>123</v>
      </c>
      <c r="AF20" s="54" t="s">
        <v>123</v>
      </c>
      <c r="AG20" s="54" t="s">
        <v>123</v>
      </c>
      <c r="AH20" s="54"/>
      <c r="AI20" s="54" t="s">
        <v>123</v>
      </c>
      <c r="AJ20" s="54" t="s">
        <v>123</v>
      </c>
      <c r="AK20" s="54"/>
      <c r="AL20" s="54" t="s">
        <v>123</v>
      </c>
      <c r="AM20" s="54" t="s">
        <v>123</v>
      </c>
      <c r="AN20" s="55">
        <v>-14.806061053553</v>
      </c>
      <c r="AO20" s="55">
        <v>-64.871102068572995</v>
      </c>
      <c r="AP20" s="54">
        <v>1525</v>
      </c>
      <c r="AQ20" s="54" t="s">
        <v>123</v>
      </c>
      <c r="AR20" s="54" t="s">
        <v>123</v>
      </c>
      <c r="AS20" s="54">
        <f t="shared" si="0"/>
        <v>44</v>
      </c>
      <c r="AT20" s="133"/>
      <c r="AU20" s="134"/>
      <c r="AV20" s="58" t="s">
        <v>123</v>
      </c>
      <c r="AW20" s="58" t="s">
        <v>123</v>
      </c>
      <c r="AX20" s="54" t="s">
        <v>123</v>
      </c>
      <c r="AY20" s="54" t="s">
        <v>123</v>
      </c>
      <c r="AZ20" s="54" t="s">
        <v>123</v>
      </c>
      <c r="BA20" s="54" t="s">
        <v>123</v>
      </c>
      <c r="BB20" s="54" t="s">
        <v>123</v>
      </c>
    </row>
    <row r="21" spans="1:54" x14ac:dyDescent="0.3">
      <c r="A21" s="36">
        <v>12</v>
      </c>
      <c r="B21" s="36">
        <v>12</v>
      </c>
      <c r="C21" s="54" t="s">
        <v>123</v>
      </c>
      <c r="D21" s="54" t="s">
        <v>123</v>
      </c>
      <c r="E21" s="54" t="s">
        <v>123</v>
      </c>
      <c r="F21" s="54">
        <v>1</v>
      </c>
      <c r="G21" s="54">
        <v>1</v>
      </c>
      <c r="H21" s="54">
        <v>1</v>
      </c>
      <c r="I21" s="54" t="s">
        <v>123</v>
      </c>
      <c r="J21" s="54" t="s">
        <v>123</v>
      </c>
      <c r="K21" s="54" t="s">
        <v>123</v>
      </c>
      <c r="L21" s="54">
        <v>1</v>
      </c>
      <c r="M21" s="54" t="s">
        <v>123</v>
      </c>
      <c r="N21" s="54" t="s">
        <v>123</v>
      </c>
      <c r="O21" s="54" t="s">
        <v>123</v>
      </c>
      <c r="P21" s="54" t="s">
        <v>123</v>
      </c>
      <c r="Q21" s="54" t="s">
        <v>123</v>
      </c>
      <c r="R21" s="54" t="s">
        <v>123</v>
      </c>
      <c r="S21" s="54" t="s">
        <v>123</v>
      </c>
      <c r="T21" s="54" t="s">
        <v>123</v>
      </c>
      <c r="U21" s="54" t="s">
        <v>123</v>
      </c>
      <c r="V21" s="54" t="s">
        <v>123</v>
      </c>
      <c r="W21" s="54" t="s">
        <v>123</v>
      </c>
      <c r="X21" s="54" t="s">
        <v>123</v>
      </c>
      <c r="Y21" s="54" t="s">
        <v>123</v>
      </c>
      <c r="Z21" s="54" t="s">
        <v>123</v>
      </c>
      <c r="AA21" s="54" t="s">
        <v>123</v>
      </c>
      <c r="AB21" s="54" t="s">
        <v>123</v>
      </c>
      <c r="AC21" s="54" t="s">
        <v>123</v>
      </c>
      <c r="AD21" s="54" t="s">
        <v>123</v>
      </c>
      <c r="AE21" s="54" t="s">
        <v>123</v>
      </c>
      <c r="AF21" s="54" t="s">
        <v>123</v>
      </c>
      <c r="AG21" s="54" t="s">
        <v>123</v>
      </c>
      <c r="AH21" s="54"/>
      <c r="AI21" s="54" t="s">
        <v>123</v>
      </c>
      <c r="AJ21" s="54" t="s">
        <v>123</v>
      </c>
      <c r="AK21" s="54"/>
      <c r="AL21" s="54" t="s">
        <v>123</v>
      </c>
      <c r="AM21" s="54" t="s">
        <v>123</v>
      </c>
      <c r="AN21" s="55">
        <v>-14.805871105443</v>
      </c>
      <c r="AO21" s="55">
        <v>-64.871081281453002</v>
      </c>
      <c r="AP21" s="54">
        <v>1550</v>
      </c>
      <c r="AQ21" s="54" t="s">
        <v>123</v>
      </c>
      <c r="AR21" s="54" t="s">
        <v>123</v>
      </c>
      <c r="AS21" s="54">
        <f t="shared" si="0"/>
        <v>25</v>
      </c>
      <c r="AT21" s="133"/>
      <c r="AU21" s="134"/>
      <c r="AV21" s="58" t="s">
        <v>123</v>
      </c>
      <c r="AW21" s="58" t="s">
        <v>123</v>
      </c>
      <c r="AX21" s="54" t="s">
        <v>123</v>
      </c>
      <c r="AY21" s="54" t="s">
        <v>123</v>
      </c>
      <c r="AZ21" s="54" t="s">
        <v>123</v>
      </c>
      <c r="BA21" s="54" t="s">
        <v>123</v>
      </c>
      <c r="BB21" s="54" t="s">
        <v>123</v>
      </c>
    </row>
    <row r="22" spans="1:54" x14ac:dyDescent="0.3">
      <c r="A22" s="36">
        <v>13</v>
      </c>
      <c r="B22" s="36">
        <v>13</v>
      </c>
      <c r="C22" s="54" t="s">
        <v>123</v>
      </c>
      <c r="D22" s="54" t="s">
        <v>123</v>
      </c>
      <c r="E22" s="54" t="s">
        <v>123</v>
      </c>
      <c r="F22" s="54">
        <v>1</v>
      </c>
      <c r="G22" s="54">
        <v>1</v>
      </c>
      <c r="H22" s="54">
        <v>1</v>
      </c>
      <c r="I22" s="54" t="s">
        <v>123</v>
      </c>
      <c r="J22" s="54" t="s">
        <v>123</v>
      </c>
      <c r="K22" s="54" t="s">
        <v>123</v>
      </c>
      <c r="L22" s="54">
        <v>1</v>
      </c>
      <c r="M22" s="54" t="s">
        <v>123</v>
      </c>
      <c r="N22" s="54" t="s">
        <v>123</v>
      </c>
      <c r="O22" s="54" t="s">
        <v>123</v>
      </c>
      <c r="P22" s="54" t="s">
        <v>123</v>
      </c>
      <c r="Q22" s="54" t="s">
        <v>123</v>
      </c>
      <c r="R22" s="54" t="s">
        <v>123</v>
      </c>
      <c r="S22" s="54" t="s">
        <v>123</v>
      </c>
      <c r="T22" s="54" t="s">
        <v>123</v>
      </c>
      <c r="U22" s="54" t="s">
        <v>123</v>
      </c>
      <c r="V22" s="54">
        <v>1</v>
      </c>
      <c r="W22" s="54" t="s">
        <v>123</v>
      </c>
      <c r="X22" s="54" t="s">
        <v>123</v>
      </c>
      <c r="Y22" s="54" t="s">
        <v>123</v>
      </c>
      <c r="Z22" s="54" t="s">
        <v>123</v>
      </c>
      <c r="AA22" s="54" t="s">
        <v>123</v>
      </c>
      <c r="AB22" s="54" t="s">
        <v>123</v>
      </c>
      <c r="AC22" s="54" t="s">
        <v>123</v>
      </c>
      <c r="AD22" s="54" t="s">
        <v>123</v>
      </c>
      <c r="AE22" s="54" t="s">
        <v>123</v>
      </c>
      <c r="AF22" s="54" t="s">
        <v>123</v>
      </c>
      <c r="AG22" s="54" t="s">
        <v>123</v>
      </c>
      <c r="AH22" s="54"/>
      <c r="AI22" s="54" t="s">
        <v>123</v>
      </c>
      <c r="AJ22" s="54" t="s">
        <v>123</v>
      </c>
      <c r="AK22" s="54" t="s">
        <v>48</v>
      </c>
      <c r="AL22" s="54">
        <v>1</v>
      </c>
      <c r="AM22" s="54">
        <v>1</v>
      </c>
      <c r="AN22" s="55">
        <v>-14.805535939844001</v>
      </c>
      <c r="AO22" s="55">
        <v>-64.870818424969002</v>
      </c>
      <c r="AP22" s="54">
        <v>1616</v>
      </c>
      <c r="AQ22" s="54">
        <v>1592</v>
      </c>
      <c r="AR22" s="54">
        <f>AP22-AQ22</f>
        <v>24</v>
      </c>
      <c r="AS22" s="54">
        <f>AQ22-AP21</f>
        <v>42</v>
      </c>
      <c r="AT22" s="133"/>
      <c r="AU22" s="134"/>
      <c r="AV22" s="58" t="s">
        <v>123</v>
      </c>
      <c r="AW22" s="58" t="s">
        <v>123</v>
      </c>
      <c r="AX22" s="54" t="s">
        <v>123</v>
      </c>
      <c r="AY22" s="54" t="s">
        <v>123</v>
      </c>
      <c r="AZ22" s="54" t="s">
        <v>123</v>
      </c>
      <c r="BA22" s="54" t="s">
        <v>123</v>
      </c>
      <c r="BB22" s="54" t="s">
        <v>123</v>
      </c>
    </row>
    <row r="23" spans="1:54" x14ac:dyDescent="0.3">
      <c r="A23" s="36">
        <v>14</v>
      </c>
      <c r="B23" s="36">
        <v>14</v>
      </c>
      <c r="C23" s="54" t="s">
        <v>123</v>
      </c>
      <c r="D23" s="54" t="s">
        <v>123</v>
      </c>
      <c r="E23" s="54" t="s">
        <v>123</v>
      </c>
      <c r="F23" s="54">
        <v>1</v>
      </c>
      <c r="G23" s="54">
        <v>1</v>
      </c>
      <c r="H23" s="54">
        <v>1</v>
      </c>
      <c r="I23" s="54" t="s">
        <v>123</v>
      </c>
      <c r="J23" s="54" t="s">
        <v>123</v>
      </c>
      <c r="K23" s="54" t="s">
        <v>123</v>
      </c>
      <c r="L23" s="54" t="s">
        <v>123</v>
      </c>
      <c r="M23" s="54" t="s">
        <v>123</v>
      </c>
      <c r="N23" s="54">
        <v>1</v>
      </c>
      <c r="O23" s="54" t="s">
        <v>123</v>
      </c>
      <c r="P23" s="54">
        <v>1</v>
      </c>
      <c r="Q23" s="54" t="s">
        <v>123</v>
      </c>
      <c r="R23" s="54" t="s">
        <v>123</v>
      </c>
      <c r="S23" s="54" t="s">
        <v>123</v>
      </c>
      <c r="T23" s="54" t="s">
        <v>123</v>
      </c>
      <c r="U23" s="54" t="s">
        <v>123</v>
      </c>
      <c r="V23" s="54" t="s">
        <v>123</v>
      </c>
      <c r="W23" s="54" t="s">
        <v>123</v>
      </c>
      <c r="X23" s="54" t="s">
        <v>123</v>
      </c>
      <c r="Y23" s="54" t="s">
        <v>123</v>
      </c>
      <c r="Z23" s="54" t="s">
        <v>123</v>
      </c>
      <c r="AA23" s="54" t="s">
        <v>123</v>
      </c>
      <c r="AB23" s="54" t="s">
        <v>123</v>
      </c>
      <c r="AC23" s="54" t="s">
        <v>123</v>
      </c>
      <c r="AD23" s="54" t="s">
        <v>123</v>
      </c>
      <c r="AE23" s="54" t="s">
        <v>123</v>
      </c>
      <c r="AF23" s="54" t="s">
        <v>123</v>
      </c>
      <c r="AG23" s="54" t="s">
        <v>123</v>
      </c>
      <c r="AH23" s="54"/>
      <c r="AI23" s="54" t="s">
        <v>123</v>
      </c>
      <c r="AJ23" s="54" t="s">
        <v>123</v>
      </c>
      <c r="AK23" s="54"/>
      <c r="AL23" s="54" t="s">
        <v>123</v>
      </c>
      <c r="AM23" s="54" t="s">
        <v>123</v>
      </c>
      <c r="AN23" s="55">
        <v>-14.805271114145</v>
      </c>
      <c r="AO23" s="55">
        <v>-64.870600830762996</v>
      </c>
      <c r="AP23" s="54">
        <v>1659</v>
      </c>
      <c r="AQ23" s="54" t="s">
        <v>123</v>
      </c>
      <c r="AR23" s="54" t="s">
        <v>123</v>
      </c>
      <c r="AS23" s="54">
        <f t="shared" si="0"/>
        <v>43</v>
      </c>
      <c r="AT23" s="133"/>
      <c r="AU23" s="134"/>
      <c r="AV23" s="58">
        <v>1</v>
      </c>
      <c r="AW23" s="58">
        <v>1</v>
      </c>
      <c r="AX23" s="54">
        <v>1</v>
      </c>
      <c r="AY23" s="54" t="s">
        <v>123</v>
      </c>
      <c r="AZ23" s="54" t="s">
        <v>123</v>
      </c>
      <c r="BA23" s="54" t="s">
        <v>123</v>
      </c>
      <c r="BB23" s="54" t="s">
        <v>123</v>
      </c>
    </row>
    <row r="24" spans="1:54" x14ac:dyDescent="0.3">
      <c r="A24" s="36" t="s">
        <v>124</v>
      </c>
      <c r="B24" s="36" t="s">
        <v>123</v>
      </c>
      <c r="C24" s="54" t="s">
        <v>123</v>
      </c>
      <c r="D24" s="54" t="s">
        <v>123</v>
      </c>
      <c r="E24" s="54" t="s">
        <v>123</v>
      </c>
      <c r="F24" s="54" t="s">
        <v>123</v>
      </c>
      <c r="G24" s="54" t="s">
        <v>123</v>
      </c>
      <c r="H24" s="54" t="s">
        <v>123</v>
      </c>
      <c r="I24" s="54" t="s">
        <v>123</v>
      </c>
      <c r="J24" s="54" t="s">
        <v>123</v>
      </c>
      <c r="K24" s="54" t="s">
        <v>123</v>
      </c>
      <c r="L24" s="54" t="s">
        <v>123</v>
      </c>
      <c r="M24" s="54" t="s">
        <v>123</v>
      </c>
      <c r="N24" s="54" t="s">
        <v>123</v>
      </c>
      <c r="O24" s="54" t="s">
        <v>123</v>
      </c>
      <c r="P24" s="54" t="s">
        <v>123</v>
      </c>
      <c r="Q24" s="54" t="s">
        <v>123</v>
      </c>
      <c r="R24" s="54" t="s">
        <v>123</v>
      </c>
      <c r="S24" s="54" t="s">
        <v>123</v>
      </c>
      <c r="T24" s="54" t="s">
        <v>123</v>
      </c>
      <c r="U24" s="54" t="s">
        <v>123</v>
      </c>
      <c r="V24" s="54" t="s">
        <v>123</v>
      </c>
      <c r="W24" s="54" t="s">
        <v>123</v>
      </c>
      <c r="X24" s="54" t="s">
        <v>123</v>
      </c>
      <c r="Y24" s="54">
        <v>1</v>
      </c>
      <c r="Z24" s="54" t="s">
        <v>123</v>
      </c>
      <c r="AA24" s="54" t="s">
        <v>123</v>
      </c>
      <c r="AB24" s="54" t="s">
        <v>123</v>
      </c>
      <c r="AC24" s="54" t="s">
        <v>123</v>
      </c>
      <c r="AD24" s="54" t="s">
        <v>123</v>
      </c>
      <c r="AE24" s="54" t="s">
        <v>123</v>
      </c>
      <c r="AF24" s="54" t="s">
        <v>123</v>
      </c>
      <c r="AG24" s="54" t="s">
        <v>123</v>
      </c>
      <c r="AH24" s="54"/>
      <c r="AI24" s="54" t="s">
        <v>123</v>
      </c>
      <c r="AJ24" s="54" t="s">
        <v>123</v>
      </c>
      <c r="AK24" s="54"/>
      <c r="AL24" s="54" t="s">
        <v>123</v>
      </c>
      <c r="AM24" s="54" t="s">
        <v>123</v>
      </c>
      <c r="AN24" s="55">
        <v>-14.805073999999999</v>
      </c>
      <c r="AO24" s="55">
        <v>-64.870448999999994</v>
      </c>
      <c r="AP24" s="54" t="s">
        <v>123</v>
      </c>
      <c r="AQ24" s="54" t="s">
        <v>123</v>
      </c>
      <c r="AR24" s="54" t="s">
        <v>123</v>
      </c>
      <c r="AS24" s="54"/>
      <c r="AT24" s="56"/>
      <c r="AU24" s="57"/>
      <c r="AV24" s="58" t="s">
        <v>123</v>
      </c>
      <c r="AW24" s="58" t="s">
        <v>123</v>
      </c>
      <c r="AX24" s="54"/>
      <c r="AY24" s="54">
        <v>26</v>
      </c>
      <c r="AZ24" s="54">
        <v>31</v>
      </c>
      <c r="BA24" s="54" t="s">
        <v>123</v>
      </c>
      <c r="BB24" s="54" t="s">
        <v>123</v>
      </c>
    </row>
    <row r="25" spans="1:54" x14ac:dyDescent="0.3">
      <c r="A25" s="36">
        <v>15</v>
      </c>
      <c r="B25" s="36">
        <v>15</v>
      </c>
      <c r="C25" s="54" t="s">
        <v>123</v>
      </c>
      <c r="D25" s="54" t="s">
        <v>123</v>
      </c>
      <c r="E25" s="54" t="s">
        <v>123</v>
      </c>
      <c r="F25" s="54">
        <v>1</v>
      </c>
      <c r="G25" s="54">
        <v>1</v>
      </c>
      <c r="H25" s="54">
        <v>1</v>
      </c>
      <c r="I25" s="54" t="s">
        <v>123</v>
      </c>
      <c r="J25" s="54" t="s">
        <v>123</v>
      </c>
      <c r="K25" s="54" t="s">
        <v>123</v>
      </c>
      <c r="L25" s="54" t="s">
        <v>123</v>
      </c>
      <c r="M25" s="54" t="s">
        <v>123</v>
      </c>
      <c r="N25" s="54" t="s">
        <v>123</v>
      </c>
      <c r="O25" s="54" t="s">
        <v>123</v>
      </c>
      <c r="P25" s="54">
        <v>1</v>
      </c>
      <c r="Q25" s="54" t="s">
        <v>123</v>
      </c>
      <c r="R25" s="54" t="s">
        <v>123</v>
      </c>
      <c r="S25" s="54" t="s">
        <v>123</v>
      </c>
      <c r="T25" s="54" t="s">
        <v>123</v>
      </c>
      <c r="U25" s="54" t="s">
        <v>123</v>
      </c>
      <c r="V25" s="54" t="s">
        <v>123</v>
      </c>
      <c r="W25" s="54" t="s">
        <v>123</v>
      </c>
      <c r="X25" s="54" t="s">
        <v>123</v>
      </c>
      <c r="Y25" s="54" t="s">
        <v>123</v>
      </c>
      <c r="Z25" s="54" t="s">
        <v>123</v>
      </c>
      <c r="AA25" s="54" t="s">
        <v>123</v>
      </c>
      <c r="AB25" s="54" t="s">
        <v>123</v>
      </c>
      <c r="AC25" s="54" t="s">
        <v>123</v>
      </c>
      <c r="AD25" s="54" t="s">
        <v>123</v>
      </c>
      <c r="AE25" s="54" t="s">
        <v>123</v>
      </c>
      <c r="AF25" s="54" t="s">
        <v>123</v>
      </c>
      <c r="AG25" s="54" t="s">
        <v>123</v>
      </c>
      <c r="AH25" s="54"/>
      <c r="AI25" s="54" t="s">
        <v>123</v>
      </c>
      <c r="AJ25" s="54" t="s">
        <v>123</v>
      </c>
      <c r="AK25" s="54"/>
      <c r="AL25" s="54" t="s">
        <v>123</v>
      </c>
      <c r="AM25" s="54" t="s">
        <v>123</v>
      </c>
      <c r="AN25" s="55">
        <v>-14.805180999999999</v>
      </c>
      <c r="AO25" s="55">
        <v>-64.870339999999999</v>
      </c>
      <c r="AP25" s="54" t="s">
        <v>123</v>
      </c>
      <c r="AQ25" s="54" t="s">
        <v>123</v>
      </c>
      <c r="AR25" s="54" t="s">
        <v>123</v>
      </c>
      <c r="AS25" s="54"/>
      <c r="AT25" s="56"/>
      <c r="AU25" s="57"/>
      <c r="AV25" s="58">
        <v>1</v>
      </c>
      <c r="AW25" s="58">
        <v>1</v>
      </c>
      <c r="AX25" s="54">
        <v>1</v>
      </c>
      <c r="AY25" s="54">
        <v>17</v>
      </c>
      <c r="AZ25" s="54">
        <v>21</v>
      </c>
      <c r="BA25" s="54" t="s">
        <v>123</v>
      </c>
      <c r="BB25" s="54">
        <v>1</v>
      </c>
    </row>
    <row r="26" spans="1:54" ht="11.25" customHeight="1" x14ac:dyDescent="0.3">
      <c r="A26" s="36">
        <v>16</v>
      </c>
      <c r="B26" s="36">
        <v>16</v>
      </c>
      <c r="C26" s="54" t="s">
        <v>123</v>
      </c>
      <c r="D26" s="54" t="s">
        <v>123</v>
      </c>
      <c r="E26" s="54" t="s">
        <v>123</v>
      </c>
      <c r="F26" s="54">
        <v>1</v>
      </c>
      <c r="G26" s="54">
        <v>1</v>
      </c>
      <c r="H26" s="54">
        <v>1</v>
      </c>
      <c r="I26" s="54" t="s">
        <v>123</v>
      </c>
      <c r="J26" s="54" t="s">
        <v>123</v>
      </c>
      <c r="K26" s="54" t="s">
        <v>123</v>
      </c>
      <c r="L26" s="54" t="s">
        <v>123</v>
      </c>
      <c r="M26" s="54" t="s">
        <v>123</v>
      </c>
      <c r="N26" s="54" t="s">
        <v>123</v>
      </c>
      <c r="O26" s="54" t="s">
        <v>123</v>
      </c>
      <c r="P26" s="54">
        <v>1</v>
      </c>
      <c r="Q26" s="54" t="s">
        <v>123</v>
      </c>
      <c r="R26" s="54" t="s">
        <v>123</v>
      </c>
      <c r="S26" s="54" t="s">
        <v>123</v>
      </c>
      <c r="T26" s="54" t="s">
        <v>123</v>
      </c>
      <c r="U26" s="54" t="s">
        <v>123</v>
      </c>
      <c r="V26" s="54" t="s">
        <v>123</v>
      </c>
      <c r="W26" s="54" t="s">
        <v>123</v>
      </c>
      <c r="X26" s="54" t="s">
        <v>123</v>
      </c>
      <c r="Y26" s="54" t="s">
        <v>123</v>
      </c>
      <c r="Z26" s="54" t="s">
        <v>123</v>
      </c>
      <c r="AA26" s="54" t="s">
        <v>123</v>
      </c>
      <c r="AB26" s="54" t="s">
        <v>123</v>
      </c>
      <c r="AC26" s="54" t="s">
        <v>123</v>
      </c>
      <c r="AD26" s="54" t="s">
        <v>123</v>
      </c>
      <c r="AE26" s="54" t="s">
        <v>123</v>
      </c>
      <c r="AF26" s="54" t="s">
        <v>123</v>
      </c>
      <c r="AG26" s="54" t="s">
        <v>123</v>
      </c>
      <c r="AH26" s="54"/>
      <c r="AI26" s="54" t="s">
        <v>123</v>
      </c>
      <c r="AJ26" s="54" t="s">
        <v>123</v>
      </c>
      <c r="AK26" s="54"/>
      <c r="AL26" s="54" t="s">
        <v>123</v>
      </c>
      <c r="AM26" s="54" t="s">
        <v>123</v>
      </c>
      <c r="AN26" s="55">
        <v>-14.80497192815</v>
      </c>
      <c r="AO26" s="55">
        <v>-64.870366472750007</v>
      </c>
      <c r="AP26" s="54" t="s">
        <v>123</v>
      </c>
      <c r="AQ26" s="54" t="s">
        <v>123</v>
      </c>
      <c r="AR26" s="54" t="s">
        <v>123</v>
      </c>
      <c r="AS26" s="54"/>
      <c r="AT26" s="133"/>
      <c r="AU26" s="134"/>
      <c r="AV26" s="58">
        <v>1</v>
      </c>
      <c r="AW26" s="58">
        <v>1</v>
      </c>
      <c r="AX26" s="54">
        <v>1</v>
      </c>
      <c r="AY26" s="54">
        <v>14</v>
      </c>
      <c r="AZ26" s="54">
        <v>17</v>
      </c>
      <c r="BA26" s="54">
        <v>1</v>
      </c>
      <c r="BB26" s="54" t="s">
        <v>123</v>
      </c>
    </row>
    <row r="27" spans="1:54" x14ac:dyDescent="0.3">
      <c r="A27" s="36">
        <v>17</v>
      </c>
      <c r="B27" s="36">
        <v>17</v>
      </c>
      <c r="C27" s="54" t="s">
        <v>123</v>
      </c>
      <c r="D27" s="54" t="s">
        <v>123</v>
      </c>
      <c r="E27" s="54" t="s">
        <v>123</v>
      </c>
      <c r="F27" s="54">
        <v>1</v>
      </c>
      <c r="G27" s="54">
        <v>1</v>
      </c>
      <c r="H27" s="54">
        <v>1</v>
      </c>
      <c r="I27" s="54" t="s">
        <v>123</v>
      </c>
      <c r="J27" s="54" t="s">
        <v>123</v>
      </c>
      <c r="K27" s="54" t="s">
        <v>123</v>
      </c>
      <c r="L27" s="54" t="s">
        <v>123</v>
      </c>
      <c r="M27" s="54" t="s">
        <v>123</v>
      </c>
      <c r="N27" s="54">
        <v>1</v>
      </c>
      <c r="O27" s="54" t="s">
        <v>123</v>
      </c>
      <c r="P27" s="54">
        <v>1</v>
      </c>
      <c r="Q27" s="54" t="s">
        <v>123</v>
      </c>
      <c r="R27" s="54" t="s">
        <v>123</v>
      </c>
      <c r="S27" s="54" t="s">
        <v>123</v>
      </c>
      <c r="T27" s="54" t="s">
        <v>123</v>
      </c>
      <c r="U27" s="54" t="s">
        <v>123</v>
      </c>
      <c r="V27" s="54" t="s">
        <v>123</v>
      </c>
      <c r="W27" s="54" t="s">
        <v>123</v>
      </c>
      <c r="X27" s="54" t="s">
        <v>123</v>
      </c>
      <c r="Y27" s="54" t="s">
        <v>123</v>
      </c>
      <c r="Z27" s="54" t="s">
        <v>123</v>
      </c>
      <c r="AA27" s="54" t="s">
        <v>123</v>
      </c>
      <c r="AB27" s="54" t="s">
        <v>123</v>
      </c>
      <c r="AC27" s="54" t="s">
        <v>123</v>
      </c>
      <c r="AD27" s="54" t="s">
        <v>123</v>
      </c>
      <c r="AE27" s="54" t="s">
        <v>123</v>
      </c>
      <c r="AF27" s="54" t="s">
        <v>123</v>
      </c>
      <c r="AG27" s="54" t="s">
        <v>123</v>
      </c>
      <c r="AH27" s="54"/>
      <c r="AI27" s="54" t="s">
        <v>123</v>
      </c>
      <c r="AJ27" s="54" t="s">
        <v>123</v>
      </c>
      <c r="AK27" s="54"/>
      <c r="AL27" s="54" t="s">
        <v>123</v>
      </c>
      <c r="AM27" s="54" t="s">
        <v>123</v>
      </c>
      <c r="AN27" s="55">
        <v>-14.804913257631</v>
      </c>
      <c r="AO27" s="55">
        <v>-64.870693702249994</v>
      </c>
      <c r="AP27" s="54">
        <v>1714</v>
      </c>
      <c r="AQ27" s="54" t="s">
        <v>123</v>
      </c>
      <c r="AR27" s="54" t="s">
        <v>123</v>
      </c>
      <c r="AS27" s="54">
        <f>AP27-AP23</f>
        <v>55</v>
      </c>
      <c r="AT27" s="133"/>
      <c r="AU27" s="134"/>
      <c r="AV27" s="58">
        <v>1</v>
      </c>
      <c r="AW27" s="58">
        <v>1</v>
      </c>
      <c r="AX27" s="54">
        <v>1</v>
      </c>
      <c r="AY27" s="54">
        <v>31</v>
      </c>
      <c r="AZ27" s="54">
        <v>37</v>
      </c>
      <c r="BA27" s="54" t="s">
        <v>123</v>
      </c>
      <c r="BB27" s="54" t="s">
        <v>123</v>
      </c>
    </row>
    <row r="28" spans="1:54" x14ac:dyDescent="0.3">
      <c r="A28" s="36">
        <v>18</v>
      </c>
      <c r="B28" s="36">
        <v>18</v>
      </c>
      <c r="C28" s="54" t="s">
        <v>123</v>
      </c>
      <c r="D28" s="54" t="s">
        <v>123</v>
      </c>
      <c r="E28" s="54" t="s">
        <v>123</v>
      </c>
      <c r="F28" s="54">
        <v>1</v>
      </c>
      <c r="G28" s="54">
        <v>1</v>
      </c>
      <c r="H28" s="54">
        <v>1</v>
      </c>
      <c r="I28" s="54" t="s">
        <v>123</v>
      </c>
      <c r="J28" s="54" t="s">
        <v>123</v>
      </c>
      <c r="K28" s="54" t="s">
        <v>123</v>
      </c>
      <c r="L28" s="54">
        <v>1</v>
      </c>
      <c r="M28" s="54" t="s">
        <v>123</v>
      </c>
      <c r="N28" s="54" t="s">
        <v>123</v>
      </c>
      <c r="O28" s="54" t="s">
        <v>123</v>
      </c>
      <c r="P28" s="54" t="s">
        <v>123</v>
      </c>
      <c r="Q28" s="54" t="s">
        <v>123</v>
      </c>
      <c r="R28" s="54" t="s">
        <v>123</v>
      </c>
      <c r="S28" s="54" t="s">
        <v>123</v>
      </c>
      <c r="T28" s="54" t="s">
        <v>123</v>
      </c>
      <c r="U28" s="54" t="s">
        <v>123</v>
      </c>
      <c r="V28" s="54" t="s">
        <v>123</v>
      </c>
      <c r="W28" s="54" t="s">
        <v>123</v>
      </c>
      <c r="X28" s="54" t="s">
        <v>123</v>
      </c>
      <c r="Y28" s="54" t="s">
        <v>123</v>
      </c>
      <c r="Z28" s="54" t="s">
        <v>123</v>
      </c>
      <c r="AA28" s="54" t="s">
        <v>123</v>
      </c>
      <c r="AB28" s="54" t="s">
        <v>123</v>
      </c>
      <c r="AC28" s="54" t="s">
        <v>123</v>
      </c>
      <c r="AD28" s="54" t="s">
        <v>123</v>
      </c>
      <c r="AE28" s="54" t="s">
        <v>123</v>
      </c>
      <c r="AF28" s="54" t="s">
        <v>123</v>
      </c>
      <c r="AG28" s="54" t="s">
        <v>123</v>
      </c>
      <c r="AH28" s="54"/>
      <c r="AI28" s="54" t="s">
        <v>123</v>
      </c>
      <c r="AJ28" s="54" t="s">
        <v>123</v>
      </c>
      <c r="AK28" s="54"/>
      <c r="AL28" s="54" t="s">
        <v>123</v>
      </c>
      <c r="AM28" s="54" t="s">
        <v>123</v>
      </c>
      <c r="AN28" s="55">
        <v>-14.80468441096</v>
      </c>
      <c r="AO28" s="55">
        <v>-64.871005173772005</v>
      </c>
      <c r="AP28" s="54">
        <v>1757</v>
      </c>
      <c r="AQ28" s="54" t="s">
        <v>123</v>
      </c>
      <c r="AR28" s="54" t="s">
        <v>123</v>
      </c>
      <c r="AS28" s="54">
        <f t="shared" ref="AS28" si="1">AP28-AP27</f>
        <v>43</v>
      </c>
      <c r="AT28" s="133"/>
      <c r="AU28" s="134"/>
      <c r="AV28" s="58" t="s">
        <v>123</v>
      </c>
      <c r="AW28" s="58" t="s">
        <v>123</v>
      </c>
      <c r="AX28" s="54" t="s">
        <v>123</v>
      </c>
      <c r="AY28" s="54" t="s">
        <v>123</v>
      </c>
      <c r="AZ28" s="54" t="s">
        <v>123</v>
      </c>
      <c r="BA28" s="54" t="s">
        <v>123</v>
      </c>
      <c r="BB28" s="54" t="s">
        <v>123</v>
      </c>
    </row>
    <row r="29" spans="1:54" x14ac:dyDescent="0.3">
      <c r="A29" s="36">
        <v>19</v>
      </c>
      <c r="B29" s="36">
        <v>19</v>
      </c>
      <c r="C29" s="54" t="s">
        <v>123</v>
      </c>
      <c r="D29" s="54" t="s">
        <v>123</v>
      </c>
      <c r="E29" s="54" t="s">
        <v>123</v>
      </c>
      <c r="F29" s="54">
        <v>1</v>
      </c>
      <c r="G29" s="54">
        <v>1</v>
      </c>
      <c r="H29" s="54">
        <v>1</v>
      </c>
      <c r="I29" s="54" t="s">
        <v>123</v>
      </c>
      <c r="J29" s="54" t="s">
        <v>123</v>
      </c>
      <c r="K29" s="54" t="s">
        <v>123</v>
      </c>
      <c r="L29" s="54" t="s">
        <v>123</v>
      </c>
      <c r="M29" s="54" t="s">
        <v>123</v>
      </c>
      <c r="N29" s="54">
        <v>1</v>
      </c>
      <c r="O29" s="54" t="s">
        <v>123</v>
      </c>
      <c r="P29" s="54">
        <v>1</v>
      </c>
      <c r="Q29" s="54" t="s">
        <v>123</v>
      </c>
      <c r="R29" s="54" t="s">
        <v>123</v>
      </c>
      <c r="S29" s="54" t="s">
        <v>123</v>
      </c>
      <c r="T29" s="54" t="s">
        <v>123</v>
      </c>
      <c r="U29" s="54" t="s">
        <v>123</v>
      </c>
      <c r="V29" s="54">
        <v>1</v>
      </c>
      <c r="W29" s="54" t="s">
        <v>123</v>
      </c>
      <c r="X29" s="54" t="s">
        <v>123</v>
      </c>
      <c r="Y29" s="54" t="s">
        <v>123</v>
      </c>
      <c r="Z29" s="54" t="s">
        <v>123</v>
      </c>
      <c r="AA29" s="54" t="s">
        <v>123</v>
      </c>
      <c r="AB29" s="54" t="s">
        <v>123</v>
      </c>
      <c r="AC29" s="54" t="s">
        <v>123</v>
      </c>
      <c r="AD29" s="54" t="s">
        <v>123</v>
      </c>
      <c r="AE29" s="54" t="s">
        <v>123</v>
      </c>
      <c r="AF29" s="54" t="s">
        <v>123</v>
      </c>
      <c r="AG29" s="54" t="s">
        <v>123</v>
      </c>
      <c r="AH29" s="54"/>
      <c r="AI29" s="54" t="s">
        <v>123</v>
      </c>
      <c r="AJ29" s="54" t="s">
        <v>123</v>
      </c>
      <c r="AK29" s="54" t="s">
        <v>49</v>
      </c>
      <c r="AL29" s="54">
        <v>1</v>
      </c>
      <c r="AM29" s="54">
        <v>1</v>
      </c>
      <c r="AN29" s="55">
        <v>-14.804454591394</v>
      </c>
      <c r="AO29" s="55">
        <v>-64.871304910630002</v>
      </c>
      <c r="AP29" s="54">
        <v>1820</v>
      </c>
      <c r="AQ29" s="54">
        <v>1796</v>
      </c>
      <c r="AR29" s="54">
        <f>AP29-AQ29</f>
        <v>24</v>
      </c>
      <c r="AS29" s="54">
        <f>AQ29-AP28</f>
        <v>39</v>
      </c>
      <c r="AT29" s="133"/>
      <c r="AU29" s="134"/>
      <c r="AV29" s="58">
        <v>1</v>
      </c>
      <c r="AW29" s="58">
        <v>1</v>
      </c>
      <c r="AX29" s="54">
        <v>1</v>
      </c>
      <c r="AY29" s="54" t="s">
        <v>123</v>
      </c>
      <c r="AZ29" s="54" t="s">
        <v>123</v>
      </c>
      <c r="BA29" s="54" t="s">
        <v>123</v>
      </c>
      <c r="BB29" s="54" t="s">
        <v>123</v>
      </c>
    </row>
    <row r="30" spans="1:54" x14ac:dyDescent="0.3">
      <c r="A30" s="36" t="s">
        <v>343</v>
      </c>
      <c r="B30" s="36"/>
      <c r="C30" s="54" t="s">
        <v>123</v>
      </c>
      <c r="D30" s="54" t="s">
        <v>123</v>
      </c>
      <c r="E30" s="54" t="s">
        <v>123</v>
      </c>
      <c r="F30" s="54" t="s">
        <v>123</v>
      </c>
      <c r="G30" s="54" t="s">
        <v>123</v>
      </c>
      <c r="H30" s="54" t="s">
        <v>123</v>
      </c>
      <c r="I30" s="54" t="s">
        <v>123</v>
      </c>
      <c r="J30" s="54" t="s">
        <v>123</v>
      </c>
      <c r="K30" s="54" t="s">
        <v>123</v>
      </c>
      <c r="L30" s="54" t="s">
        <v>123</v>
      </c>
      <c r="M30" s="54" t="s">
        <v>123</v>
      </c>
      <c r="N30" s="54" t="s">
        <v>123</v>
      </c>
      <c r="O30" s="54" t="s">
        <v>123</v>
      </c>
      <c r="P30" s="54" t="s">
        <v>123</v>
      </c>
      <c r="Q30" s="54" t="s">
        <v>123</v>
      </c>
      <c r="R30" s="54" t="s">
        <v>123</v>
      </c>
      <c r="S30" s="54" t="s">
        <v>123</v>
      </c>
      <c r="T30" s="54" t="s">
        <v>123</v>
      </c>
      <c r="U30" s="54" t="s">
        <v>123</v>
      </c>
      <c r="V30" s="54" t="s">
        <v>123</v>
      </c>
      <c r="W30" s="54" t="s">
        <v>123</v>
      </c>
      <c r="X30" s="54"/>
      <c r="Y30" s="54">
        <v>1</v>
      </c>
      <c r="Z30" s="54" t="s">
        <v>123</v>
      </c>
      <c r="AA30" s="54" t="s">
        <v>123</v>
      </c>
      <c r="AB30" s="54" t="s">
        <v>123</v>
      </c>
      <c r="AC30" s="54" t="s">
        <v>123</v>
      </c>
      <c r="AD30" s="54" t="s">
        <v>123</v>
      </c>
      <c r="AE30" s="54" t="s">
        <v>123</v>
      </c>
      <c r="AF30" s="54" t="s">
        <v>123</v>
      </c>
      <c r="AG30" s="54" t="s">
        <v>123</v>
      </c>
      <c r="AH30" s="54"/>
      <c r="AI30" s="54" t="s">
        <v>123</v>
      </c>
      <c r="AJ30" s="54" t="s">
        <v>123</v>
      </c>
      <c r="AK30" s="54"/>
      <c r="AL30" s="54" t="s">
        <v>123</v>
      </c>
      <c r="AM30" s="54" t="s">
        <v>123</v>
      </c>
      <c r="AN30" s="55">
        <v>-14.804404</v>
      </c>
      <c r="AO30" s="55">
        <v>-64.871378000000007</v>
      </c>
      <c r="AP30" s="54" t="s">
        <v>123</v>
      </c>
      <c r="AQ30" s="54" t="s">
        <v>123</v>
      </c>
      <c r="AR30" s="54" t="s">
        <v>123</v>
      </c>
      <c r="AS30" s="54"/>
      <c r="AT30" s="56"/>
      <c r="AU30" s="57"/>
      <c r="AV30" s="58" t="s">
        <v>123</v>
      </c>
      <c r="AW30" s="58" t="s">
        <v>123</v>
      </c>
      <c r="AX30" s="54"/>
      <c r="AY30" s="54">
        <v>10</v>
      </c>
      <c r="AZ30" s="54">
        <v>12.5</v>
      </c>
      <c r="BA30" s="54" t="s">
        <v>123</v>
      </c>
      <c r="BB30" s="54" t="s">
        <v>123</v>
      </c>
    </row>
    <row r="31" spans="1:54" x14ac:dyDescent="0.3">
      <c r="A31" s="36">
        <v>21</v>
      </c>
      <c r="B31" s="36">
        <v>20</v>
      </c>
      <c r="C31" s="54" t="s">
        <v>123</v>
      </c>
      <c r="D31" s="54" t="s">
        <v>123</v>
      </c>
      <c r="E31" s="54" t="s">
        <v>123</v>
      </c>
      <c r="F31" s="54">
        <v>1</v>
      </c>
      <c r="G31" s="54">
        <v>1</v>
      </c>
      <c r="H31" s="54">
        <v>1</v>
      </c>
      <c r="I31" s="54" t="s">
        <v>123</v>
      </c>
      <c r="J31" s="54" t="s">
        <v>123</v>
      </c>
      <c r="K31" s="54" t="s">
        <v>123</v>
      </c>
      <c r="L31" s="54" t="s">
        <v>123</v>
      </c>
      <c r="M31" s="54" t="s">
        <v>123</v>
      </c>
      <c r="N31" s="54" t="s">
        <v>123</v>
      </c>
      <c r="O31" s="54" t="s">
        <v>123</v>
      </c>
      <c r="P31" s="54">
        <v>1</v>
      </c>
      <c r="Q31" s="54" t="s">
        <v>123</v>
      </c>
      <c r="R31" s="54" t="s">
        <v>123</v>
      </c>
      <c r="S31" s="54" t="s">
        <v>123</v>
      </c>
      <c r="T31" s="54" t="s">
        <v>123</v>
      </c>
      <c r="U31" s="54" t="s">
        <v>123</v>
      </c>
      <c r="V31" s="54" t="s">
        <v>123</v>
      </c>
      <c r="W31" s="54" t="s">
        <v>123</v>
      </c>
      <c r="X31" s="54" t="s">
        <v>123</v>
      </c>
      <c r="Y31" s="54" t="s">
        <v>123</v>
      </c>
      <c r="Z31" s="54" t="s">
        <v>123</v>
      </c>
      <c r="AA31" s="54" t="s">
        <v>123</v>
      </c>
      <c r="AB31" s="54" t="s">
        <v>123</v>
      </c>
      <c r="AC31" s="54" t="s">
        <v>123</v>
      </c>
      <c r="AD31" s="54" t="s">
        <v>123</v>
      </c>
      <c r="AE31" s="54" t="s">
        <v>123</v>
      </c>
      <c r="AF31" s="54" t="s">
        <v>123</v>
      </c>
      <c r="AG31" s="54" t="s">
        <v>123</v>
      </c>
      <c r="AH31" s="54"/>
      <c r="AI31" s="54" t="s">
        <v>123</v>
      </c>
      <c r="AJ31" s="54" t="s">
        <v>123</v>
      </c>
      <c r="AK31" s="54"/>
      <c r="AL31" s="54" t="s">
        <v>123</v>
      </c>
      <c r="AM31" s="54" t="s">
        <v>123</v>
      </c>
      <c r="AN31" s="55">
        <v>-14.804501999999999</v>
      </c>
      <c r="AO31" s="55">
        <v>-64.871443999999997</v>
      </c>
      <c r="AP31" s="54" t="s">
        <v>123</v>
      </c>
      <c r="AQ31" s="54" t="s">
        <v>123</v>
      </c>
      <c r="AR31" s="54" t="s">
        <v>123</v>
      </c>
      <c r="AS31" s="54"/>
      <c r="AT31" s="56"/>
      <c r="AU31" s="57"/>
      <c r="AV31" s="58">
        <v>1</v>
      </c>
      <c r="AW31" s="58">
        <v>1</v>
      </c>
      <c r="AX31" s="54">
        <v>1</v>
      </c>
      <c r="AY31" s="54">
        <v>13</v>
      </c>
      <c r="AZ31" s="54">
        <v>16</v>
      </c>
      <c r="BA31" s="54">
        <v>1</v>
      </c>
      <c r="BB31" s="54" t="s">
        <v>123</v>
      </c>
    </row>
    <row r="32" spans="1:54" x14ac:dyDescent="0.3">
      <c r="A32" s="36">
        <v>20</v>
      </c>
      <c r="B32" s="36">
        <v>21</v>
      </c>
      <c r="C32" s="54"/>
      <c r="D32" s="54"/>
      <c r="E32" s="54"/>
      <c r="F32" s="54">
        <v>1</v>
      </c>
      <c r="G32" s="54">
        <v>1</v>
      </c>
      <c r="H32" s="54">
        <v>1</v>
      </c>
      <c r="I32" s="54"/>
      <c r="J32" s="54"/>
      <c r="K32" s="54"/>
      <c r="L32" s="54"/>
      <c r="M32" s="54"/>
      <c r="N32" s="54">
        <v>1</v>
      </c>
      <c r="O32" s="54"/>
      <c r="P32" s="54">
        <v>1</v>
      </c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5">
        <v>-14.804242</v>
      </c>
      <c r="AO32" s="55">
        <v>-64.871593000000004</v>
      </c>
      <c r="AP32" s="54"/>
      <c r="AQ32" s="54" t="s">
        <v>123</v>
      </c>
      <c r="AR32" s="54"/>
      <c r="AS32" s="54"/>
      <c r="AT32" s="56"/>
      <c r="AU32" s="57"/>
      <c r="AV32" s="58">
        <v>1</v>
      </c>
      <c r="AW32" s="58">
        <v>1</v>
      </c>
      <c r="AX32" s="54">
        <v>1</v>
      </c>
      <c r="AY32" s="54">
        <v>28</v>
      </c>
      <c r="AZ32" s="54">
        <v>35</v>
      </c>
      <c r="BA32" s="54"/>
      <c r="BB32" s="54"/>
    </row>
    <row r="33" spans="1:54" x14ac:dyDescent="0.3">
      <c r="A33" s="36">
        <v>22</v>
      </c>
      <c r="B33" s="36">
        <v>22</v>
      </c>
      <c r="C33" s="54" t="s">
        <v>123</v>
      </c>
      <c r="D33" s="54" t="s">
        <v>123</v>
      </c>
      <c r="E33" s="54" t="s">
        <v>123</v>
      </c>
      <c r="F33" s="54">
        <v>1</v>
      </c>
      <c r="G33" s="54">
        <v>1</v>
      </c>
      <c r="H33" s="54">
        <v>1</v>
      </c>
      <c r="I33" s="54" t="s">
        <v>123</v>
      </c>
      <c r="J33" s="54" t="s">
        <v>123</v>
      </c>
      <c r="K33" s="54" t="s">
        <v>123</v>
      </c>
      <c r="L33" s="54" t="s">
        <v>123</v>
      </c>
      <c r="M33" s="54" t="s">
        <v>123</v>
      </c>
      <c r="N33" s="54">
        <v>1</v>
      </c>
      <c r="O33" s="54" t="s">
        <v>123</v>
      </c>
      <c r="P33" s="54">
        <v>1</v>
      </c>
      <c r="Q33" s="54" t="s">
        <v>123</v>
      </c>
      <c r="R33" s="54" t="s">
        <v>123</v>
      </c>
      <c r="S33" s="54" t="s">
        <v>123</v>
      </c>
      <c r="T33" s="54" t="s">
        <v>123</v>
      </c>
      <c r="U33" s="54" t="s">
        <v>123</v>
      </c>
      <c r="V33" s="54" t="s">
        <v>123</v>
      </c>
      <c r="W33" s="54" t="s">
        <v>123</v>
      </c>
      <c r="X33" s="54" t="s">
        <v>123</v>
      </c>
      <c r="Y33" s="54" t="s">
        <v>123</v>
      </c>
      <c r="Z33" s="54" t="s">
        <v>123</v>
      </c>
      <c r="AA33" s="54" t="s">
        <v>123</v>
      </c>
      <c r="AB33" s="54" t="s">
        <v>123</v>
      </c>
      <c r="AC33" s="54" t="s">
        <v>123</v>
      </c>
      <c r="AD33" s="54" t="s">
        <v>123</v>
      </c>
      <c r="AE33" s="54" t="s">
        <v>123</v>
      </c>
      <c r="AF33" s="54" t="s">
        <v>123</v>
      </c>
      <c r="AG33" s="54" t="s">
        <v>123</v>
      </c>
      <c r="AH33" s="54"/>
      <c r="AI33" s="54" t="s">
        <v>123</v>
      </c>
      <c r="AJ33" s="54" t="s">
        <v>123</v>
      </c>
      <c r="AK33" s="54"/>
      <c r="AL33" s="54" t="s">
        <v>123</v>
      </c>
      <c r="AM33" s="54" t="s">
        <v>123</v>
      </c>
      <c r="AN33" s="55">
        <v>-14.804309372343999</v>
      </c>
      <c r="AO33" s="55">
        <v>-64.871320668606998</v>
      </c>
      <c r="AP33" s="54">
        <v>1845</v>
      </c>
      <c r="AQ33" s="54" t="s">
        <v>123</v>
      </c>
      <c r="AR33" s="54" t="s">
        <v>123</v>
      </c>
      <c r="AS33" s="54">
        <f>AP33-AP29</f>
        <v>25</v>
      </c>
      <c r="AT33" s="133"/>
      <c r="AU33" s="134"/>
      <c r="AV33" s="58">
        <v>1</v>
      </c>
      <c r="AW33" s="58">
        <v>1</v>
      </c>
      <c r="AX33" s="54">
        <v>1</v>
      </c>
      <c r="AY33" s="54">
        <v>12</v>
      </c>
      <c r="AZ33" s="54">
        <v>15</v>
      </c>
      <c r="BA33" s="54" t="s">
        <v>123</v>
      </c>
      <c r="BB33" s="54" t="s">
        <v>123</v>
      </c>
    </row>
    <row r="34" spans="1:54" x14ac:dyDescent="0.3">
      <c r="A34" s="36">
        <v>23</v>
      </c>
      <c r="B34" s="36">
        <v>23</v>
      </c>
      <c r="C34" s="54" t="s">
        <v>123</v>
      </c>
      <c r="D34" s="54" t="s">
        <v>123</v>
      </c>
      <c r="E34" s="54" t="s">
        <v>123</v>
      </c>
      <c r="F34" s="54">
        <v>1</v>
      </c>
      <c r="G34" s="54">
        <v>1</v>
      </c>
      <c r="H34" s="54" t="s">
        <v>123</v>
      </c>
      <c r="I34" s="54" t="s">
        <v>123</v>
      </c>
      <c r="J34" s="54">
        <v>1</v>
      </c>
      <c r="K34" s="54" t="s">
        <v>123</v>
      </c>
      <c r="L34" s="54">
        <v>1</v>
      </c>
      <c r="M34" s="54" t="s">
        <v>123</v>
      </c>
      <c r="N34" s="54" t="s">
        <v>123</v>
      </c>
      <c r="O34" s="54" t="s">
        <v>123</v>
      </c>
      <c r="P34" s="54" t="s">
        <v>123</v>
      </c>
      <c r="Q34" s="54" t="s">
        <v>123</v>
      </c>
      <c r="R34" s="54" t="s">
        <v>123</v>
      </c>
      <c r="S34" s="54" t="s">
        <v>123</v>
      </c>
      <c r="T34" s="54" t="s">
        <v>123</v>
      </c>
      <c r="U34" s="54" t="s">
        <v>123</v>
      </c>
      <c r="V34" s="54" t="s">
        <v>123</v>
      </c>
      <c r="W34" s="54" t="s">
        <v>123</v>
      </c>
      <c r="X34" s="54" t="s">
        <v>123</v>
      </c>
      <c r="Y34" s="54" t="s">
        <v>123</v>
      </c>
      <c r="Z34" s="54" t="s">
        <v>123</v>
      </c>
      <c r="AA34" s="54" t="s">
        <v>123</v>
      </c>
      <c r="AB34" s="54" t="s">
        <v>123</v>
      </c>
      <c r="AC34" s="54" t="s">
        <v>123</v>
      </c>
      <c r="AD34" s="54" t="s">
        <v>123</v>
      </c>
      <c r="AE34" s="54" t="s">
        <v>123</v>
      </c>
      <c r="AF34" s="54" t="s">
        <v>123</v>
      </c>
      <c r="AG34" s="54" t="s">
        <v>123</v>
      </c>
      <c r="AH34" s="54"/>
      <c r="AI34" s="54" t="s">
        <v>123</v>
      </c>
      <c r="AJ34" s="54" t="s">
        <v>123</v>
      </c>
      <c r="AK34" s="54"/>
      <c r="AL34" s="54" t="s">
        <v>123</v>
      </c>
      <c r="AM34" s="54" t="s">
        <v>123</v>
      </c>
      <c r="AN34" s="55">
        <v>-14.804007269329</v>
      </c>
      <c r="AO34" s="55">
        <v>-64.871083628386003</v>
      </c>
      <c r="AP34" s="69" t="s">
        <v>123</v>
      </c>
      <c r="AQ34" s="69" t="s">
        <v>123</v>
      </c>
      <c r="AR34" s="69" t="s">
        <v>123</v>
      </c>
      <c r="AS34" s="69"/>
      <c r="AT34" s="133"/>
      <c r="AU34" s="134"/>
      <c r="AV34" s="58" t="s">
        <v>123</v>
      </c>
      <c r="AW34" s="58" t="s">
        <v>123</v>
      </c>
      <c r="AX34" s="54" t="s">
        <v>123</v>
      </c>
      <c r="AY34" s="54" t="s">
        <v>123</v>
      </c>
      <c r="AZ34" s="54" t="s">
        <v>123</v>
      </c>
      <c r="BA34" s="54" t="s">
        <v>123</v>
      </c>
      <c r="BB34" s="54" t="s">
        <v>123</v>
      </c>
    </row>
    <row r="35" spans="1:54" x14ac:dyDescent="0.3">
      <c r="A35" s="36">
        <v>24</v>
      </c>
      <c r="B35" s="36">
        <v>24</v>
      </c>
      <c r="C35" s="54" t="s">
        <v>123</v>
      </c>
      <c r="D35" s="54" t="s">
        <v>123</v>
      </c>
      <c r="E35" s="54" t="s">
        <v>123</v>
      </c>
      <c r="F35" s="54">
        <v>1</v>
      </c>
      <c r="G35" s="54">
        <v>1</v>
      </c>
      <c r="H35" s="54">
        <v>1</v>
      </c>
      <c r="I35" s="54" t="s">
        <v>123</v>
      </c>
      <c r="J35" s="54" t="s">
        <v>123</v>
      </c>
      <c r="K35" s="54" t="s">
        <v>123</v>
      </c>
      <c r="L35" s="54">
        <v>1</v>
      </c>
      <c r="M35" s="54" t="s">
        <v>123</v>
      </c>
      <c r="N35" s="54" t="s">
        <v>123</v>
      </c>
      <c r="O35" s="54" t="s">
        <v>123</v>
      </c>
      <c r="P35" s="54" t="s">
        <v>123</v>
      </c>
      <c r="Q35" s="54" t="s">
        <v>123</v>
      </c>
      <c r="R35" s="54" t="s">
        <v>123</v>
      </c>
      <c r="S35" s="54" t="s">
        <v>123</v>
      </c>
      <c r="T35" s="54" t="s">
        <v>123</v>
      </c>
      <c r="U35" s="54" t="s">
        <v>123</v>
      </c>
      <c r="V35" s="54" t="s">
        <v>123</v>
      </c>
      <c r="W35" s="54" t="s">
        <v>123</v>
      </c>
      <c r="X35" s="54" t="s">
        <v>123</v>
      </c>
      <c r="Y35" s="54" t="s">
        <v>123</v>
      </c>
      <c r="Z35" s="54" t="s">
        <v>123</v>
      </c>
      <c r="AA35" s="54" t="s">
        <v>123</v>
      </c>
      <c r="AB35" s="54" t="s">
        <v>123</v>
      </c>
      <c r="AC35" s="54" t="s">
        <v>123</v>
      </c>
      <c r="AD35" s="54" t="s">
        <v>123</v>
      </c>
      <c r="AE35" s="54" t="s">
        <v>123</v>
      </c>
      <c r="AF35" s="54" t="s">
        <v>123</v>
      </c>
      <c r="AG35" s="54" t="s">
        <v>123</v>
      </c>
      <c r="AH35" s="54"/>
      <c r="AI35" s="54" t="s">
        <v>123</v>
      </c>
      <c r="AJ35" s="54" t="s">
        <v>123</v>
      </c>
      <c r="AK35" s="54"/>
      <c r="AL35" s="54" t="s">
        <v>123</v>
      </c>
      <c r="AM35" s="54" t="s">
        <v>123</v>
      </c>
      <c r="AN35" s="55">
        <v>-14.803744386147001</v>
      </c>
      <c r="AO35" s="55">
        <v>-64.870844911782996</v>
      </c>
      <c r="AP35" s="54">
        <v>1924</v>
      </c>
      <c r="AQ35" s="54" t="s">
        <v>123</v>
      </c>
      <c r="AR35" s="54" t="s">
        <v>123</v>
      </c>
      <c r="AS35" s="54"/>
      <c r="AT35" s="133"/>
      <c r="AU35" s="134"/>
      <c r="AV35" s="58" t="s">
        <v>123</v>
      </c>
      <c r="AW35" s="58" t="s">
        <v>123</v>
      </c>
      <c r="AX35" s="54" t="s">
        <v>123</v>
      </c>
      <c r="AY35" s="54" t="s">
        <v>123</v>
      </c>
      <c r="AZ35" s="54" t="s">
        <v>123</v>
      </c>
      <c r="BA35" s="54" t="s">
        <v>123</v>
      </c>
      <c r="BB35" s="54" t="s">
        <v>123</v>
      </c>
    </row>
    <row r="36" spans="1:54" x14ac:dyDescent="0.3">
      <c r="A36" s="36">
        <v>25</v>
      </c>
      <c r="B36" s="36">
        <v>25</v>
      </c>
      <c r="C36" s="54" t="s">
        <v>123</v>
      </c>
      <c r="D36" s="54" t="s">
        <v>123</v>
      </c>
      <c r="E36" s="54" t="s">
        <v>123</v>
      </c>
      <c r="F36" s="54">
        <v>1</v>
      </c>
      <c r="G36" s="54">
        <v>1</v>
      </c>
      <c r="H36" s="54">
        <v>1</v>
      </c>
      <c r="I36" s="54" t="s">
        <v>123</v>
      </c>
      <c r="J36" s="54" t="s">
        <v>123</v>
      </c>
      <c r="K36" s="54" t="s">
        <v>123</v>
      </c>
      <c r="L36" s="54">
        <v>1</v>
      </c>
      <c r="M36" s="54" t="s">
        <v>123</v>
      </c>
      <c r="N36" s="54" t="s">
        <v>123</v>
      </c>
      <c r="O36" s="54" t="s">
        <v>123</v>
      </c>
      <c r="P36" s="54" t="s">
        <v>123</v>
      </c>
      <c r="Q36" s="54" t="s">
        <v>123</v>
      </c>
      <c r="R36" s="54" t="s">
        <v>123</v>
      </c>
      <c r="S36" s="54" t="s">
        <v>123</v>
      </c>
      <c r="T36" s="54" t="s">
        <v>123</v>
      </c>
      <c r="U36" s="54" t="s">
        <v>123</v>
      </c>
      <c r="V36" s="54" t="s">
        <v>123</v>
      </c>
      <c r="W36" s="54" t="s">
        <v>123</v>
      </c>
      <c r="X36" s="54" t="s">
        <v>123</v>
      </c>
      <c r="Y36" s="54" t="s">
        <v>123</v>
      </c>
      <c r="Z36" s="54" t="s">
        <v>123</v>
      </c>
      <c r="AA36" s="54" t="s">
        <v>123</v>
      </c>
      <c r="AB36" s="54" t="s">
        <v>123</v>
      </c>
      <c r="AC36" s="54" t="s">
        <v>123</v>
      </c>
      <c r="AD36" s="54" t="s">
        <v>123</v>
      </c>
      <c r="AE36" s="54" t="s">
        <v>123</v>
      </c>
      <c r="AF36" s="54" t="s">
        <v>123</v>
      </c>
      <c r="AG36" s="54" t="s">
        <v>123</v>
      </c>
      <c r="AH36" s="54"/>
      <c r="AI36" s="54" t="s">
        <v>123</v>
      </c>
      <c r="AJ36" s="54" t="s">
        <v>123</v>
      </c>
      <c r="AK36" s="54"/>
      <c r="AL36" s="54" t="s">
        <v>123</v>
      </c>
      <c r="AM36" s="54" t="s">
        <v>123</v>
      </c>
      <c r="AN36" s="55">
        <v>-14.803443900225</v>
      </c>
      <c r="AO36" s="55">
        <v>-64.870611224323</v>
      </c>
      <c r="AP36" s="54">
        <v>1964</v>
      </c>
      <c r="AQ36" s="54" t="s">
        <v>123</v>
      </c>
      <c r="AR36" s="54" t="s">
        <v>123</v>
      </c>
      <c r="AS36" s="54">
        <f>AP36-AP35</f>
        <v>40</v>
      </c>
      <c r="AT36" s="133"/>
      <c r="AU36" s="134"/>
      <c r="AV36" s="58" t="s">
        <v>123</v>
      </c>
      <c r="AW36" s="58" t="s">
        <v>123</v>
      </c>
      <c r="AX36" s="54" t="s">
        <v>123</v>
      </c>
      <c r="AY36" s="54" t="s">
        <v>123</v>
      </c>
      <c r="AZ36" s="54" t="s">
        <v>123</v>
      </c>
      <c r="BA36" s="54" t="s">
        <v>123</v>
      </c>
      <c r="BB36" s="54" t="s">
        <v>123</v>
      </c>
    </row>
    <row r="37" spans="1:54" x14ac:dyDescent="0.3">
      <c r="A37" s="36">
        <v>26</v>
      </c>
      <c r="B37" s="36">
        <v>26</v>
      </c>
      <c r="C37" s="54" t="s">
        <v>123</v>
      </c>
      <c r="D37" s="54" t="s">
        <v>123</v>
      </c>
      <c r="E37" s="54" t="s">
        <v>123</v>
      </c>
      <c r="F37" s="54">
        <v>1</v>
      </c>
      <c r="G37" s="54">
        <v>1</v>
      </c>
      <c r="H37" s="54">
        <v>1</v>
      </c>
      <c r="I37" s="54" t="s">
        <v>123</v>
      </c>
      <c r="J37" s="54" t="s">
        <v>123</v>
      </c>
      <c r="K37" s="54" t="s">
        <v>123</v>
      </c>
      <c r="L37" s="54" t="s">
        <v>123</v>
      </c>
      <c r="M37" s="54" t="s">
        <v>123</v>
      </c>
      <c r="N37" s="54">
        <v>1</v>
      </c>
      <c r="O37" s="54" t="s">
        <v>123</v>
      </c>
      <c r="P37" s="54">
        <v>1</v>
      </c>
      <c r="Q37" s="54" t="s">
        <v>123</v>
      </c>
      <c r="R37" s="54" t="s">
        <v>123</v>
      </c>
      <c r="S37" s="54" t="s">
        <v>123</v>
      </c>
      <c r="T37" s="54" t="s">
        <v>123</v>
      </c>
      <c r="U37" s="54" t="s">
        <v>123</v>
      </c>
      <c r="V37" s="54" t="s">
        <v>123</v>
      </c>
      <c r="W37" s="54" t="s">
        <v>123</v>
      </c>
      <c r="X37" s="54" t="s">
        <v>123</v>
      </c>
      <c r="Y37" s="54" t="s">
        <v>123</v>
      </c>
      <c r="Z37" s="54" t="s">
        <v>123</v>
      </c>
      <c r="AA37" s="54" t="s">
        <v>123</v>
      </c>
      <c r="AB37" s="54" t="s">
        <v>123</v>
      </c>
      <c r="AC37" s="54" t="s">
        <v>123</v>
      </c>
      <c r="AD37" s="54" t="s">
        <v>123</v>
      </c>
      <c r="AE37" s="54" t="s">
        <v>123</v>
      </c>
      <c r="AF37" s="54" t="s">
        <v>123</v>
      </c>
      <c r="AG37" s="54" t="s">
        <v>123</v>
      </c>
      <c r="AH37" s="54"/>
      <c r="AI37" s="54" t="s">
        <v>123</v>
      </c>
      <c r="AJ37" s="54" t="s">
        <v>123</v>
      </c>
      <c r="AK37" s="54"/>
      <c r="AL37" s="54" t="s">
        <v>123</v>
      </c>
      <c r="AM37" s="54" t="s">
        <v>123</v>
      </c>
      <c r="AN37" s="55">
        <v>-14.803193</v>
      </c>
      <c r="AO37" s="55">
        <v>-64.870424</v>
      </c>
      <c r="AP37" s="54">
        <v>2004</v>
      </c>
      <c r="AQ37" s="54" t="s">
        <v>123</v>
      </c>
      <c r="AR37" s="54" t="s">
        <v>123</v>
      </c>
      <c r="AS37" s="54">
        <f>AP37-AP36</f>
        <v>40</v>
      </c>
      <c r="AT37" s="56"/>
      <c r="AU37" s="57"/>
      <c r="AV37" s="58">
        <v>1</v>
      </c>
      <c r="AW37" s="58">
        <v>1</v>
      </c>
      <c r="AX37" s="54">
        <v>1</v>
      </c>
      <c r="AY37" s="54" t="s">
        <v>123</v>
      </c>
      <c r="AZ37" s="54" t="s">
        <v>123</v>
      </c>
      <c r="BA37" s="54" t="s">
        <v>123</v>
      </c>
      <c r="BB37" s="54" t="s">
        <v>123</v>
      </c>
    </row>
    <row r="38" spans="1:54" x14ac:dyDescent="0.3">
      <c r="A38" s="36" t="s">
        <v>125</v>
      </c>
      <c r="B38" s="36" t="s">
        <v>123</v>
      </c>
      <c r="C38" s="54" t="s">
        <v>123</v>
      </c>
      <c r="D38" s="54" t="s">
        <v>123</v>
      </c>
      <c r="E38" s="54" t="s">
        <v>123</v>
      </c>
      <c r="F38" s="54" t="s">
        <v>123</v>
      </c>
      <c r="G38" s="54" t="s">
        <v>123</v>
      </c>
      <c r="H38" s="54" t="s">
        <v>123</v>
      </c>
      <c r="I38" s="54" t="s">
        <v>123</v>
      </c>
      <c r="J38" s="54" t="s">
        <v>123</v>
      </c>
      <c r="K38" s="54" t="s">
        <v>123</v>
      </c>
      <c r="L38" s="54" t="s">
        <v>123</v>
      </c>
      <c r="M38" s="54" t="s">
        <v>123</v>
      </c>
      <c r="N38" s="54" t="s">
        <v>123</v>
      </c>
      <c r="O38" s="54" t="s">
        <v>123</v>
      </c>
      <c r="P38" s="54" t="s">
        <v>123</v>
      </c>
      <c r="Q38" s="54" t="s">
        <v>123</v>
      </c>
      <c r="R38" s="54" t="s">
        <v>123</v>
      </c>
      <c r="S38" s="54" t="s">
        <v>123</v>
      </c>
      <c r="T38" s="54" t="s">
        <v>123</v>
      </c>
      <c r="U38" s="54" t="s">
        <v>123</v>
      </c>
      <c r="V38" s="54" t="s">
        <v>123</v>
      </c>
      <c r="W38" s="54" t="s">
        <v>123</v>
      </c>
      <c r="X38" s="54"/>
      <c r="Y38" s="54">
        <v>1</v>
      </c>
      <c r="Z38" s="54" t="s">
        <v>123</v>
      </c>
      <c r="AA38" s="54" t="s">
        <v>123</v>
      </c>
      <c r="AB38" s="54" t="s">
        <v>123</v>
      </c>
      <c r="AC38" s="54" t="s">
        <v>123</v>
      </c>
      <c r="AD38" s="54" t="s">
        <v>123</v>
      </c>
      <c r="AE38" s="54" t="s">
        <v>123</v>
      </c>
      <c r="AF38" s="54" t="s">
        <v>123</v>
      </c>
      <c r="AG38" s="54" t="s">
        <v>123</v>
      </c>
      <c r="AH38" s="54"/>
      <c r="AI38" s="54" t="s">
        <v>123</v>
      </c>
      <c r="AJ38" s="54" t="s">
        <v>123</v>
      </c>
      <c r="AK38" s="54"/>
      <c r="AL38" s="54" t="s">
        <v>123</v>
      </c>
      <c r="AM38" s="54" t="s">
        <v>123</v>
      </c>
      <c r="AN38" s="55">
        <v>-14.803034999999999</v>
      </c>
      <c r="AO38" s="55">
        <v>-64.870301999999995</v>
      </c>
      <c r="AP38" s="54" t="s">
        <v>123</v>
      </c>
      <c r="AQ38" s="54" t="s">
        <v>123</v>
      </c>
      <c r="AR38" s="54" t="s">
        <v>123</v>
      </c>
      <c r="AS38" s="54"/>
      <c r="AT38" s="56"/>
      <c r="AU38" s="57"/>
      <c r="AV38" s="58" t="s">
        <v>123</v>
      </c>
      <c r="AW38" s="58" t="s">
        <v>123</v>
      </c>
      <c r="AX38" s="54"/>
      <c r="AY38" s="54">
        <v>22</v>
      </c>
      <c r="AZ38" s="54">
        <v>27.5</v>
      </c>
      <c r="BA38" s="54" t="s">
        <v>123</v>
      </c>
      <c r="BB38" s="54" t="s">
        <v>123</v>
      </c>
    </row>
    <row r="39" spans="1:54" x14ac:dyDescent="0.3">
      <c r="A39" s="36">
        <v>27</v>
      </c>
      <c r="B39" s="36">
        <v>27</v>
      </c>
      <c r="C39" s="54" t="s">
        <v>123</v>
      </c>
      <c r="D39" s="54" t="s">
        <v>123</v>
      </c>
      <c r="E39" s="54" t="s">
        <v>123</v>
      </c>
      <c r="F39" s="54">
        <v>1</v>
      </c>
      <c r="G39" s="54">
        <v>1</v>
      </c>
      <c r="H39" s="54">
        <v>1</v>
      </c>
      <c r="I39" s="54" t="s">
        <v>123</v>
      </c>
      <c r="J39" s="54" t="s">
        <v>123</v>
      </c>
      <c r="K39" s="54" t="s">
        <v>123</v>
      </c>
      <c r="L39" s="54" t="s">
        <v>123</v>
      </c>
      <c r="M39" s="54" t="s">
        <v>123</v>
      </c>
      <c r="N39" s="54"/>
      <c r="O39" s="54" t="s">
        <v>123</v>
      </c>
      <c r="P39" s="54">
        <v>1</v>
      </c>
      <c r="Q39" s="54" t="s">
        <v>123</v>
      </c>
      <c r="R39" s="54" t="s">
        <v>123</v>
      </c>
      <c r="S39" s="54" t="s">
        <v>123</v>
      </c>
      <c r="T39" s="54" t="s">
        <v>123</v>
      </c>
      <c r="U39" s="54" t="s">
        <v>123</v>
      </c>
      <c r="V39" s="54"/>
      <c r="W39" s="54" t="s">
        <v>123</v>
      </c>
      <c r="X39" s="54" t="s">
        <v>123</v>
      </c>
      <c r="Y39" s="54" t="s">
        <v>123</v>
      </c>
      <c r="Z39" s="54" t="s">
        <v>123</v>
      </c>
      <c r="AA39" s="54" t="s">
        <v>123</v>
      </c>
      <c r="AB39" s="54" t="s">
        <v>123</v>
      </c>
      <c r="AC39" s="54" t="s">
        <v>123</v>
      </c>
      <c r="AD39" s="54" t="s">
        <v>123</v>
      </c>
      <c r="AE39" s="54" t="s">
        <v>123</v>
      </c>
      <c r="AF39" s="54" t="s">
        <v>123</v>
      </c>
      <c r="AG39" s="54" t="s">
        <v>123</v>
      </c>
      <c r="AH39" s="54"/>
      <c r="AI39" s="54"/>
      <c r="AJ39" s="54"/>
      <c r="AK39" s="54"/>
      <c r="AL39" s="54"/>
      <c r="AM39" s="54"/>
      <c r="AN39" s="55">
        <v>-14.803059786068999</v>
      </c>
      <c r="AO39" s="55">
        <v>-64.870254825800004</v>
      </c>
      <c r="AP39" s="54" t="s">
        <v>123</v>
      </c>
      <c r="AQ39" s="54" t="s">
        <v>123</v>
      </c>
      <c r="AR39" s="54"/>
      <c r="AS39" s="54"/>
      <c r="AT39" s="133"/>
      <c r="AU39" s="134"/>
      <c r="AV39" s="58">
        <v>1</v>
      </c>
      <c r="AW39" s="58">
        <v>1</v>
      </c>
      <c r="AX39" s="54">
        <v>1</v>
      </c>
      <c r="AY39" s="54">
        <v>7</v>
      </c>
      <c r="AZ39" s="54">
        <v>8</v>
      </c>
      <c r="BA39" s="54" t="s">
        <v>123</v>
      </c>
      <c r="BB39" s="54" t="s">
        <v>123</v>
      </c>
    </row>
    <row r="40" spans="1:54" x14ac:dyDescent="0.3">
      <c r="A40" s="36">
        <v>28</v>
      </c>
      <c r="B40" s="36">
        <v>28</v>
      </c>
      <c r="C40" s="54"/>
      <c r="D40" s="54"/>
      <c r="E40" s="54"/>
      <c r="F40" s="54">
        <v>1</v>
      </c>
      <c r="G40" s="54">
        <v>1</v>
      </c>
      <c r="H40" s="54">
        <v>1</v>
      </c>
      <c r="I40" s="54"/>
      <c r="J40" s="54"/>
      <c r="K40" s="54"/>
      <c r="L40" s="54"/>
      <c r="M40" s="54"/>
      <c r="N40" s="54">
        <v>1</v>
      </c>
      <c r="O40" s="54"/>
      <c r="P40" s="54">
        <v>1</v>
      </c>
      <c r="Q40" s="54"/>
      <c r="R40" s="54"/>
      <c r="S40" s="54"/>
      <c r="T40" s="54"/>
      <c r="U40" s="54"/>
      <c r="V40" s="54">
        <v>1</v>
      </c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>
        <v>1</v>
      </c>
      <c r="AJ40" s="54" t="s">
        <v>123</v>
      </c>
      <c r="AK40" s="54" t="s">
        <v>51</v>
      </c>
      <c r="AL40" s="54">
        <v>1</v>
      </c>
      <c r="AM40" s="54">
        <v>5</v>
      </c>
      <c r="AN40" s="55">
        <v>-14.802873999999999</v>
      </c>
      <c r="AO40" s="55">
        <v>-64.870165</v>
      </c>
      <c r="AP40" s="54">
        <v>2068</v>
      </c>
      <c r="AQ40" s="54">
        <v>2044</v>
      </c>
      <c r="AR40" s="54">
        <f>AP40-AQ40</f>
        <v>24</v>
      </c>
      <c r="AS40" s="54">
        <f>AQ40-AP37</f>
        <v>40</v>
      </c>
      <c r="AT40" s="56"/>
      <c r="AU40" s="57"/>
      <c r="AV40" s="58">
        <v>1</v>
      </c>
      <c r="AW40" s="58">
        <v>1</v>
      </c>
      <c r="AX40" s="54">
        <v>1</v>
      </c>
      <c r="AY40" s="54">
        <v>23</v>
      </c>
      <c r="AZ40" s="54">
        <v>28</v>
      </c>
      <c r="BA40" s="54"/>
      <c r="BB40" s="54"/>
    </row>
    <row r="41" spans="1:54" x14ac:dyDescent="0.3">
      <c r="A41" s="36">
        <v>29</v>
      </c>
      <c r="B41" s="36">
        <v>29</v>
      </c>
      <c r="C41" s="54" t="s">
        <v>123</v>
      </c>
      <c r="D41" s="54" t="s">
        <v>123</v>
      </c>
      <c r="E41" s="54" t="s">
        <v>123</v>
      </c>
      <c r="F41" s="54">
        <v>1</v>
      </c>
      <c r="G41" s="54">
        <v>1</v>
      </c>
      <c r="H41" s="54">
        <v>1</v>
      </c>
      <c r="I41" s="54" t="s">
        <v>123</v>
      </c>
      <c r="J41" s="54" t="s">
        <v>123</v>
      </c>
      <c r="K41" s="54" t="s">
        <v>123</v>
      </c>
      <c r="L41" s="54" t="s">
        <v>123</v>
      </c>
      <c r="M41" s="54" t="s">
        <v>123</v>
      </c>
      <c r="N41" s="54">
        <v>1</v>
      </c>
      <c r="O41" s="54" t="s">
        <v>123</v>
      </c>
      <c r="P41" s="54">
        <v>1</v>
      </c>
      <c r="Q41" s="54">
        <v>1</v>
      </c>
      <c r="R41" s="54" t="s">
        <v>123</v>
      </c>
      <c r="S41" s="54" t="s">
        <v>123</v>
      </c>
      <c r="T41" s="54" t="s">
        <v>123</v>
      </c>
      <c r="U41" s="54" t="s">
        <v>123</v>
      </c>
      <c r="V41" s="54" t="s">
        <v>123</v>
      </c>
      <c r="W41" s="54" t="s">
        <v>123</v>
      </c>
      <c r="X41" s="54" t="s">
        <v>123</v>
      </c>
      <c r="Y41" s="54" t="s">
        <v>123</v>
      </c>
      <c r="Z41" s="54" t="s">
        <v>123</v>
      </c>
      <c r="AA41" s="54" t="s">
        <v>123</v>
      </c>
      <c r="AB41" s="54" t="s">
        <v>123</v>
      </c>
      <c r="AC41" s="54" t="s">
        <v>123</v>
      </c>
      <c r="AD41" s="54" t="s">
        <v>123</v>
      </c>
      <c r="AE41" s="54" t="s">
        <v>123</v>
      </c>
      <c r="AF41" s="54" t="s">
        <v>123</v>
      </c>
      <c r="AG41" s="54" t="s">
        <v>123</v>
      </c>
      <c r="AH41" s="54"/>
      <c r="AI41" s="54" t="s">
        <v>123</v>
      </c>
      <c r="AJ41" s="54" t="s">
        <v>123</v>
      </c>
      <c r="AK41" s="54"/>
      <c r="AL41" s="54" t="s">
        <v>123</v>
      </c>
      <c r="AM41" s="54" t="s">
        <v>123</v>
      </c>
      <c r="AN41" s="55">
        <v>-14.802824777354999</v>
      </c>
      <c r="AO41" s="55">
        <v>-64.870574343949002</v>
      </c>
      <c r="AP41" s="54">
        <v>2128</v>
      </c>
      <c r="AQ41" s="54" t="s">
        <v>123</v>
      </c>
      <c r="AR41" s="54" t="s">
        <v>123</v>
      </c>
      <c r="AS41" s="54">
        <f>AP41-AP40</f>
        <v>60</v>
      </c>
      <c r="AT41" s="133" t="s">
        <v>337</v>
      </c>
      <c r="AU41" s="134"/>
      <c r="AV41" s="58">
        <v>1</v>
      </c>
      <c r="AW41" s="58">
        <v>1</v>
      </c>
      <c r="AX41" s="54">
        <v>1</v>
      </c>
      <c r="AY41" s="54">
        <v>37</v>
      </c>
      <c r="AZ41" s="54">
        <v>44</v>
      </c>
      <c r="BA41" s="54" t="s">
        <v>123</v>
      </c>
      <c r="BB41" s="54" t="s">
        <v>123</v>
      </c>
    </row>
    <row r="42" spans="1:54" x14ac:dyDescent="0.3">
      <c r="A42" s="36">
        <v>30</v>
      </c>
      <c r="B42" s="36">
        <v>30</v>
      </c>
      <c r="C42" s="54" t="s">
        <v>123</v>
      </c>
      <c r="D42" s="54" t="s">
        <v>123</v>
      </c>
      <c r="E42" s="54" t="s">
        <v>123</v>
      </c>
      <c r="F42" s="54">
        <v>1</v>
      </c>
      <c r="G42" s="54">
        <v>1</v>
      </c>
      <c r="H42" s="54">
        <v>1</v>
      </c>
      <c r="I42" s="54" t="s">
        <v>123</v>
      </c>
      <c r="J42" s="54" t="s">
        <v>123</v>
      </c>
      <c r="K42" s="54" t="s">
        <v>123</v>
      </c>
      <c r="L42" s="54">
        <v>1</v>
      </c>
      <c r="M42" s="54" t="s">
        <v>123</v>
      </c>
      <c r="N42" s="54" t="s">
        <v>123</v>
      </c>
      <c r="O42" s="54" t="s">
        <v>123</v>
      </c>
      <c r="P42" s="54" t="s">
        <v>123</v>
      </c>
      <c r="Q42" s="54" t="s">
        <v>123</v>
      </c>
      <c r="R42" s="54" t="s">
        <v>123</v>
      </c>
      <c r="S42" s="54" t="s">
        <v>123</v>
      </c>
      <c r="T42" s="54" t="s">
        <v>123</v>
      </c>
      <c r="U42" s="54" t="s">
        <v>123</v>
      </c>
      <c r="V42" s="54">
        <v>1</v>
      </c>
      <c r="W42" s="54" t="s">
        <v>123</v>
      </c>
      <c r="X42" s="54" t="s">
        <v>123</v>
      </c>
      <c r="Y42" s="54" t="s">
        <v>123</v>
      </c>
      <c r="Z42" s="54" t="s">
        <v>123</v>
      </c>
      <c r="AA42" s="54" t="s">
        <v>123</v>
      </c>
      <c r="AB42" s="54" t="s">
        <v>123</v>
      </c>
      <c r="AC42" s="54" t="s">
        <v>123</v>
      </c>
      <c r="AD42" s="54" t="s">
        <v>123</v>
      </c>
      <c r="AE42" s="54" t="s">
        <v>123</v>
      </c>
      <c r="AF42" s="54" t="s">
        <v>123</v>
      </c>
      <c r="AG42" s="54" t="s">
        <v>123</v>
      </c>
      <c r="AH42" s="54"/>
      <c r="AI42" s="54" t="s">
        <v>123</v>
      </c>
      <c r="AJ42" s="54" t="s">
        <v>123</v>
      </c>
      <c r="AK42" s="54" t="s">
        <v>266</v>
      </c>
      <c r="AL42" s="54">
        <v>1</v>
      </c>
      <c r="AM42" s="54">
        <v>1</v>
      </c>
      <c r="AN42" s="55">
        <v>-14.802602736452</v>
      </c>
      <c r="AO42" s="55">
        <v>-64.870868381112004</v>
      </c>
      <c r="AP42" s="54">
        <v>2192</v>
      </c>
      <c r="AQ42" s="54">
        <v>2168</v>
      </c>
      <c r="AR42" s="54">
        <f>AP42-AQ42</f>
        <v>24</v>
      </c>
      <c r="AS42" s="54">
        <f>AQ42-AP41</f>
        <v>40</v>
      </c>
      <c r="AT42" s="133"/>
      <c r="AU42" s="134"/>
      <c r="AV42" s="58" t="s">
        <v>123</v>
      </c>
      <c r="AW42" s="58" t="s">
        <v>123</v>
      </c>
      <c r="AX42" s="54" t="s">
        <v>123</v>
      </c>
      <c r="AY42" s="54" t="s">
        <v>123</v>
      </c>
      <c r="AZ42" s="54" t="s">
        <v>123</v>
      </c>
      <c r="BA42" s="54" t="s">
        <v>123</v>
      </c>
      <c r="BB42" s="54" t="s">
        <v>123</v>
      </c>
    </row>
    <row r="43" spans="1:54" x14ac:dyDescent="0.3">
      <c r="A43" s="36">
        <v>31</v>
      </c>
      <c r="B43" s="36">
        <v>31</v>
      </c>
      <c r="C43" s="54" t="s">
        <v>123</v>
      </c>
      <c r="D43" s="54" t="s">
        <v>123</v>
      </c>
      <c r="E43" s="54" t="s">
        <v>123</v>
      </c>
      <c r="F43" s="54">
        <v>1</v>
      </c>
      <c r="G43" s="54">
        <v>1</v>
      </c>
      <c r="H43" s="54">
        <v>1</v>
      </c>
      <c r="I43" s="54" t="s">
        <v>123</v>
      </c>
      <c r="J43" s="54" t="s">
        <v>123</v>
      </c>
      <c r="K43" s="54" t="s">
        <v>123</v>
      </c>
      <c r="L43" s="54">
        <v>1</v>
      </c>
      <c r="M43" s="54" t="s">
        <v>123</v>
      </c>
      <c r="N43" s="54" t="s">
        <v>123</v>
      </c>
      <c r="O43" s="54" t="s">
        <v>123</v>
      </c>
      <c r="P43" s="54" t="s">
        <v>123</v>
      </c>
      <c r="Q43" s="54">
        <v>1</v>
      </c>
      <c r="R43" s="54" t="s">
        <v>123</v>
      </c>
      <c r="S43" s="54" t="s">
        <v>123</v>
      </c>
      <c r="T43" s="54" t="s">
        <v>123</v>
      </c>
      <c r="U43" s="54" t="s">
        <v>123</v>
      </c>
      <c r="V43" s="54" t="s">
        <v>123</v>
      </c>
      <c r="W43" s="54" t="s">
        <v>123</v>
      </c>
      <c r="X43" s="54" t="s">
        <v>123</v>
      </c>
      <c r="Y43" s="54" t="s">
        <v>123</v>
      </c>
      <c r="Z43" s="54" t="s">
        <v>123</v>
      </c>
      <c r="AA43" s="54" t="s">
        <v>123</v>
      </c>
      <c r="AB43" s="54" t="s">
        <v>123</v>
      </c>
      <c r="AC43" s="54" t="s">
        <v>123</v>
      </c>
      <c r="AD43" s="54" t="s">
        <v>123</v>
      </c>
      <c r="AE43" s="54" t="s">
        <v>123</v>
      </c>
      <c r="AF43" s="54" t="s">
        <v>123</v>
      </c>
      <c r="AG43" s="54" t="s">
        <v>123</v>
      </c>
      <c r="AH43" s="54"/>
      <c r="AI43" s="54" t="s">
        <v>123</v>
      </c>
      <c r="AJ43" s="54" t="s">
        <v>123</v>
      </c>
      <c r="AK43" s="54"/>
      <c r="AL43" s="54" t="s">
        <v>123</v>
      </c>
      <c r="AM43" s="54" t="s">
        <v>123</v>
      </c>
      <c r="AN43" s="55">
        <v>-14.802379397737001</v>
      </c>
      <c r="AO43" s="55">
        <v>-64.871161412446995</v>
      </c>
      <c r="AP43" s="54">
        <v>2231</v>
      </c>
      <c r="AQ43" s="54" t="s">
        <v>123</v>
      </c>
      <c r="AR43" s="54" t="s">
        <v>123</v>
      </c>
      <c r="AS43" s="54">
        <f>AP43-AP42</f>
        <v>39</v>
      </c>
      <c r="AT43" s="133" t="s">
        <v>270</v>
      </c>
      <c r="AU43" s="134"/>
      <c r="AV43" s="58" t="s">
        <v>123</v>
      </c>
      <c r="AW43" s="58" t="s">
        <v>123</v>
      </c>
      <c r="AX43" s="54" t="s">
        <v>123</v>
      </c>
      <c r="AY43" s="54" t="s">
        <v>123</v>
      </c>
      <c r="AZ43" s="54" t="s">
        <v>123</v>
      </c>
      <c r="BA43" s="54" t="s">
        <v>123</v>
      </c>
      <c r="BB43" s="54" t="s">
        <v>123</v>
      </c>
    </row>
    <row r="44" spans="1:54" x14ac:dyDescent="0.3">
      <c r="A44" s="36">
        <v>32</v>
      </c>
      <c r="B44" s="36">
        <v>32</v>
      </c>
      <c r="C44" s="54" t="s">
        <v>123</v>
      </c>
      <c r="D44" s="54" t="s">
        <v>123</v>
      </c>
      <c r="E44" s="54" t="s">
        <v>123</v>
      </c>
      <c r="F44" s="54">
        <v>1</v>
      </c>
      <c r="G44" s="54">
        <v>1</v>
      </c>
      <c r="H44" s="54">
        <v>1</v>
      </c>
      <c r="I44" s="54" t="s">
        <v>123</v>
      </c>
      <c r="J44" s="54" t="s">
        <v>123</v>
      </c>
      <c r="K44" s="54" t="s">
        <v>123</v>
      </c>
      <c r="L44" s="54">
        <v>1</v>
      </c>
      <c r="M44" s="54" t="s">
        <v>123</v>
      </c>
      <c r="N44" s="54" t="s">
        <v>123</v>
      </c>
      <c r="O44" s="54" t="s">
        <v>123</v>
      </c>
      <c r="P44" s="54" t="s">
        <v>123</v>
      </c>
      <c r="Q44" s="54" t="s">
        <v>123</v>
      </c>
      <c r="R44" s="54" t="s">
        <v>123</v>
      </c>
      <c r="S44" s="54" t="s">
        <v>123</v>
      </c>
      <c r="T44" s="54" t="s">
        <v>123</v>
      </c>
      <c r="U44" s="54" t="s">
        <v>123</v>
      </c>
      <c r="V44" s="54" t="s">
        <v>123</v>
      </c>
      <c r="W44" s="54" t="s">
        <v>123</v>
      </c>
      <c r="X44" s="54" t="s">
        <v>123</v>
      </c>
      <c r="Y44" s="54" t="s">
        <v>123</v>
      </c>
      <c r="Z44" s="54" t="s">
        <v>123</v>
      </c>
      <c r="AA44" s="54" t="s">
        <v>123</v>
      </c>
      <c r="AB44" s="54" t="s">
        <v>123</v>
      </c>
      <c r="AC44" s="54" t="s">
        <v>123</v>
      </c>
      <c r="AD44" s="54" t="s">
        <v>123</v>
      </c>
      <c r="AE44" s="54" t="s">
        <v>123</v>
      </c>
      <c r="AF44" s="54" t="s">
        <v>123</v>
      </c>
      <c r="AG44" s="54" t="s">
        <v>123</v>
      </c>
      <c r="AH44" s="54"/>
      <c r="AI44" s="54" t="s">
        <v>123</v>
      </c>
      <c r="AJ44" s="54" t="s">
        <v>123</v>
      </c>
      <c r="AK44" s="54"/>
      <c r="AL44" s="54" t="s">
        <v>123</v>
      </c>
      <c r="AM44" s="54" t="s">
        <v>123</v>
      </c>
      <c r="AN44" s="55">
        <v>-14.802179073645</v>
      </c>
      <c r="AO44" s="55">
        <v>-64.871447067706995</v>
      </c>
      <c r="AP44" s="54">
        <v>2269</v>
      </c>
      <c r="AQ44" s="54" t="s">
        <v>123</v>
      </c>
      <c r="AR44" s="54" t="s">
        <v>123</v>
      </c>
      <c r="AS44" s="54">
        <f>AP44-AP43</f>
        <v>38</v>
      </c>
      <c r="AT44" s="133"/>
      <c r="AU44" s="134"/>
      <c r="AV44" s="58" t="s">
        <v>123</v>
      </c>
      <c r="AW44" s="58" t="s">
        <v>123</v>
      </c>
      <c r="AX44" s="54" t="s">
        <v>123</v>
      </c>
      <c r="AY44" s="54" t="s">
        <v>123</v>
      </c>
      <c r="AZ44" s="54" t="s">
        <v>123</v>
      </c>
      <c r="BA44" s="54" t="s">
        <v>123</v>
      </c>
      <c r="BB44" s="54" t="s">
        <v>123</v>
      </c>
    </row>
    <row r="45" spans="1:54" x14ac:dyDescent="0.3">
      <c r="A45" s="36">
        <v>33</v>
      </c>
      <c r="B45" s="36">
        <v>33</v>
      </c>
      <c r="C45" s="54" t="s">
        <v>123</v>
      </c>
      <c r="D45" s="54" t="s">
        <v>123</v>
      </c>
      <c r="E45" s="54" t="s">
        <v>123</v>
      </c>
      <c r="F45" s="54">
        <v>1</v>
      </c>
      <c r="G45" s="54">
        <v>1</v>
      </c>
      <c r="H45" s="54">
        <v>1</v>
      </c>
      <c r="I45" s="54" t="s">
        <v>123</v>
      </c>
      <c r="J45" s="54" t="s">
        <v>123</v>
      </c>
      <c r="K45" s="54" t="s">
        <v>123</v>
      </c>
      <c r="L45" s="54" t="s">
        <v>123</v>
      </c>
      <c r="M45" s="54" t="s">
        <v>123</v>
      </c>
      <c r="N45" s="54">
        <v>1</v>
      </c>
      <c r="O45" s="54" t="s">
        <v>123</v>
      </c>
      <c r="P45" s="54">
        <v>1</v>
      </c>
      <c r="Q45" s="54" t="s">
        <v>123</v>
      </c>
      <c r="R45" s="54" t="s">
        <v>123</v>
      </c>
      <c r="S45" s="54" t="s">
        <v>123</v>
      </c>
      <c r="T45" s="54" t="s">
        <v>123</v>
      </c>
      <c r="U45" s="54" t="s">
        <v>123</v>
      </c>
      <c r="V45" s="54">
        <v>1</v>
      </c>
      <c r="W45" s="54" t="s">
        <v>123</v>
      </c>
      <c r="X45" s="54" t="s">
        <v>123</v>
      </c>
      <c r="Y45" s="54" t="s">
        <v>123</v>
      </c>
      <c r="Z45" s="54" t="s">
        <v>123</v>
      </c>
      <c r="AA45" s="54" t="s">
        <v>123</v>
      </c>
      <c r="AB45" s="54" t="s">
        <v>123</v>
      </c>
      <c r="AC45" s="54" t="s">
        <v>123</v>
      </c>
      <c r="AD45" s="54" t="s">
        <v>123</v>
      </c>
      <c r="AE45" s="54" t="s">
        <v>123</v>
      </c>
      <c r="AF45" s="54" t="s">
        <v>123</v>
      </c>
      <c r="AG45" s="54" t="s">
        <v>123</v>
      </c>
      <c r="AH45" s="54"/>
      <c r="AI45" s="54" t="s">
        <v>123</v>
      </c>
      <c r="AJ45" s="54" t="s">
        <v>123</v>
      </c>
      <c r="AK45" s="54" t="s">
        <v>52</v>
      </c>
      <c r="AL45" s="54">
        <v>1</v>
      </c>
      <c r="AM45" s="54">
        <v>1</v>
      </c>
      <c r="AN45" s="55">
        <v>-14.801949251329001</v>
      </c>
      <c r="AO45" s="55">
        <v>-64.871728029102002</v>
      </c>
      <c r="AP45" s="54">
        <v>2333</v>
      </c>
      <c r="AQ45" s="54">
        <v>2309</v>
      </c>
      <c r="AR45" s="54">
        <f>AP45-AQ45</f>
        <v>24</v>
      </c>
      <c r="AS45" s="54">
        <f>AQ45-AP44</f>
        <v>40</v>
      </c>
      <c r="AT45" s="133"/>
      <c r="AU45" s="134"/>
      <c r="AV45" s="58">
        <v>1</v>
      </c>
      <c r="AW45" s="58">
        <v>1</v>
      </c>
      <c r="AX45" s="54">
        <v>1</v>
      </c>
      <c r="AY45" s="54" t="s">
        <v>123</v>
      </c>
      <c r="AZ45" s="54" t="s">
        <v>123</v>
      </c>
      <c r="BA45" s="54" t="s">
        <v>123</v>
      </c>
      <c r="BB45" s="54" t="s">
        <v>123</v>
      </c>
    </row>
    <row r="46" spans="1:54" x14ac:dyDescent="0.3">
      <c r="A46" s="36" t="s">
        <v>231</v>
      </c>
      <c r="B46" s="36" t="s">
        <v>123</v>
      </c>
      <c r="C46" s="54" t="s">
        <v>123</v>
      </c>
      <c r="D46" s="54" t="s">
        <v>123</v>
      </c>
      <c r="E46" s="54" t="s">
        <v>123</v>
      </c>
      <c r="F46" s="54" t="s">
        <v>123</v>
      </c>
      <c r="G46" s="54" t="s">
        <v>123</v>
      </c>
      <c r="H46" s="54" t="s">
        <v>123</v>
      </c>
      <c r="I46" s="54" t="s">
        <v>123</v>
      </c>
      <c r="J46" s="54" t="s">
        <v>123</v>
      </c>
      <c r="K46" s="54" t="s">
        <v>123</v>
      </c>
      <c r="L46" s="54" t="s">
        <v>123</v>
      </c>
      <c r="M46" s="54" t="s">
        <v>123</v>
      </c>
      <c r="N46" s="54" t="s">
        <v>123</v>
      </c>
      <c r="O46" s="54" t="s">
        <v>123</v>
      </c>
      <c r="P46" s="54" t="s">
        <v>123</v>
      </c>
      <c r="Q46" s="54" t="s">
        <v>123</v>
      </c>
      <c r="R46" s="54" t="s">
        <v>123</v>
      </c>
      <c r="S46" s="54" t="s">
        <v>123</v>
      </c>
      <c r="T46" s="54" t="s">
        <v>123</v>
      </c>
      <c r="U46" s="54" t="s">
        <v>123</v>
      </c>
      <c r="V46" s="54" t="s">
        <v>123</v>
      </c>
      <c r="W46" s="54" t="s">
        <v>123</v>
      </c>
      <c r="X46" s="54">
        <v>1</v>
      </c>
      <c r="Y46" s="54" t="s">
        <v>123</v>
      </c>
      <c r="Z46" s="54" t="s">
        <v>123</v>
      </c>
      <c r="AA46" s="54" t="s">
        <v>123</v>
      </c>
      <c r="AB46" s="54" t="s">
        <v>123</v>
      </c>
      <c r="AC46" s="54" t="s">
        <v>123</v>
      </c>
      <c r="AD46" s="54" t="s">
        <v>123</v>
      </c>
      <c r="AE46" s="54" t="s">
        <v>123</v>
      </c>
      <c r="AF46" s="54" t="s">
        <v>123</v>
      </c>
      <c r="AG46" s="54" t="s">
        <v>123</v>
      </c>
      <c r="AH46" s="54"/>
      <c r="AI46" s="54" t="s">
        <v>123</v>
      </c>
      <c r="AJ46" s="54" t="s">
        <v>123</v>
      </c>
      <c r="AK46" s="54"/>
      <c r="AL46" s="54" t="s">
        <v>123</v>
      </c>
      <c r="AM46" s="54" t="s">
        <v>123</v>
      </c>
      <c r="AN46" s="55">
        <v>-14.801888</v>
      </c>
      <c r="AO46" s="55">
        <v>-64.871826999999996</v>
      </c>
      <c r="AP46" s="54" t="s">
        <v>123</v>
      </c>
      <c r="AQ46" s="54" t="s">
        <v>123</v>
      </c>
      <c r="AR46" s="54" t="s">
        <v>123</v>
      </c>
      <c r="AS46" s="54"/>
      <c r="AT46" s="56"/>
      <c r="AU46" s="57"/>
      <c r="AV46" s="58" t="s">
        <v>123</v>
      </c>
      <c r="AW46" s="58" t="s">
        <v>123</v>
      </c>
      <c r="AX46" s="54"/>
      <c r="AY46" s="54">
        <v>13</v>
      </c>
      <c r="AZ46" s="54">
        <v>16</v>
      </c>
      <c r="BA46" s="54" t="s">
        <v>123</v>
      </c>
      <c r="BB46" s="54" t="s">
        <v>123</v>
      </c>
    </row>
    <row r="47" spans="1:54" x14ac:dyDescent="0.3">
      <c r="A47" s="36">
        <v>34</v>
      </c>
      <c r="B47" s="36">
        <v>34</v>
      </c>
      <c r="C47" s="54" t="s">
        <v>123</v>
      </c>
      <c r="D47" s="54" t="s">
        <v>123</v>
      </c>
      <c r="E47" s="54" t="s">
        <v>123</v>
      </c>
      <c r="F47" s="54">
        <v>1</v>
      </c>
      <c r="G47" s="54">
        <v>1</v>
      </c>
      <c r="H47" s="54">
        <v>1</v>
      </c>
      <c r="I47" s="54" t="s">
        <v>123</v>
      </c>
      <c r="J47" s="54" t="s">
        <v>123</v>
      </c>
      <c r="K47" s="54" t="s">
        <v>123</v>
      </c>
      <c r="L47" s="54" t="s">
        <v>123</v>
      </c>
      <c r="M47" s="54" t="s">
        <v>123</v>
      </c>
      <c r="N47" s="54" t="s">
        <v>123</v>
      </c>
      <c r="O47" s="54" t="s">
        <v>123</v>
      </c>
      <c r="P47" s="54">
        <v>1</v>
      </c>
      <c r="Q47" s="54" t="s">
        <v>123</v>
      </c>
      <c r="R47" s="54" t="s">
        <v>123</v>
      </c>
      <c r="S47" s="54" t="s">
        <v>123</v>
      </c>
      <c r="T47" s="54" t="s">
        <v>123</v>
      </c>
      <c r="U47" s="54" t="s">
        <v>123</v>
      </c>
      <c r="V47" s="54" t="s">
        <v>123</v>
      </c>
      <c r="W47" s="54" t="s">
        <v>123</v>
      </c>
      <c r="X47" s="54" t="s">
        <v>123</v>
      </c>
      <c r="Y47" s="54" t="s">
        <v>123</v>
      </c>
      <c r="Z47" s="54" t="s">
        <v>123</v>
      </c>
      <c r="AA47" s="54" t="s">
        <v>123</v>
      </c>
      <c r="AB47" s="54" t="s">
        <v>123</v>
      </c>
      <c r="AC47" s="54" t="s">
        <v>123</v>
      </c>
      <c r="AD47" s="54" t="s">
        <v>123</v>
      </c>
      <c r="AE47" s="54" t="s">
        <v>123</v>
      </c>
      <c r="AF47" s="54" t="s">
        <v>123</v>
      </c>
      <c r="AG47" s="54" t="s">
        <v>123</v>
      </c>
      <c r="AH47" s="54"/>
      <c r="AI47" s="54" t="s">
        <v>123</v>
      </c>
      <c r="AJ47" s="54" t="s">
        <v>123</v>
      </c>
      <c r="AK47" s="54"/>
      <c r="AL47" s="54" t="s">
        <v>123</v>
      </c>
      <c r="AM47" s="54" t="s">
        <v>123</v>
      </c>
      <c r="AN47" s="55">
        <v>-14.801990999999999</v>
      </c>
      <c r="AO47" s="55">
        <v>-64.871939999999995</v>
      </c>
      <c r="AP47" s="54" t="s">
        <v>123</v>
      </c>
      <c r="AQ47" s="54" t="s">
        <v>123</v>
      </c>
      <c r="AR47" s="54" t="s">
        <v>123</v>
      </c>
      <c r="AS47" s="54"/>
      <c r="AT47" s="56"/>
      <c r="AU47" s="57"/>
      <c r="AV47" s="58">
        <v>1</v>
      </c>
      <c r="AW47" s="58">
        <v>1</v>
      </c>
      <c r="AX47" s="54">
        <v>1</v>
      </c>
      <c r="AY47" s="54">
        <v>17</v>
      </c>
      <c r="AZ47" s="54">
        <v>21</v>
      </c>
      <c r="BA47" s="54">
        <v>1</v>
      </c>
      <c r="BB47" s="54" t="s">
        <v>123</v>
      </c>
    </row>
    <row r="48" spans="1:54" x14ac:dyDescent="0.3">
      <c r="A48" s="36">
        <v>35</v>
      </c>
      <c r="B48" s="36">
        <v>35</v>
      </c>
      <c r="C48" s="54" t="s">
        <v>123</v>
      </c>
      <c r="D48" s="54" t="s">
        <v>123</v>
      </c>
      <c r="E48" s="54" t="s">
        <v>123</v>
      </c>
      <c r="F48" s="54">
        <v>1</v>
      </c>
      <c r="G48" s="54">
        <v>1</v>
      </c>
      <c r="H48" s="54">
        <v>1</v>
      </c>
      <c r="I48" s="54" t="s">
        <v>123</v>
      </c>
      <c r="J48" s="54" t="s">
        <v>123</v>
      </c>
      <c r="K48" s="54" t="s">
        <v>123</v>
      </c>
      <c r="L48" s="54" t="s">
        <v>123</v>
      </c>
      <c r="M48" s="54" t="s">
        <v>123</v>
      </c>
      <c r="N48" s="54">
        <v>1</v>
      </c>
      <c r="O48" s="54" t="s">
        <v>123</v>
      </c>
      <c r="P48" s="54">
        <v>1</v>
      </c>
      <c r="Q48" s="54" t="s">
        <v>123</v>
      </c>
      <c r="R48" s="54" t="s">
        <v>123</v>
      </c>
      <c r="S48" s="54" t="s">
        <v>123</v>
      </c>
      <c r="T48" s="54" t="s">
        <v>123</v>
      </c>
      <c r="U48" s="54" t="s">
        <v>123</v>
      </c>
      <c r="V48" s="54" t="s">
        <v>123</v>
      </c>
      <c r="W48" s="54" t="s">
        <v>123</v>
      </c>
      <c r="X48" s="54" t="s">
        <v>123</v>
      </c>
      <c r="Y48" s="54" t="s">
        <v>123</v>
      </c>
      <c r="Z48" s="54" t="s">
        <v>123</v>
      </c>
      <c r="AA48" s="54" t="s">
        <v>123</v>
      </c>
      <c r="AB48" s="54" t="s">
        <v>123</v>
      </c>
      <c r="AC48" s="54" t="s">
        <v>123</v>
      </c>
      <c r="AD48" s="54" t="s">
        <v>123</v>
      </c>
      <c r="AE48" s="54" t="s">
        <v>123</v>
      </c>
      <c r="AF48" s="54" t="s">
        <v>123</v>
      </c>
      <c r="AG48" s="54" t="s">
        <v>123</v>
      </c>
      <c r="AH48" s="54"/>
      <c r="AI48" s="54" t="s">
        <v>123</v>
      </c>
      <c r="AJ48" s="54" t="s">
        <v>123</v>
      </c>
      <c r="AK48" s="54"/>
      <c r="AL48" s="54" t="s">
        <v>123</v>
      </c>
      <c r="AM48" s="54" t="s">
        <v>123</v>
      </c>
      <c r="AN48" s="55">
        <v>-14.801829964295001</v>
      </c>
      <c r="AO48" s="55">
        <v>-64.871768932788996</v>
      </c>
      <c r="AP48" s="54">
        <v>2354</v>
      </c>
      <c r="AQ48" s="54" t="s">
        <v>123</v>
      </c>
      <c r="AR48" s="54" t="s">
        <v>123</v>
      </c>
      <c r="AS48" s="54">
        <f>AP48-AP45</f>
        <v>21</v>
      </c>
      <c r="AT48" s="133"/>
      <c r="AU48" s="134"/>
      <c r="AV48" s="58">
        <v>1</v>
      </c>
      <c r="AW48" s="58">
        <v>1</v>
      </c>
      <c r="AX48" s="54">
        <v>1</v>
      </c>
      <c r="AY48" s="54">
        <v>9</v>
      </c>
      <c r="AZ48" s="54">
        <v>11</v>
      </c>
      <c r="BA48" s="54" t="s">
        <v>123</v>
      </c>
      <c r="BB48" s="54" t="s">
        <v>123</v>
      </c>
    </row>
    <row r="49" spans="1:54" x14ac:dyDescent="0.3">
      <c r="A49" s="36">
        <v>36</v>
      </c>
      <c r="B49" s="36">
        <v>36</v>
      </c>
      <c r="C49" s="54" t="s">
        <v>123</v>
      </c>
      <c r="D49" s="54" t="s">
        <v>123</v>
      </c>
      <c r="E49" s="54" t="s">
        <v>123</v>
      </c>
      <c r="F49" s="54">
        <v>1</v>
      </c>
      <c r="G49" s="54">
        <v>1</v>
      </c>
      <c r="H49" s="54" t="s">
        <v>123</v>
      </c>
      <c r="I49" s="54">
        <v>1</v>
      </c>
      <c r="J49" s="54" t="s">
        <v>123</v>
      </c>
      <c r="K49" s="54" t="s">
        <v>123</v>
      </c>
      <c r="L49" s="54">
        <v>1</v>
      </c>
      <c r="M49" s="54" t="s">
        <v>123</v>
      </c>
      <c r="N49" s="54" t="s">
        <v>123</v>
      </c>
      <c r="O49" s="54" t="s">
        <v>123</v>
      </c>
      <c r="P49" s="54" t="s">
        <v>123</v>
      </c>
      <c r="Q49" s="54">
        <v>1</v>
      </c>
      <c r="R49" s="54" t="s">
        <v>123</v>
      </c>
      <c r="S49" s="54" t="s">
        <v>123</v>
      </c>
      <c r="T49" s="54" t="s">
        <v>123</v>
      </c>
      <c r="U49" s="54" t="s">
        <v>123</v>
      </c>
      <c r="V49" s="54" t="s">
        <v>123</v>
      </c>
      <c r="W49" s="54" t="s">
        <v>123</v>
      </c>
      <c r="X49" s="54" t="s">
        <v>123</v>
      </c>
      <c r="Y49" s="54" t="s">
        <v>123</v>
      </c>
      <c r="Z49" s="54" t="s">
        <v>123</v>
      </c>
      <c r="AA49" s="54" t="s">
        <v>123</v>
      </c>
      <c r="AB49" s="54" t="s">
        <v>123</v>
      </c>
      <c r="AC49" s="54" t="s">
        <v>123</v>
      </c>
      <c r="AD49" s="54" t="s">
        <v>123</v>
      </c>
      <c r="AE49" s="54" t="s">
        <v>123</v>
      </c>
      <c r="AF49" s="54" t="s">
        <v>123</v>
      </c>
      <c r="AG49" s="54" t="s">
        <v>123</v>
      </c>
      <c r="AH49" s="54"/>
      <c r="AI49" s="54" t="s">
        <v>123</v>
      </c>
      <c r="AJ49" s="54" t="s">
        <v>123</v>
      </c>
      <c r="AK49" s="54"/>
      <c r="AL49" s="54" t="s">
        <v>123</v>
      </c>
      <c r="AM49" s="54" t="s">
        <v>123</v>
      </c>
      <c r="AN49" s="55">
        <v>-14.801688310733001</v>
      </c>
      <c r="AO49" s="55">
        <v>-64.871863480656998</v>
      </c>
      <c r="AP49" s="54">
        <v>2372</v>
      </c>
      <c r="AQ49" s="54" t="s">
        <v>123</v>
      </c>
      <c r="AR49" s="54" t="s">
        <v>123</v>
      </c>
      <c r="AS49" s="54">
        <f>AP49-AP48</f>
        <v>18</v>
      </c>
      <c r="AT49" s="133" t="s">
        <v>270</v>
      </c>
      <c r="AU49" s="134"/>
      <c r="AV49" s="58" t="s">
        <v>123</v>
      </c>
      <c r="AW49" s="58" t="s">
        <v>123</v>
      </c>
      <c r="AX49" s="54" t="s">
        <v>123</v>
      </c>
      <c r="AY49" s="54" t="s">
        <v>123</v>
      </c>
      <c r="AZ49" s="54" t="s">
        <v>123</v>
      </c>
      <c r="BA49" s="54" t="s">
        <v>123</v>
      </c>
      <c r="BB49" s="54" t="s">
        <v>123</v>
      </c>
    </row>
    <row r="50" spans="1:54" x14ac:dyDescent="0.3">
      <c r="A50" s="36">
        <v>37</v>
      </c>
      <c r="B50" s="36">
        <v>37</v>
      </c>
      <c r="C50" s="54" t="s">
        <v>123</v>
      </c>
      <c r="D50" s="54" t="s">
        <v>123</v>
      </c>
      <c r="E50" s="54" t="s">
        <v>123</v>
      </c>
      <c r="F50" s="54">
        <v>1</v>
      </c>
      <c r="G50" s="54">
        <v>1</v>
      </c>
      <c r="H50" s="54" t="s">
        <v>123</v>
      </c>
      <c r="I50" s="54">
        <v>1</v>
      </c>
      <c r="J50" s="54" t="s">
        <v>123</v>
      </c>
      <c r="K50" s="54" t="s">
        <v>123</v>
      </c>
      <c r="L50" s="54">
        <v>1</v>
      </c>
      <c r="M50" s="54" t="s">
        <v>123</v>
      </c>
      <c r="N50" s="54" t="s">
        <v>123</v>
      </c>
      <c r="O50" s="54" t="s">
        <v>123</v>
      </c>
      <c r="P50" s="54" t="s">
        <v>123</v>
      </c>
      <c r="Q50" s="54">
        <v>1</v>
      </c>
      <c r="R50" s="54" t="s">
        <v>123</v>
      </c>
      <c r="S50" s="54" t="s">
        <v>123</v>
      </c>
      <c r="T50" s="54" t="s">
        <v>123</v>
      </c>
      <c r="U50" s="54" t="s">
        <v>123</v>
      </c>
      <c r="V50" s="54" t="s">
        <v>123</v>
      </c>
      <c r="W50" s="54" t="s">
        <v>123</v>
      </c>
      <c r="X50" s="54" t="s">
        <v>123</v>
      </c>
      <c r="Y50" s="54" t="s">
        <v>123</v>
      </c>
      <c r="Z50" s="54" t="s">
        <v>123</v>
      </c>
      <c r="AA50" s="54" t="s">
        <v>123</v>
      </c>
      <c r="AB50" s="54" t="s">
        <v>123</v>
      </c>
      <c r="AC50" s="54" t="s">
        <v>123</v>
      </c>
      <c r="AD50" s="54" t="s">
        <v>123</v>
      </c>
      <c r="AE50" s="54" t="s">
        <v>123</v>
      </c>
      <c r="AF50" s="54" t="s">
        <v>123</v>
      </c>
      <c r="AG50" s="54" t="s">
        <v>123</v>
      </c>
      <c r="AH50" s="54"/>
      <c r="AI50" s="54" t="s">
        <v>123</v>
      </c>
      <c r="AJ50" s="54" t="s">
        <v>123</v>
      </c>
      <c r="AK50" s="54"/>
      <c r="AL50" s="54" t="s">
        <v>123</v>
      </c>
      <c r="AM50" s="54" t="s">
        <v>123</v>
      </c>
      <c r="AN50" s="55">
        <v>-14.801264321633001</v>
      </c>
      <c r="AO50" s="55">
        <v>-64.871408175677004</v>
      </c>
      <c r="AP50" s="54">
        <v>2438</v>
      </c>
      <c r="AQ50" s="54" t="s">
        <v>123</v>
      </c>
      <c r="AR50" s="54" t="s">
        <v>123</v>
      </c>
      <c r="AS50" s="54">
        <f t="shared" ref="AS50:AS74" si="2">AP50-AP49</f>
        <v>66</v>
      </c>
      <c r="AT50" s="133" t="s">
        <v>270</v>
      </c>
      <c r="AU50" s="134"/>
      <c r="AV50" s="58" t="s">
        <v>123</v>
      </c>
      <c r="AW50" s="58" t="s">
        <v>123</v>
      </c>
      <c r="AX50" s="54" t="s">
        <v>123</v>
      </c>
      <c r="AY50" s="54" t="s">
        <v>123</v>
      </c>
      <c r="AZ50" s="54" t="s">
        <v>123</v>
      </c>
      <c r="BA50" s="54" t="s">
        <v>123</v>
      </c>
      <c r="BB50" s="54" t="s">
        <v>123</v>
      </c>
    </row>
    <row r="51" spans="1:54" x14ac:dyDescent="0.3">
      <c r="A51" s="36">
        <v>38</v>
      </c>
      <c r="B51" s="36">
        <v>38</v>
      </c>
      <c r="C51" s="54" t="s">
        <v>123</v>
      </c>
      <c r="D51" s="54" t="s">
        <v>123</v>
      </c>
      <c r="E51" s="54" t="s">
        <v>123</v>
      </c>
      <c r="F51" s="54">
        <v>1</v>
      </c>
      <c r="G51" s="54">
        <v>1</v>
      </c>
      <c r="H51" s="36">
        <v>1</v>
      </c>
      <c r="I51" s="54" t="s">
        <v>123</v>
      </c>
      <c r="J51" s="54" t="s">
        <v>123</v>
      </c>
      <c r="K51" s="54" t="s">
        <v>123</v>
      </c>
      <c r="L51" s="54">
        <v>1</v>
      </c>
      <c r="M51" s="54" t="s">
        <v>123</v>
      </c>
      <c r="N51" s="54" t="s">
        <v>123</v>
      </c>
      <c r="O51" s="54" t="s">
        <v>123</v>
      </c>
      <c r="P51" s="54" t="s">
        <v>123</v>
      </c>
      <c r="Q51" s="54" t="s">
        <v>123</v>
      </c>
      <c r="R51" s="54" t="s">
        <v>123</v>
      </c>
      <c r="S51" s="54" t="s">
        <v>123</v>
      </c>
      <c r="T51" s="54" t="s">
        <v>123</v>
      </c>
      <c r="U51" s="54" t="s">
        <v>123</v>
      </c>
      <c r="V51" s="54" t="s">
        <v>123</v>
      </c>
      <c r="W51" s="54" t="s">
        <v>123</v>
      </c>
      <c r="X51" s="54" t="s">
        <v>123</v>
      </c>
      <c r="Y51" s="54" t="s">
        <v>123</v>
      </c>
      <c r="Z51" s="54" t="s">
        <v>123</v>
      </c>
      <c r="AA51" s="54" t="s">
        <v>123</v>
      </c>
      <c r="AB51" s="54" t="s">
        <v>123</v>
      </c>
      <c r="AC51" s="54" t="s">
        <v>123</v>
      </c>
      <c r="AD51" s="54" t="s">
        <v>123</v>
      </c>
      <c r="AE51" s="54" t="s">
        <v>123</v>
      </c>
      <c r="AF51" s="54" t="s">
        <v>123</v>
      </c>
      <c r="AG51" s="54" t="s">
        <v>123</v>
      </c>
      <c r="AH51" s="54"/>
      <c r="AI51" s="54" t="s">
        <v>123</v>
      </c>
      <c r="AJ51" s="54" t="s">
        <v>123</v>
      </c>
      <c r="AK51" s="54"/>
      <c r="AL51" s="54" t="s">
        <v>123</v>
      </c>
      <c r="AM51" s="54" t="s">
        <v>123</v>
      </c>
      <c r="AN51" s="55">
        <v>-14.801047464504</v>
      </c>
      <c r="AO51" s="55">
        <v>-64.871186222880993</v>
      </c>
      <c r="AP51" s="54">
        <v>2472</v>
      </c>
      <c r="AQ51" s="54" t="s">
        <v>123</v>
      </c>
      <c r="AR51" s="54" t="s">
        <v>123</v>
      </c>
      <c r="AS51" s="54">
        <f t="shared" si="2"/>
        <v>34</v>
      </c>
      <c r="AT51" s="133"/>
      <c r="AU51" s="134"/>
      <c r="AV51" s="58" t="s">
        <v>123</v>
      </c>
      <c r="AW51" s="58" t="s">
        <v>123</v>
      </c>
      <c r="AX51" s="54" t="s">
        <v>123</v>
      </c>
      <c r="AY51" s="54" t="s">
        <v>123</v>
      </c>
      <c r="AZ51" s="54" t="s">
        <v>123</v>
      </c>
      <c r="BA51" s="54" t="s">
        <v>123</v>
      </c>
      <c r="BB51" s="54" t="s">
        <v>123</v>
      </c>
    </row>
    <row r="52" spans="1:54" x14ac:dyDescent="0.3">
      <c r="A52" s="36">
        <v>39</v>
      </c>
      <c r="B52" s="36">
        <v>39</v>
      </c>
      <c r="C52" s="54" t="s">
        <v>123</v>
      </c>
      <c r="D52" s="54" t="s">
        <v>123</v>
      </c>
      <c r="E52" s="54" t="s">
        <v>123</v>
      </c>
      <c r="F52" s="54">
        <v>1</v>
      </c>
      <c r="G52" s="54">
        <v>1</v>
      </c>
      <c r="H52" s="36">
        <v>1</v>
      </c>
      <c r="I52" s="54" t="s">
        <v>123</v>
      </c>
      <c r="J52" s="54" t="s">
        <v>123</v>
      </c>
      <c r="K52" s="54" t="s">
        <v>123</v>
      </c>
      <c r="L52" s="54">
        <v>1</v>
      </c>
      <c r="M52" s="54" t="s">
        <v>123</v>
      </c>
      <c r="N52" s="54" t="s">
        <v>123</v>
      </c>
      <c r="O52" s="54" t="s">
        <v>123</v>
      </c>
      <c r="P52" s="54" t="s">
        <v>123</v>
      </c>
      <c r="Q52" s="54">
        <v>1</v>
      </c>
      <c r="R52" s="54" t="s">
        <v>123</v>
      </c>
      <c r="S52" s="54" t="s">
        <v>123</v>
      </c>
      <c r="T52" s="54" t="s">
        <v>123</v>
      </c>
      <c r="U52" s="54" t="s">
        <v>123</v>
      </c>
      <c r="V52" s="54" t="s">
        <v>123</v>
      </c>
      <c r="W52" s="54" t="s">
        <v>123</v>
      </c>
      <c r="X52" s="54" t="s">
        <v>123</v>
      </c>
      <c r="Y52" s="54" t="s">
        <v>123</v>
      </c>
      <c r="Z52" s="54" t="s">
        <v>123</v>
      </c>
      <c r="AA52" s="54" t="s">
        <v>123</v>
      </c>
      <c r="AB52" s="54" t="s">
        <v>123</v>
      </c>
      <c r="AC52" s="54" t="s">
        <v>123</v>
      </c>
      <c r="AD52" s="54" t="s">
        <v>123</v>
      </c>
      <c r="AE52" s="54" t="s">
        <v>123</v>
      </c>
      <c r="AF52" s="54" t="s">
        <v>123</v>
      </c>
      <c r="AG52" s="54" t="s">
        <v>123</v>
      </c>
      <c r="AH52" s="54"/>
      <c r="AI52" s="54" t="s">
        <v>123</v>
      </c>
      <c r="AJ52" s="54" t="s">
        <v>123</v>
      </c>
      <c r="AK52" s="54"/>
      <c r="AL52" s="54" t="s">
        <v>123</v>
      </c>
      <c r="AM52" s="54" t="s">
        <v>123</v>
      </c>
      <c r="AN52" s="55">
        <v>-14.800975503004</v>
      </c>
      <c r="AO52" s="55">
        <v>-64.871116150169996</v>
      </c>
      <c r="AP52" s="54">
        <v>2483</v>
      </c>
      <c r="AQ52" s="54" t="s">
        <v>123</v>
      </c>
      <c r="AR52" s="54" t="s">
        <v>123</v>
      </c>
      <c r="AS52" s="54">
        <f t="shared" si="2"/>
        <v>11</v>
      </c>
      <c r="AT52" s="133" t="s">
        <v>270</v>
      </c>
      <c r="AU52" s="135"/>
      <c r="AV52" s="58" t="s">
        <v>123</v>
      </c>
      <c r="AW52" s="58" t="s">
        <v>123</v>
      </c>
      <c r="AX52" s="54" t="s">
        <v>123</v>
      </c>
      <c r="AY52" s="54" t="s">
        <v>123</v>
      </c>
      <c r="AZ52" s="54" t="s">
        <v>123</v>
      </c>
      <c r="BA52" s="54" t="s">
        <v>123</v>
      </c>
      <c r="BB52" s="54" t="s">
        <v>123</v>
      </c>
    </row>
    <row r="53" spans="1:54" x14ac:dyDescent="0.3">
      <c r="A53" s="36">
        <v>40</v>
      </c>
      <c r="B53" s="36">
        <v>40</v>
      </c>
      <c r="C53" s="54" t="s">
        <v>123</v>
      </c>
      <c r="D53" s="54" t="s">
        <v>123</v>
      </c>
      <c r="E53" s="54" t="s">
        <v>123</v>
      </c>
      <c r="F53" s="54">
        <v>1</v>
      </c>
      <c r="G53" s="54">
        <v>1</v>
      </c>
      <c r="H53" s="36">
        <v>1</v>
      </c>
      <c r="I53" s="54" t="s">
        <v>123</v>
      </c>
      <c r="J53" s="54" t="s">
        <v>123</v>
      </c>
      <c r="K53" s="54" t="s">
        <v>123</v>
      </c>
      <c r="L53" s="54"/>
      <c r="M53" s="54" t="s">
        <v>123</v>
      </c>
      <c r="N53" s="54">
        <v>1</v>
      </c>
      <c r="O53" s="54" t="s">
        <v>123</v>
      </c>
      <c r="P53" s="54">
        <v>1</v>
      </c>
      <c r="Q53" s="54">
        <v>1</v>
      </c>
      <c r="R53" s="54" t="s">
        <v>123</v>
      </c>
      <c r="S53" s="54" t="s">
        <v>123</v>
      </c>
      <c r="T53" s="54" t="s">
        <v>123</v>
      </c>
      <c r="U53" s="54" t="s">
        <v>123</v>
      </c>
      <c r="V53" s="54" t="s">
        <v>123</v>
      </c>
      <c r="W53" s="54" t="s">
        <v>123</v>
      </c>
      <c r="X53" s="54" t="s">
        <v>123</v>
      </c>
      <c r="Y53" s="54" t="s">
        <v>123</v>
      </c>
      <c r="Z53" s="54" t="s">
        <v>123</v>
      </c>
      <c r="AA53" s="54" t="s">
        <v>123</v>
      </c>
      <c r="AB53" s="54" t="s">
        <v>123</v>
      </c>
      <c r="AC53" s="54" t="s">
        <v>123</v>
      </c>
      <c r="AD53" s="54" t="s">
        <v>123</v>
      </c>
      <c r="AE53" s="54" t="s">
        <v>123</v>
      </c>
      <c r="AF53" s="54" t="s">
        <v>123</v>
      </c>
      <c r="AG53" s="54" t="s">
        <v>123</v>
      </c>
      <c r="AH53" s="54"/>
      <c r="AI53" s="54" t="s">
        <v>123</v>
      </c>
      <c r="AJ53" s="54" t="s">
        <v>123</v>
      </c>
      <c r="AK53" s="54"/>
      <c r="AL53" s="54" t="s">
        <v>123</v>
      </c>
      <c r="AM53" s="54" t="s">
        <v>123</v>
      </c>
      <c r="AN53" s="55">
        <v>-14.800745355429999</v>
      </c>
      <c r="AO53" s="55">
        <v>-64.871104080229998</v>
      </c>
      <c r="AP53" s="54">
        <v>2509</v>
      </c>
      <c r="AQ53" s="54" t="s">
        <v>123</v>
      </c>
      <c r="AR53" s="54" t="s">
        <v>123</v>
      </c>
      <c r="AS53" s="54">
        <f t="shared" si="2"/>
        <v>26</v>
      </c>
      <c r="AT53" s="133" t="s">
        <v>270</v>
      </c>
      <c r="AU53" s="135"/>
      <c r="AV53" s="58">
        <v>1</v>
      </c>
      <c r="AW53" s="58">
        <v>1</v>
      </c>
      <c r="AX53" s="54">
        <v>1</v>
      </c>
      <c r="AY53" s="54" t="s">
        <v>123</v>
      </c>
      <c r="AZ53" s="54" t="s">
        <v>123</v>
      </c>
      <c r="BA53" s="54" t="s">
        <v>123</v>
      </c>
      <c r="BB53" s="54" t="s">
        <v>123</v>
      </c>
    </row>
    <row r="54" spans="1:54" x14ac:dyDescent="0.3">
      <c r="A54" s="36">
        <v>41</v>
      </c>
      <c r="B54" s="36">
        <v>41</v>
      </c>
      <c r="C54" s="54" t="s">
        <v>123</v>
      </c>
      <c r="D54" s="54" t="s">
        <v>123</v>
      </c>
      <c r="E54" s="54" t="s">
        <v>123</v>
      </c>
      <c r="F54" s="54">
        <v>1</v>
      </c>
      <c r="G54" s="54">
        <v>1</v>
      </c>
      <c r="H54" s="36">
        <v>1</v>
      </c>
      <c r="I54" s="54" t="s">
        <v>123</v>
      </c>
      <c r="J54" s="54" t="s">
        <v>123</v>
      </c>
      <c r="K54" s="54" t="s">
        <v>123</v>
      </c>
      <c r="L54" s="54"/>
      <c r="M54" s="54" t="s">
        <v>123</v>
      </c>
      <c r="N54" s="54" t="s">
        <v>123</v>
      </c>
      <c r="O54" s="54">
        <v>1</v>
      </c>
      <c r="P54" s="54" t="s">
        <v>123</v>
      </c>
      <c r="Q54" s="54">
        <v>1</v>
      </c>
      <c r="R54" s="54" t="s">
        <v>123</v>
      </c>
      <c r="S54" s="54" t="s">
        <v>123</v>
      </c>
      <c r="T54" s="54" t="s">
        <v>123</v>
      </c>
      <c r="U54" s="54" t="s">
        <v>123</v>
      </c>
      <c r="V54" s="54" t="s">
        <v>123</v>
      </c>
      <c r="W54" s="54" t="s">
        <v>123</v>
      </c>
      <c r="X54" s="54" t="s">
        <v>123</v>
      </c>
      <c r="Y54" s="54" t="s">
        <v>123</v>
      </c>
      <c r="Z54" s="54" t="s">
        <v>123</v>
      </c>
      <c r="AA54" s="54" t="s">
        <v>123</v>
      </c>
      <c r="AB54" s="54" t="s">
        <v>123</v>
      </c>
      <c r="AC54" s="54" t="s">
        <v>123</v>
      </c>
      <c r="AD54" s="54" t="s">
        <v>123</v>
      </c>
      <c r="AE54" s="54" t="s">
        <v>123</v>
      </c>
      <c r="AF54" s="54" t="s">
        <v>123</v>
      </c>
      <c r="AG54" s="54" t="s">
        <v>123</v>
      </c>
      <c r="AH54" s="54"/>
      <c r="AI54" s="54" t="s">
        <v>123</v>
      </c>
      <c r="AJ54" s="54" t="s">
        <v>123</v>
      </c>
      <c r="AK54" s="54"/>
      <c r="AL54" s="54" t="s">
        <v>123</v>
      </c>
      <c r="AM54" s="54" t="s">
        <v>123</v>
      </c>
      <c r="AN54" s="55">
        <v>-14.799899317965</v>
      </c>
      <c r="AO54" s="55">
        <v>-64.871096033602001</v>
      </c>
      <c r="AP54" s="54">
        <v>2601</v>
      </c>
      <c r="AQ54" s="54" t="s">
        <v>123</v>
      </c>
      <c r="AR54" s="54" t="s">
        <v>123</v>
      </c>
      <c r="AS54" s="54">
        <f t="shared" si="2"/>
        <v>92</v>
      </c>
      <c r="AT54" s="136" t="s">
        <v>270</v>
      </c>
      <c r="AU54" s="137"/>
      <c r="AV54" s="58">
        <v>2</v>
      </c>
      <c r="AW54" s="58">
        <v>2</v>
      </c>
      <c r="AX54" s="54">
        <v>2</v>
      </c>
      <c r="AY54" s="54">
        <v>94</v>
      </c>
      <c r="AZ54" s="54">
        <v>117.5</v>
      </c>
      <c r="BA54" s="54" t="s">
        <v>123</v>
      </c>
      <c r="BB54" s="54" t="s">
        <v>123</v>
      </c>
    </row>
    <row r="55" spans="1:54" x14ac:dyDescent="0.3">
      <c r="A55" s="36">
        <v>42</v>
      </c>
      <c r="B55" s="36">
        <v>42</v>
      </c>
      <c r="C55" s="54" t="s">
        <v>123</v>
      </c>
      <c r="D55" s="54" t="s">
        <v>123</v>
      </c>
      <c r="E55" s="54" t="s">
        <v>123</v>
      </c>
      <c r="F55" s="54">
        <v>1</v>
      </c>
      <c r="G55" s="54">
        <v>1</v>
      </c>
      <c r="H55" s="36">
        <v>1</v>
      </c>
      <c r="I55" s="54" t="s">
        <v>123</v>
      </c>
      <c r="J55" s="54" t="s">
        <v>123</v>
      </c>
      <c r="K55" s="54" t="s">
        <v>123</v>
      </c>
      <c r="L55" s="54"/>
      <c r="M55" s="54" t="s">
        <v>123</v>
      </c>
      <c r="N55" s="54" t="s">
        <v>123</v>
      </c>
      <c r="O55" s="54">
        <v>1</v>
      </c>
      <c r="P55" s="54" t="s">
        <v>123</v>
      </c>
      <c r="Q55" s="54">
        <v>1</v>
      </c>
      <c r="R55" s="54" t="s">
        <v>123</v>
      </c>
      <c r="S55" s="54" t="s">
        <v>123</v>
      </c>
      <c r="T55" s="54" t="s">
        <v>123</v>
      </c>
      <c r="U55" s="54" t="s">
        <v>123</v>
      </c>
      <c r="V55" s="54">
        <v>1</v>
      </c>
      <c r="W55" s="54" t="s">
        <v>123</v>
      </c>
      <c r="X55" s="54" t="s">
        <v>123</v>
      </c>
      <c r="Y55" s="54" t="s">
        <v>123</v>
      </c>
      <c r="Z55" s="54" t="s">
        <v>123</v>
      </c>
      <c r="AA55" s="54" t="s">
        <v>123</v>
      </c>
      <c r="AB55" s="54" t="s">
        <v>123</v>
      </c>
      <c r="AC55" s="54" t="s">
        <v>123</v>
      </c>
      <c r="AD55" s="54" t="s">
        <v>123</v>
      </c>
      <c r="AE55" s="54" t="s">
        <v>123</v>
      </c>
      <c r="AF55" s="54" t="s">
        <v>123</v>
      </c>
      <c r="AG55" s="54" t="s">
        <v>123</v>
      </c>
      <c r="AH55" s="54"/>
      <c r="AI55" s="54">
        <v>1</v>
      </c>
      <c r="AJ55" s="54" t="s">
        <v>123</v>
      </c>
      <c r="AK55" s="54" t="s">
        <v>126</v>
      </c>
      <c r="AL55" s="54">
        <v>1</v>
      </c>
      <c r="AM55" s="54">
        <v>5</v>
      </c>
      <c r="AN55" s="55">
        <v>-14.799131073963</v>
      </c>
      <c r="AO55" s="55">
        <v>-64.871091004460993</v>
      </c>
      <c r="AP55" s="54">
        <v>2710</v>
      </c>
      <c r="AQ55" s="54">
        <v>2686</v>
      </c>
      <c r="AR55" s="54">
        <f>AP55-AQ55</f>
        <v>24</v>
      </c>
      <c r="AS55" s="54">
        <f>AQ55-AP54</f>
        <v>85</v>
      </c>
      <c r="AT55" s="56" t="s">
        <v>270</v>
      </c>
      <c r="AU55" s="57"/>
      <c r="AV55" s="58">
        <v>2</v>
      </c>
      <c r="AW55" s="58">
        <v>2</v>
      </c>
      <c r="AX55" s="54">
        <v>2</v>
      </c>
      <c r="AY55" s="54">
        <v>85</v>
      </c>
      <c r="AZ55" s="54">
        <v>106</v>
      </c>
      <c r="BA55" s="54" t="s">
        <v>123</v>
      </c>
      <c r="BB55" s="54" t="s">
        <v>123</v>
      </c>
    </row>
    <row r="56" spans="1:54" x14ac:dyDescent="0.3">
      <c r="A56" s="36">
        <v>43</v>
      </c>
      <c r="B56" s="36">
        <v>43</v>
      </c>
      <c r="C56" s="54" t="s">
        <v>123</v>
      </c>
      <c r="D56" s="54" t="s">
        <v>123</v>
      </c>
      <c r="E56" s="54" t="s">
        <v>123</v>
      </c>
      <c r="F56" s="54">
        <v>1</v>
      </c>
      <c r="G56" s="54">
        <v>1</v>
      </c>
      <c r="H56" s="36">
        <v>1</v>
      </c>
      <c r="I56" s="54" t="s">
        <v>123</v>
      </c>
      <c r="J56" s="54" t="s">
        <v>123</v>
      </c>
      <c r="K56" s="54" t="s">
        <v>123</v>
      </c>
      <c r="L56" s="54"/>
      <c r="M56" s="54" t="s">
        <v>123</v>
      </c>
      <c r="N56" s="54" t="s">
        <v>123</v>
      </c>
      <c r="O56" s="54">
        <v>1</v>
      </c>
      <c r="P56" s="54" t="s">
        <v>123</v>
      </c>
      <c r="Q56" s="54">
        <v>1</v>
      </c>
      <c r="R56" s="54" t="s">
        <v>123</v>
      </c>
      <c r="S56" s="54" t="s">
        <v>123</v>
      </c>
      <c r="T56" s="54" t="s">
        <v>123</v>
      </c>
      <c r="U56" s="54" t="s">
        <v>123</v>
      </c>
      <c r="V56" s="54" t="s">
        <v>123</v>
      </c>
      <c r="W56" s="54" t="s">
        <v>123</v>
      </c>
      <c r="X56" s="54" t="s">
        <v>123</v>
      </c>
      <c r="Y56" s="54" t="s">
        <v>123</v>
      </c>
      <c r="Z56" s="54" t="s">
        <v>123</v>
      </c>
      <c r="AA56" s="54" t="s">
        <v>123</v>
      </c>
      <c r="AB56" s="54" t="s">
        <v>123</v>
      </c>
      <c r="AC56" s="54" t="s">
        <v>123</v>
      </c>
      <c r="AD56" s="54" t="s">
        <v>123</v>
      </c>
      <c r="AE56" s="54" t="s">
        <v>123</v>
      </c>
      <c r="AF56" s="54" t="s">
        <v>123</v>
      </c>
      <c r="AG56" s="54" t="s">
        <v>123</v>
      </c>
      <c r="AH56" s="54"/>
      <c r="AI56" s="54" t="s">
        <v>123</v>
      </c>
      <c r="AJ56" s="54" t="s">
        <v>123</v>
      </c>
      <c r="AK56" s="54"/>
      <c r="AL56" s="54" t="s">
        <v>123</v>
      </c>
      <c r="AM56" s="54" t="s">
        <v>123</v>
      </c>
      <c r="AN56" s="55">
        <v>-14.79830447949</v>
      </c>
      <c r="AO56" s="55">
        <v>-64.871090333908001</v>
      </c>
      <c r="AP56" s="54">
        <v>2803</v>
      </c>
      <c r="AQ56" s="54" t="s">
        <v>123</v>
      </c>
      <c r="AR56" s="54" t="s">
        <v>123</v>
      </c>
      <c r="AS56" s="54">
        <f t="shared" si="2"/>
        <v>93</v>
      </c>
      <c r="AT56" s="56" t="s">
        <v>270</v>
      </c>
      <c r="AU56" s="57"/>
      <c r="AV56" s="58">
        <v>2</v>
      </c>
      <c r="AW56" s="58">
        <v>2</v>
      </c>
      <c r="AX56" s="54">
        <v>2</v>
      </c>
      <c r="AY56" s="54">
        <v>92</v>
      </c>
      <c r="AZ56" s="54">
        <v>115</v>
      </c>
      <c r="BA56" s="54" t="s">
        <v>123</v>
      </c>
      <c r="BB56" s="54" t="s">
        <v>123</v>
      </c>
    </row>
    <row r="57" spans="1:54" x14ac:dyDescent="0.3">
      <c r="A57" s="36">
        <v>44</v>
      </c>
      <c r="B57" s="36">
        <v>44</v>
      </c>
      <c r="C57" s="54" t="s">
        <v>123</v>
      </c>
      <c r="D57" s="54" t="s">
        <v>123</v>
      </c>
      <c r="E57" s="54" t="s">
        <v>123</v>
      </c>
      <c r="F57" s="54">
        <v>1</v>
      </c>
      <c r="G57" s="54">
        <v>1</v>
      </c>
      <c r="H57" s="36">
        <v>1</v>
      </c>
      <c r="I57" s="54" t="s">
        <v>123</v>
      </c>
      <c r="J57" s="54" t="s">
        <v>123</v>
      </c>
      <c r="K57" s="54" t="s">
        <v>123</v>
      </c>
      <c r="L57" s="54"/>
      <c r="M57" s="54" t="s">
        <v>123</v>
      </c>
      <c r="N57" s="54" t="s">
        <v>123</v>
      </c>
      <c r="O57" s="54">
        <v>1</v>
      </c>
      <c r="P57" s="54" t="s">
        <v>123</v>
      </c>
      <c r="Q57" s="54">
        <v>1</v>
      </c>
      <c r="R57" s="54" t="s">
        <v>123</v>
      </c>
      <c r="S57" s="54" t="s">
        <v>123</v>
      </c>
      <c r="T57" s="54" t="s">
        <v>123</v>
      </c>
      <c r="U57" s="54" t="s">
        <v>123</v>
      </c>
      <c r="V57" s="54" t="s">
        <v>123</v>
      </c>
      <c r="W57" s="54" t="s">
        <v>123</v>
      </c>
      <c r="X57" s="54" t="s">
        <v>123</v>
      </c>
      <c r="Y57" s="54" t="s">
        <v>123</v>
      </c>
      <c r="Z57" s="54" t="s">
        <v>123</v>
      </c>
      <c r="AA57" s="54" t="s">
        <v>123</v>
      </c>
      <c r="AB57" s="54" t="s">
        <v>123</v>
      </c>
      <c r="AC57" s="54" t="s">
        <v>123</v>
      </c>
      <c r="AD57" s="54" t="s">
        <v>123</v>
      </c>
      <c r="AE57" s="54" t="s">
        <v>123</v>
      </c>
      <c r="AF57" s="54" t="s">
        <v>123</v>
      </c>
      <c r="AG57" s="54" t="s">
        <v>123</v>
      </c>
      <c r="AH57" s="54"/>
      <c r="AI57" s="54" t="s">
        <v>123</v>
      </c>
      <c r="AJ57" s="54" t="s">
        <v>123</v>
      </c>
      <c r="AK57" s="54"/>
      <c r="AL57" s="54" t="s">
        <v>123</v>
      </c>
      <c r="AM57" s="54" t="s">
        <v>123</v>
      </c>
      <c r="AN57" s="55">
        <v>-14.797504138299001</v>
      </c>
      <c r="AO57" s="55">
        <v>-64.871075917035</v>
      </c>
      <c r="AP57" s="54">
        <v>2890</v>
      </c>
      <c r="AQ57" s="54" t="s">
        <v>123</v>
      </c>
      <c r="AR57" s="54" t="s">
        <v>123</v>
      </c>
      <c r="AS57" s="54">
        <f t="shared" si="2"/>
        <v>87</v>
      </c>
      <c r="AT57" s="56" t="s">
        <v>338</v>
      </c>
      <c r="AU57" s="57"/>
      <c r="AV57" s="58">
        <v>2</v>
      </c>
      <c r="AW57" s="58">
        <v>2</v>
      </c>
      <c r="AX57" s="54">
        <v>2</v>
      </c>
      <c r="AY57" s="54">
        <v>89</v>
      </c>
      <c r="AZ57" s="54">
        <v>111</v>
      </c>
      <c r="BA57" s="54" t="s">
        <v>123</v>
      </c>
      <c r="BB57" s="54" t="s">
        <v>123</v>
      </c>
    </row>
    <row r="58" spans="1:54" x14ac:dyDescent="0.3">
      <c r="A58" s="36">
        <v>45</v>
      </c>
      <c r="B58" s="36">
        <v>45</v>
      </c>
      <c r="C58" s="54" t="s">
        <v>123</v>
      </c>
      <c r="D58" s="54" t="s">
        <v>123</v>
      </c>
      <c r="E58" s="54" t="s">
        <v>123</v>
      </c>
      <c r="F58" s="54">
        <v>1</v>
      </c>
      <c r="G58" s="54">
        <v>1</v>
      </c>
      <c r="H58" s="36">
        <v>1</v>
      </c>
      <c r="I58" s="54" t="s">
        <v>123</v>
      </c>
      <c r="J58" s="54" t="s">
        <v>123</v>
      </c>
      <c r="K58" s="54" t="s">
        <v>123</v>
      </c>
      <c r="L58" s="54"/>
      <c r="M58" s="54" t="s">
        <v>123</v>
      </c>
      <c r="N58" s="54">
        <v>1</v>
      </c>
      <c r="O58" s="54" t="s">
        <v>123</v>
      </c>
      <c r="P58" s="54">
        <v>1</v>
      </c>
      <c r="Q58" s="54">
        <v>1</v>
      </c>
      <c r="R58" s="54" t="s">
        <v>123</v>
      </c>
      <c r="S58" s="54" t="s">
        <v>123</v>
      </c>
      <c r="T58" s="54" t="s">
        <v>123</v>
      </c>
      <c r="U58" s="54" t="s">
        <v>123</v>
      </c>
      <c r="V58" s="54" t="s">
        <v>123</v>
      </c>
      <c r="W58" s="54" t="s">
        <v>123</v>
      </c>
      <c r="X58" s="54" t="s">
        <v>123</v>
      </c>
      <c r="Y58" s="54" t="s">
        <v>123</v>
      </c>
      <c r="Z58" s="54" t="s">
        <v>123</v>
      </c>
      <c r="AA58" s="54" t="s">
        <v>123</v>
      </c>
      <c r="AB58" s="54" t="s">
        <v>123</v>
      </c>
      <c r="AC58" s="54" t="s">
        <v>123</v>
      </c>
      <c r="AD58" s="54" t="s">
        <v>123</v>
      </c>
      <c r="AE58" s="54" t="s">
        <v>123</v>
      </c>
      <c r="AF58" s="54" t="s">
        <v>123</v>
      </c>
      <c r="AG58" s="54" t="s">
        <v>123</v>
      </c>
      <c r="AH58" s="54"/>
      <c r="AI58" s="54" t="s">
        <v>123</v>
      </c>
      <c r="AJ58" s="54" t="s">
        <v>123</v>
      </c>
      <c r="AK58" s="54"/>
      <c r="AL58" s="54" t="s">
        <v>123</v>
      </c>
      <c r="AM58" s="54" t="s">
        <v>123</v>
      </c>
      <c r="AN58" s="55">
        <v>-14.796673647747999</v>
      </c>
      <c r="AO58" s="55">
        <v>-64.871074240653996</v>
      </c>
      <c r="AP58" s="54">
        <v>2982</v>
      </c>
      <c r="AQ58" s="54" t="s">
        <v>123</v>
      </c>
      <c r="AR58" s="54" t="s">
        <v>123</v>
      </c>
      <c r="AS58" s="54">
        <f t="shared" si="2"/>
        <v>92</v>
      </c>
      <c r="AT58" s="56" t="s">
        <v>270</v>
      </c>
      <c r="AU58" s="57"/>
      <c r="AV58" s="58" t="s">
        <v>123</v>
      </c>
      <c r="AW58" s="58" t="s">
        <v>123</v>
      </c>
      <c r="AX58" s="54" t="s">
        <v>123</v>
      </c>
      <c r="AY58" s="54">
        <v>92</v>
      </c>
      <c r="AZ58" s="54">
        <v>115</v>
      </c>
      <c r="BA58" s="54" t="s">
        <v>123</v>
      </c>
      <c r="BB58" s="54" t="s">
        <v>123</v>
      </c>
    </row>
    <row r="59" spans="1:54" x14ac:dyDescent="0.3">
      <c r="A59" s="36">
        <v>46</v>
      </c>
      <c r="B59" s="36">
        <v>46</v>
      </c>
      <c r="C59" s="54" t="s">
        <v>123</v>
      </c>
      <c r="D59" s="54" t="s">
        <v>123</v>
      </c>
      <c r="E59" s="54" t="s">
        <v>123</v>
      </c>
      <c r="F59" s="54">
        <v>1</v>
      </c>
      <c r="G59" s="54">
        <v>1</v>
      </c>
      <c r="H59" s="36">
        <v>1</v>
      </c>
      <c r="I59" s="54" t="s">
        <v>123</v>
      </c>
      <c r="J59" s="54" t="s">
        <v>123</v>
      </c>
      <c r="K59" s="54" t="s">
        <v>123</v>
      </c>
      <c r="L59" s="54">
        <v>1</v>
      </c>
      <c r="M59" s="54" t="s">
        <v>123</v>
      </c>
      <c r="N59" s="54" t="s">
        <v>123</v>
      </c>
      <c r="O59" s="54" t="s">
        <v>123</v>
      </c>
      <c r="P59" s="54" t="s">
        <v>123</v>
      </c>
      <c r="Q59" s="54" t="s">
        <v>123</v>
      </c>
      <c r="R59" s="54" t="s">
        <v>123</v>
      </c>
      <c r="S59" s="54" t="s">
        <v>123</v>
      </c>
      <c r="T59" s="54" t="s">
        <v>123</v>
      </c>
      <c r="U59" s="54" t="s">
        <v>123</v>
      </c>
      <c r="V59" s="54">
        <v>1</v>
      </c>
      <c r="W59" s="54" t="s">
        <v>123</v>
      </c>
      <c r="X59" s="54" t="s">
        <v>123</v>
      </c>
      <c r="Y59" s="54" t="s">
        <v>123</v>
      </c>
      <c r="Z59" s="54" t="s">
        <v>123</v>
      </c>
      <c r="AA59" s="54" t="s">
        <v>123</v>
      </c>
      <c r="AB59" s="54" t="s">
        <v>123</v>
      </c>
      <c r="AC59" s="54" t="s">
        <v>123</v>
      </c>
      <c r="AD59" s="54" t="s">
        <v>123</v>
      </c>
      <c r="AE59" s="54" t="s">
        <v>123</v>
      </c>
      <c r="AF59" s="54" t="s">
        <v>123</v>
      </c>
      <c r="AG59" s="54" t="s">
        <v>123</v>
      </c>
      <c r="AH59" s="54"/>
      <c r="AI59" s="54">
        <v>1</v>
      </c>
      <c r="AJ59" s="54" t="s">
        <v>123</v>
      </c>
      <c r="AK59" s="54" t="s">
        <v>127</v>
      </c>
      <c r="AL59" s="54">
        <v>1</v>
      </c>
      <c r="AM59" s="54">
        <v>5</v>
      </c>
      <c r="AN59" s="55">
        <v>-14.796272664036</v>
      </c>
      <c r="AO59" s="55">
        <v>-64.871072228996994</v>
      </c>
      <c r="AP59" s="54">
        <v>3048</v>
      </c>
      <c r="AQ59" s="54">
        <v>3024</v>
      </c>
      <c r="AR59" s="54">
        <f>AP59-AQ59</f>
        <v>24</v>
      </c>
      <c r="AS59" s="54">
        <f>AQ59-AP58</f>
        <v>42</v>
      </c>
      <c r="AT59" s="56"/>
      <c r="AU59" s="57"/>
      <c r="AV59" s="58" t="s">
        <v>123</v>
      </c>
      <c r="AW59" s="58" t="s">
        <v>123</v>
      </c>
      <c r="AX59" s="54" t="s">
        <v>123</v>
      </c>
      <c r="AY59" s="54" t="s">
        <v>123</v>
      </c>
      <c r="AZ59" s="54" t="s">
        <v>123</v>
      </c>
      <c r="BA59" s="54" t="s">
        <v>123</v>
      </c>
      <c r="BB59" s="54" t="s">
        <v>123</v>
      </c>
    </row>
    <row r="60" spans="1:54" x14ac:dyDescent="0.3">
      <c r="A60" s="36">
        <v>47</v>
      </c>
      <c r="B60" s="36">
        <v>47</v>
      </c>
      <c r="C60" s="54" t="s">
        <v>123</v>
      </c>
      <c r="D60" s="54" t="s">
        <v>123</v>
      </c>
      <c r="E60" s="54" t="s">
        <v>123</v>
      </c>
      <c r="F60" s="54">
        <v>1</v>
      </c>
      <c r="G60" s="54">
        <v>1</v>
      </c>
      <c r="H60" s="36">
        <v>1</v>
      </c>
      <c r="I60" s="54" t="s">
        <v>123</v>
      </c>
      <c r="J60" s="54" t="s">
        <v>123</v>
      </c>
      <c r="K60" s="54" t="s">
        <v>123</v>
      </c>
      <c r="L60" s="54">
        <v>1</v>
      </c>
      <c r="M60" s="54" t="s">
        <v>123</v>
      </c>
      <c r="N60" s="54" t="s">
        <v>123</v>
      </c>
      <c r="O60" s="54" t="s">
        <v>123</v>
      </c>
      <c r="P60" s="54" t="s">
        <v>123</v>
      </c>
      <c r="Q60" s="54">
        <v>1</v>
      </c>
      <c r="R60" s="54" t="s">
        <v>123</v>
      </c>
      <c r="S60" s="54" t="s">
        <v>123</v>
      </c>
      <c r="T60" s="54" t="s">
        <v>123</v>
      </c>
      <c r="U60" s="54" t="s">
        <v>123</v>
      </c>
      <c r="V60" s="54" t="s">
        <v>123</v>
      </c>
      <c r="W60" s="54" t="s">
        <v>123</v>
      </c>
      <c r="X60" s="54" t="s">
        <v>123</v>
      </c>
      <c r="Y60" s="54" t="s">
        <v>123</v>
      </c>
      <c r="Z60" s="54" t="s">
        <v>123</v>
      </c>
      <c r="AA60" s="54" t="s">
        <v>123</v>
      </c>
      <c r="AB60" s="54" t="s">
        <v>123</v>
      </c>
      <c r="AC60" s="54" t="s">
        <v>123</v>
      </c>
      <c r="AD60" s="54" t="s">
        <v>123</v>
      </c>
      <c r="AE60" s="54" t="s">
        <v>123</v>
      </c>
      <c r="AF60" s="54" t="s">
        <v>123</v>
      </c>
      <c r="AG60" s="54" t="s">
        <v>123</v>
      </c>
      <c r="AH60" s="54"/>
      <c r="AI60" s="54" t="s">
        <v>123</v>
      </c>
      <c r="AJ60" s="54" t="s">
        <v>123</v>
      </c>
      <c r="AK60" s="54"/>
      <c r="AL60" s="54" t="s">
        <v>123</v>
      </c>
      <c r="AM60" s="54" t="s">
        <v>123</v>
      </c>
      <c r="AN60" s="55">
        <v>-14.795916737852</v>
      </c>
      <c r="AO60" s="55">
        <v>-64.871064182370006</v>
      </c>
      <c r="AP60" s="54">
        <v>3088</v>
      </c>
      <c r="AQ60" s="54" t="s">
        <v>123</v>
      </c>
      <c r="AR60" s="54" t="s">
        <v>123</v>
      </c>
      <c r="AS60" s="54">
        <f t="shared" si="2"/>
        <v>40</v>
      </c>
      <c r="AT60" s="56" t="s">
        <v>337</v>
      </c>
      <c r="AU60" s="57"/>
      <c r="AV60" s="58" t="s">
        <v>123</v>
      </c>
      <c r="AW60" s="58" t="s">
        <v>123</v>
      </c>
      <c r="AX60" s="54" t="s">
        <v>123</v>
      </c>
      <c r="AY60" s="54" t="s">
        <v>123</v>
      </c>
      <c r="AZ60" s="54" t="s">
        <v>123</v>
      </c>
      <c r="BA60" s="54" t="s">
        <v>123</v>
      </c>
      <c r="BB60" s="54" t="s">
        <v>123</v>
      </c>
    </row>
    <row r="61" spans="1:54" x14ac:dyDescent="0.3">
      <c r="A61" s="36">
        <v>48</v>
      </c>
      <c r="B61" s="36">
        <v>48</v>
      </c>
      <c r="C61" s="54" t="s">
        <v>123</v>
      </c>
      <c r="D61" s="54" t="s">
        <v>123</v>
      </c>
      <c r="E61" s="54" t="s">
        <v>123</v>
      </c>
      <c r="F61" s="54">
        <v>1</v>
      </c>
      <c r="G61" s="54">
        <v>1</v>
      </c>
      <c r="H61" s="36">
        <v>1</v>
      </c>
      <c r="I61" s="54" t="s">
        <v>123</v>
      </c>
      <c r="J61" s="54" t="s">
        <v>123</v>
      </c>
      <c r="K61" s="54" t="s">
        <v>123</v>
      </c>
      <c r="L61" s="54">
        <v>1</v>
      </c>
      <c r="M61" s="54" t="s">
        <v>123</v>
      </c>
      <c r="N61" s="54" t="s">
        <v>123</v>
      </c>
      <c r="O61" s="54" t="s">
        <v>123</v>
      </c>
      <c r="P61" s="54" t="s">
        <v>123</v>
      </c>
      <c r="Q61" s="54" t="s">
        <v>123</v>
      </c>
      <c r="R61" s="54" t="s">
        <v>123</v>
      </c>
      <c r="S61" s="54" t="s">
        <v>123</v>
      </c>
      <c r="T61" s="54" t="s">
        <v>123</v>
      </c>
      <c r="U61" s="54" t="s">
        <v>123</v>
      </c>
      <c r="V61" s="54" t="s">
        <v>123</v>
      </c>
      <c r="W61" s="54" t="s">
        <v>123</v>
      </c>
      <c r="X61" s="54" t="s">
        <v>123</v>
      </c>
      <c r="Y61" s="54" t="s">
        <v>123</v>
      </c>
      <c r="Z61" s="54" t="s">
        <v>123</v>
      </c>
      <c r="AA61" s="54" t="s">
        <v>123</v>
      </c>
      <c r="AB61" s="54" t="s">
        <v>123</v>
      </c>
      <c r="AC61" s="54" t="s">
        <v>123</v>
      </c>
      <c r="AD61" s="54" t="s">
        <v>123</v>
      </c>
      <c r="AE61" s="54" t="s">
        <v>123</v>
      </c>
      <c r="AF61" s="54" t="s">
        <v>123</v>
      </c>
      <c r="AG61" s="54" t="s">
        <v>123</v>
      </c>
      <c r="AH61" s="54"/>
      <c r="AI61" s="54" t="s">
        <v>123</v>
      </c>
      <c r="AJ61" s="54" t="s">
        <v>123</v>
      </c>
      <c r="AK61" s="54"/>
      <c r="AL61" s="54" t="s">
        <v>123</v>
      </c>
      <c r="AM61" s="54" t="s">
        <v>123</v>
      </c>
      <c r="AN61" s="55">
        <v>-14.795511538844</v>
      </c>
      <c r="AO61" s="55">
        <v>-64.871061835437999</v>
      </c>
      <c r="AP61" s="54">
        <v>3132</v>
      </c>
      <c r="AQ61" s="54" t="s">
        <v>123</v>
      </c>
      <c r="AR61" s="54" t="s">
        <v>123</v>
      </c>
      <c r="AS61" s="54">
        <f t="shared" si="2"/>
        <v>44</v>
      </c>
      <c r="AT61" s="56"/>
      <c r="AU61" s="57"/>
      <c r="AV61" s="58" t="s">
        <v>123</v>
      </c>
      <c r="AW61" s="58" t="s">
        <v>123</v>
      </c>
      <c r="AX61" s="54" t="s">
        <v>123</v>
      </c>
      <c r="AY61" s="54" t="s">
        <v>123</v>
      </c>
      <c r="AZ61" s="54" t="s">
        <v>123</v>
      </c>
      <c r="BA61" s="54" t="s">
        <v>123</v>
      </c>
      <c r="BB61" s="54" t="s">
        <v>123</v>
      </c>
    </row>
    <row r="62" spans="1:54" x14ac:dyDescent="0.3">
      <c r="A62" s="36">
        <v>49</v>
      </c>
      <c r="B62" s="36">
        <v>49</v>
      </c>
      <c r="C62" s="54" t="s">
        <v>123</v>
      </c>
      <c r="D62" s="54" t="s">
        <v>123</v>
      </c>
      <c r="E62" s="54" t="s">
        <v>123</v>
      </c>
      <c r="F62" s="54">
        <v>1</v>
      </c>
      <c r="G62" s="54">
        <v>1</v>
      </c>
      <c r="H62" s="36">
        <v>1</v>
      </c>
      <c r="I62" s="54" t="s">
        <v>123</v>
      </c>
      <c r="J62" s="54" t="s">
        <v>123</v>
      </c>
      <c r="K62" s="54" t="s">
        <v>123</v>
      </c>
      <c r="L62" s="54">
        <v>1</v>
      </c>
      <c r="M62" s="54" t="s">
        <v>123</v>
      </c>
      <c r="N62" s="54" t="s">
        <v>123</v>
      </c>
      <c r="O62" s="54" t="s">
        <v>123</v>
      </c>
      <c r="P62" s="54" t="s">
        <v>123</v>
      </c>
      <c r="Q62" s="54">
        <v>1</v>
      </c>
      <c r="R62" s="54" t="s">
        <v>123</v>
      </c>
      <c r="S62" s="54" t="s">
        <v>123</v>
      </c>
      <c r="T62" s="54" t="s">
        <v>123</v>
      </c>
      <c r="U62" s="54" t="s">
        <v>123</v>
      </c>
      <c r="V62" s="54" t="s">
        <v>123</v>
      </c>
      <c r="W62" s="54" t="s">
        <v>123</v>
      </c>
      <c r="X62" s="54" t="s">
        <v>123</v>
      </c>
      <c r="Y62" s="54" t="s">
        <v>123</v>
      </c>
      <c r="Z62" s="54" t="s">
        <v>123</v>
      </c>
      <c r="AA62" s="54" t="s">
        <v>123</v>
      </c>
      <c r="AB62" s="54" t="s">
        <v>123</v>
      </c>
      <c r="AC62" s="54" t="s">
        <v>123</v>
      </c>
      <c r="AD62" s="54" t="s">
        <v>123</v>
      </c>
      <c r="AE62" s="54" t="s">
        <v>123</v>
      </c>
      <c r="AF62" s="54" t="s">
        <v>123</v>
      </c>
      <c r="AG62" s="54" t="s">
        <v>123</v>
      </c>
      <c r="AH62" s="54"/>
      <c r="AI62" s="54" t="s">
        <v>123</v>
      </c>
      <c r="AJ62" s="54" t="s">
        <v>123</v>
      </c>
      <c r="AK62" s="54"/>
      <c r="AL62" s="54" t="s">
        <v>123</v>
      </c>
      <c r="AM62" s="54" t="s">
        <v>123</v>
      </c>
      <c r="AN62" s="55">
        <v>-14.795116712202001</v>
      </c>
      <c r="AO62" s="55">
        <v>-64.871059153228998</v>
      </c>
      <c r="AP62" s="54">
        <v>3176</v>
      </c>
      <c r="AQ62" s="54" t="s">
        <v>123</v>
      </c>
      <c r="AR62" s="54" t="s">
        <v>123</v>
      </c>
      <c r="AS62" s="54">
        <f t="shared" si="2"/>
        <v>44</v>
      </c>
      <c r="AT62" s="56" t="s">
        <v>270</v>
      </c>
      <c r="AU62" s="57"/>
      <c r="AV62" s="58" t="s">
        <v>123</v>
      </c>
      <c r="AW62" s="58" t="s">
        <v>123</v>
      </c>
      <c r="AX62" s="54" t="s">
        <v>123</v>
      </c>
      <c r="AY62" s="54" t="s">
        <v>123</v>
      </c>
      <c r="AZ62" s="54" t="s">
        <v>123</v>
      </c>
      <c r="BA62" s="54" t="s">
        <v>123</v>
      </c>
      <c r="BB62" s="54" t="s">
        <v>123</v>
      </c>
    </row>
    <row r="63" spans="1:54" x14ac:dyDescent="0.3">
      <c r="A63" s="36">
        <v>50</v>
      </c>
      <c r="B63" s="36">
        <v>50</v>
      </c>
      <c r="C63" s="54" t="s">
        <v>123</v>
      </c>
      <c r="D63" s="54" t="s">
        <v>123</v>
      </c>
      <c r="E63" s="54" t="s">
        <v>123</v>
      </c>
      <c r="F63" s="54">
        <v>1</v>
      </c>
      <c r="G63" s="54">
        <v>1</v>
      </c>
      <c r="H63" s="36">
        <v>1</v>
      </c>
      <c r="I63" s="54" t="s">
        <v>123</v>
      </c>
      <c r="J63" s="54" t="s">
        <v>123</v>
      </c>
      <c r="K63" s="54" t="s">
        <v>123</v>
      </c>
      <c r="L63" s="54">
        <v>1</v>
      </c>
      <c r="M63" s="54" t="s">
        <v>123</v>
      </c>
      <c r="N63" s="54" t="s">
        <v>123</v>
      </c>
      <c r="O63" s="54" t="s">
        <v>123</v>
      </c>
      <c r="P63" s="54" t="s">
        <v>123</v>
      </c>
      <c r="Q63" s="54" t="s">
        <v>123</v>
      </c>
      <c r="R63" s="54" t="s">
        <v>123</v>
      </c>
      <c r="S63" s="54" t="s">
        <v>123</v>
      </c>
      <c r="T63" s="54" t="s">
        <v>123</v>
      </c>
      <c r="U63" s="54" t="s">
        <v>123</v>
      </c>
      <c r="V63" s="54"/>
      <c r="W63" s="54" t="s">
        <v>123</v>
      </c>
      <c r="X63" s="54" t="s">
        <v>123</v>
      </c>
      <c r="Y63" s="54" t="s">
        <v>123</v>
      </c>
      <c r="Z63" s="54" t="s">
        <v>123</v>
      </c>
      <c r="AA63" s="54" t="s">
        <v>123</v>
      </c>
      <c r="AB63" s="54" t="s">
        <v>123</v>
      </c>
      <c r="AC63" s="54" t="s">
        <v>123</v>
      </c>
      <c r="AD63" s="54" t="s">
        <v>123</v>
      </c>
      <c r="AE63" s="54" t="s">
        <v>123</v>
      </c>
      <c r="AF63" s="54" t="s">
        <v>123</v>
      </c>
      <c r="AG63" s="54" t="s">
        <v>123</v>
      </c>
      <c r="AH63" s="54"/>
      <c r="AI63" s="54" t="s">
        <v>123</v>
      </c>
      <c r="AJ63" s="54" t="s">
        <v>123</v>
      </c>
      <c r="AK63" s="54"/>
      <c r="AL63" s="54"/>
      <c r="AM63" s="54"/>
      <c r="AN63" s="55">
        <v>-14.79469368286</v>
      </c>
      <c r="AO63" s="55">
        <v>-64.871057812123993</v>
      </c>
      <c r="AP63" s="54">
        <v>3222</v>
      </c>
      <c r="AQ63" s="54" t="s">
        <v>123</v>
      </c>
      <c r="AR63" s="54"/>
      <c r="AS63" s="54">
        <f t="shared" si="2"/>
        <v>46</v>
      </c>
      <c r="AT63" s="56"/>
      <c r="AU63" s="57"/>
      <c r="AV63" s="58" t="s">
        <v>123</v>
      </c>
      <c r="AW63" s="58" t="s">
        <v>123</v>
      </c>
      <c r="AX63" s="54" t="s">
        <v>123</v>
      </c>
      <c r="AY63" s="54" t="s">
        <v>123</v>
      </c>
      <c r="AZ63" s="54" t="s">
        <v>123</v>
      </c>
      <c r="BA63" s="54" t="s">
        <v>123</v>
      </c>
      <c r="BB63" s="54" t="s">
        <v>123</v>
      </c>
    </row>
    <row r="64" spans="1:54" x14ac:dyDescent="0.3">
      <c r="A64" s="36">
        <v>51</v>
      </c>
      <c r="B64" s="36">
        <v>51</v>
      </c>
      <c r="C64" s="54"/>
      <c r="D64" s="54"/>
      <c r="E64" s="54"/>
      <c r="F64" s="54">
        <v>1</v>
      </c>
      <c r="G64" s="54"/>
      <c r="H64" s="36">
        <v>1</v>
      </c>
      <c r="I64" s="54"/>
      <c r="J64" s="54"/>
      <c r="K64" s="54"/>
      <c r="L64" s="54">
        <v>1</v>
      </c>
      <c r="M64" s="54"/>
      <c r="N64" s="54"/>
      <c r="O64" s="54"/>
      <c r="P64" s="54"/>
      <c r="Q64" s="54"/>
      <c r="R64" s="54"/>
      <c r="S64" s="54"/>
      <c r="T64" s="54"/>
      <c r="U64" s="54"/>
      <c r="V64" s="54">
        <v>1</v>
      </c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 t="s">
        <v>128</v>
      </c>
      <c r="AL64" s="54">
        <v>1</v>
      </c>
      <c r="AM64" s="54">
        <v>1</v>
      </c>
      <c r="AN64" s="55">
        <v>-14.794377000000001</v>
      </c>
      <c r="AO64" s="55">
        <v>-64.871049999999997</v>
      </c>
      <c r="AP64" s="54">
        <v>3278</v>
      </c>
      <c r="AQ64" s="54">
        <v>3254</v>
      </c>
      <c r="AR64" s="54">
        <f>AP64-AQ64</f>
        <v>24</v>
      </c>
      <c r="AS64" s="54">
        <f>AQ64-AP63</f>
        <v>32</v>
      </c>
      <c r="AT64" s="56"/>
      <c r="AU64" s="57"/>
      <c r="AV64" s="58"/>
      <c r="AW64" s="58"/>
      <c r="AX64" s="54"/>
      <c r="AY64" s="54"/>
      <c r="AZ64" s="54">
        <v>45</v>
      </c>
      <c r="BA64" s="54"/>
      <c r="BB64" s="54"/>
    </row>
    <row r="65" spans="1:54" x14ac:dyDescent="0.3">
      <c r="A65" s="36">
        <v>52</v>
      </c>
      <c r="B65" s="36">
        <v>52</v>
      </c>
      <c r="C65" s="54" t="s">
        <v>123</v>
      </c>
      <c r="D65" s="54" t="s">
        <v>123</v>
      </c>
      <c r="E65" s="54" t="s">
        <v>123</v>
      </c>
      <c r="F65" s="54">
        <v>1</v>
      </c>
      <c r="G65" s="54">
        <v>1</v>
      </c>
      <c r="H65" s="36">
        <v>1</v>
      </c>
      <c r="I65" s="54" t="s">
        <v>123</v>
      </c>
      <c r="J65" s="54" t="s">
        <v>123</v>
      </c>
      <c r="K65" s="54" t="s">
        <v>123</v>
      </c>
      <c r="L65" s="54">
        <v>1</v>
      </c>
      <c r="M65" s="54" t="s">
        <v>123</v>
      </c>
      <c r="N65" s="54" t="s">
        <v>123</v>
      </c>
      <c r="O65" s="54" t="s">
        <v>123</v>
      </c>
      <c r="P65" s="54" t="s">
        <v>123</v>
      </c>
      <c r="Q65" s="54">
        <v>1</v>
      </c>
      <c r="R65" s="54" t="s">
        <v>123</v>
      </c>
      <c r="S65" s="54" t="s">
        <v>123</v>
      </c>
      <c r="T65" s="54" t="s">
        <v>123</v>
      </c>
      <c r="U65" s="54" t="s">
        <v>123</v>
      </c>
      <c r="V65" s="54" t="s">
        <v>123</v>
      </c>
      <c r="W65" s="54" t="s">
        <v>123</v>
      </c>
      <c r="X65" s="54" t="s">
        <v>123</v>
      </c>
      <c r="Y65" s="54" t="s">
        <v>123</v>
      </c>
      <c r="Z65" s="54" t="s">
        <v>123</v>
      </c>
      <c r="AA65" s="54" t="s">
        <v>123</v>
      </c>
      <c r="AB65" s="54" t="s">
        <v>123</v>
      </c>
      <c r="AC65" s="54" t="s">
        <v>123</v>
      </c>
      <c r="AD65" s="54" t="s">
        <v>123</v>
      </c>
      <c r="AE65" s="54" t="s">
        <v>123</v>
      </c>
      <c r="AF65" s="54" t="s">
        <v>123</v>
      </c>
      <c r="AG65" s="54" t="s">
        <v>123</v>
      </c>
      <c r="AH65" s="54"/>
      <c r="AI65" s="54" t="s">
        <v>123</v>
      </c>
      <c r="AJ65" s="54" t="s">
        <v>123</v>
      </c>
      <c r="AK65" s="54"/>
      <c r="AL65" s="54" t="s">
        <v>123</v>
      </c>
      <c r="AM65" s="54" t="s">
        <v>123</v>
      </c>
      <c r="AN65" s="55">
        <v>-14.794123159515999</v>
      </c>
      <c r="AO65" s="55">
        <v>-64.871051106601001</v>
      </c>
      <c r="AP65" s="54">
        <v>3309</v>
      </c>
      <c r="AQ65" s="54" t="s">
        <v>123</v>
      </c>
      <c r="AR65" s="54" t="s">
        <v>123</v>
      </c>
      <c r="AS65" s="54">
        <f t="shared" si="2"/>
        <v>31</v>
      </c>
      <c r="AT65" s="56" t="s">
        <v>270</v>
      </c>
      <c r="AU65" s="57"/>
      <c r="AV65" s="58" t="s">
        <v>123</v>
      </c>
      <c r="AW65" s="58" t="s">
        <v>123</v>
      </c>
      <c r="AX65" s="54" t="s">
        <v>123</v>
      </c>
      <c r="AY65" s="54" t="s">
        <v>123</v>
      </c>
      <c r="AZ65" s="54">
        <v>35</v>
      </c>
      <c r="BA65" s="54" t="s">
        <v>123</v>
      </c>
      <c r="BB65" s="54" t="s">
        <v>123</v>
      </c>
    </row>
    <row r="66" spans="1:54" x14ac:dyDescent="0.3">
      <c r="A66" s="36">
        <v>53</v>
      </c>
      <c r="B66" s="36">
        <v>53</v>
      </c>
      <c r="C66" s="54"/>
      <c r="D66" s="54"/>
      <c r="E66" s="54"/>
      <c r="F66" s="54">
        <v>1</v>
      </c>
      <c r="G66" s="54">
        <v>1</v>
      </c>
      <c r="H66" s="36">
        <v>1</v>
      </c>
      <c r="I66" s="54"/>
      <c r="J66" s="54"/>
      <c r="K66" s="54"/>
      <c r="L66" s="54">
        <v>1</v>
      </c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5">
        <v>-14.794135000000001</v>
      </c>
      <c r="AO66" s="55">
        <v>-64.871183000000002</v>
      </c>
      <c r="AP66" s="67">
        <v>3323</v>
      </c>
      <c r="AQ66" s="54" t="s">
        <v>123</v>
      </c>
      <c r="AR66" s="54"/>
      <c r="AS66" s="54">
        <f t="shared" si="2"/>
        <v>14</v>
      </c>
      <c r="AT66" s="56"/>
      <c r="AU66" s="57"/>
      <c r="AV66" s="58"/>
      <c r="AW66" s="58"/>
      <c r="AX66" s="54"/>
      <c r="AY66" s="54"/>
      <c r="AZ66" s="54"/>
      <c r="BA66" s="54"/>
      <c r="BB66" s="54"/>
    </row>
    <row r="67" spans="1:54" x14ac:dyDescent="0.3">
      <c r="A67" s="36">
        <v>54</v>
      </c>
      <c r="B67" s="36">
        <v>54</v>
      </c>
      <c r="C67" s="54" t="s">
        <v>123</v>
      </c>
      <c r="D67" s="54" t="s">
        <v>123</v>
      </c>
      <c r="E67" s="54" t="s">
        <v>123</v>
      </c>
      <c r="F67" s="54">
        <v>1</v>
      </c>
      <c r="G67" s="54">
        <v>1</v>
      </c>
      <c r="H67" s="36">
        <v>1</v>
      </c>
      <c r="I67" s="54" t="s">
        <v>123</v>
      </c>
      <c r="J67" s="54" t="s">
        <v>123</v>
      </c>
      <c r="K67" s="54" t="s">
        <v>123</v>
      </c>
      <c r="L67" s="54">
        <v>1</v>
      </c>
      <c r="M67" s="54" t="s">
        <v>123</v>
      </c>
      <c r="N67" s="54" t="s">
        <v>123</v>
      </c>
      <c r="O67" s="54" t="s">
        <v>123</v>
      </c>
      <c r="P67" s="54" t="s">
        <v>123</v>
      </c>
      <c r="Q67" s="54" t="s">
        <v>123</v>
      </c>
      <c r="R67" s="54" t="s">
        <v>123</v>
      </c>
      <c r="S67" s="54" t="s">
        <v>123</v>
      </c>
      <c r="T67" s="54" t="s">
        <v>123</v>
      </c>
      <c r="U67" s="54" t="s">
        <v>123</v>
      </c>
      <c r="V67" s="54" t="s">
        <v>123</v>
      </c>
      <c r="W67" s="54" t="s">
        <v>123</v>
      </c>
      <c r="X67" s="54" t="s">
        <v>123</v>
      </c>
      <c r="Y67" s="54" t="s">
        <v>123</v>
      </c>
      <c r="Z67" s="54" t="s">
        <v>123</v>
      </c>
      <c r="AA67" s="54" t="s">
        <v>123</v>
      </c>
      <c r="AB67" s="54" t="s">
        <v>123</v>
      </c>
      <c r="AC67" s="54" t="s">
        <v>123</v>
      </c>
      <c r="AD67" s="54" t="s">
        <v>123</v>
      </c>
      <c r="AE67" s="54" t="s">
        <v>123</v>
      </c>
      <c r="AF67" s="54" t="s">
        <v>123</v>
      </c>
      <c r="AG67" s="54" t="s">
        <v>123</v>
      </c>
      <c r="AH67" s="54"/>
      <c r="AI67" s="54" t="s">
        <v>123</v>
      </c>
      <c r="AJ67" s="54" t="s">
        <v>123</v>
      </c>
      <c r="AK67" s="54"/>
      <c r="AL67" s="54" t="s">
        <v>123</v>
      </c>
      <c r="AM67" s="54" t="s">
        <v>123</v>
      </c>
      <c r="AN67" s="55">
        <v>-14.794119269425</v>
      </c>
      <c r="AO67" s="55">
        <v>-64.871604312211005</v>
      </c>
      <c r="AP67" s="54">
        <v>3368</v>
      </c>
      <c r="AQ67" s="54" t="s">
        <v>123</v>
      </c>
      <c r="AR67" s="54" t="s">
        <v>123</v>
      </c>
      <c r="AS67" s="54">
        <f t="shared" si="2"/>
        <v>45</v>
      </c>
      <c r="AT67" s="56"/>
      <c r="AU67" s="57"/>
      <c r="AV67" s="58" t="s">
        <v>123</v>
      </c>
      <c r="AW67" s="58" t="s">
        <v>123</v>
      </c>
      <c r="AX67" s="54" t="s">
        <v>123</v>
      </c>
      <c r="AY67" s="54" t="s">
        <v>123</v>
      </c>
      <c r="AZ67" s="54"/>
      <c r="BA67" s="54" t="s">
        <v>123</v>
      </c>
      <c r="BB67" s="54" t="s">
        <v>123</v>
      </c>
    </row>
    <row r="68" spans="1:54" x14ac:dyDescent="0.3">
      <c r="A68" s="36">
        <v>55</v>
      </c>
      <c r="B68" s="36">
        <v>55</v>
      </c>
      <c r="C68" s="36" t="s">
        <v>123</v>
      </c>
      <c r="D68" s="36" t="s">
        <v>123</v>
      </c>
      <c r="E68" s="36" t="s">
        <v>123</v>
      </c>
      <c r="F68" s="54">
        <v>1</v>
      </c>
      <c r="G68" s="54">
        <v>1</v>
      </c>
      <c r="H68" s="36">
        <v>1</v>
      </c>
      <c r="I68" s="36" t="s">
        <v>123</v>
      </c>
      <c r="J68" s="36" t="s">
        <v>123</v>
      </c>
      <c r="K68" s="36" t="s">
        <v>123</v>
      </c>
      <c r="L68" s="36">
        <v>1</v>
      </c>
      <c r="M68" s="36" t="s">
        <v>123</v>
      </c>
      <c r="N68" s="36" t="s">
        <v>123</v>
      </c>
      <c r="O68" s="36" t="s">
        <v>123</v>
      </c>
      <c r="P68" s="36" t="s">
        <v>123</v>
      </c>
      <c r="Q68" s="36">
        <v>1</v>
      </c>
      <c r="R68" s="36" t="s">
        <v>123</v>
      </c>
      <c r="S68" s="36" t="s">
        <v>123</v>
      </c>
      <c r="T68" s="36" t="s">
        <v>123</v>
      </c>
      <c r="U68" s="36" t="s">
        <v>123</v>
      </c>
      <c r="V68" s="36" t="s">
        <v>123</v>
      </c>
      <c r="W68" s="36" t="s">
        <v>123</v>
      </c>
      <c r="X68" s="36" t="s">
        <v>123</v>
      </c>
      <c r="Y68" s="36" t="s">
        <v>123</v>
      </c>
      <c r="Z68" s="36" t="s">
        <v>123</v>
      </c>
      <c r="AA68" s="36" t="s">
        <v>123</v>
      </c>
      <c r="AB68" s="36" t="s">
        <v>123</v>
      </c>
      <c r="AC68" s="36" t="s">
        <v>123</v>
      </c>
      <c r="AD68" s="36" t="s">
        <v>123</v>
      </c>
      <c r="AE68" s="36" t="s">
        <v>123</v>
      </c>
      <c r="AF68" s="36" t="s">
        <v>123</v>
      </c>
      <c r="AG68" s="36" t="s">
        <v>123</v>
      </c>
      <c r="AH68" s="36"/>
      <c r="AI68" s="36" t="s">
        <v>123</v>
      </c>
      <c r="AJ68" s="36" t="s">
        <v>123</v>
      </c>
      <c r="AK68" s="36"/>
      <c r="AL68" s="36" t="s">
        <v>123</v>
      </c>
      <c r="AM68" s="36" t="s">
        <v>123</v>
      </c>
      <c r="AN68" s="37">
        <v>-14.794124455601001</v>
      </c>
      <c r="AO68" s="37">
        <v>-64.872005302459002</v>
      </c>
      <c r="AP68" s="36">
        <v>3411</v>
      </c>
      <c r="AQ68" s="54" t="s">
        <v>123</v>
      </c>
      <c r="AR68" s="36" t="s">
        <v>123</v>
      </c>
      <c r="AS68" s="54">
        <f t="shared" si="2"/>
        <v>43</v>
      </c>
      <c r="AT68" s="52" t="s">
        <v>270</v>
      </c>
      <c r="AU68" s="53"/>
      <c r="AV68" s="51" t="s">
        <v>123</v>
      </c>
      <c r="AW68" s="51" t="s">
        <v>123</v>
      </c>
      <c r="AX68" s="36" t="s">
        <v>123</v>
      </c>
      <c r="AY68" s="36" t="s">
        <v>123</v>
      </c>
      <c r="AZ68" s="36" t="s">
        <v>123</v>
      </c>
      <c r="BA68" s="36" t="s">
        <v>123</v>
      </c>
      <c r="BB68" s="36" t="s">
        <v>123</v>
      </c>
    </row>
    <row r="69" spans="1:54" x14ac:dyDescent="0.3">
      <c r="A69" s="36">
        <v>56</v>
      </c>
      <c r="B69" s="36">
        <v>56</v>
      </c>
      <c r="C69" s="36" t="s">
        <v>123</v>
      </c>
      <c r="D69" s="36" t="s">
        <v>123</v>
      </c>
      <c r="E69" s="36" t="s">
        <v>123</v>
      </c>
      <c r="F69" s="54">
        <v>1</v>
      </c>
      <c r="G69" s="54">
        <v>1</v>
      </c>
      <c r="H69" s="36">
        <v>1</v>
      </c>
      <c r="I69" s="36" t="s">
        <v>123</v>
      </c>
      <c r="J69" s="36" t="s">
        <v>123</v>
      </c>
      <c r="K69" s="36" t="s">
        <v>123</v>
      </c>
      <c r="L69" s="36">
        <v>1</v>
      </c>
      <c r="M69" s="36" t="s">
        <v>123</v>
      </c>
      <c r="N69" s="36" t="s">
        <v>123</v>
      </c>
      <c r="O69" s="36" t="s">
        <v>123</v>
      </c>
      <c r="P69" s="36" t="s">
        <v>123</v>
      </c>
      <c r="Q69" s="36" t="s">
        <v>123</v>
      </c>
      <c r="R69" s="36" t="s">
        <v>123</v>
      </c>
      <c r="S69" s="36" t="s">
        <v>123</v>
      </c>
      <c r="T69" s="36" t="s">
        <v>123</v>
      </c>
      <c r="U69" s="36" t="s">
        <v>123</v>
      </c>
      <c r="V69" s="36" t="s">
        <v>123</v>
      </c>
      <c r="W69" s="36" t="s">
        <v>123</v>
      </c>
      <c r="X69" s="36" t="s">
        <v>123</v>
      </c>
      <c r="Y69" s="36" t="s">
        <v>123</v>
      </c>
      <c r="Z69" s="36" t="s">
        <v>123</v>
      </c>
      <c r="AA69" s="36" t="s">
        <v>123</v>
      </c>
      <c r="AB69" s="36" t="s">
        <v>123</v>
      </c>
      <c r="AC69" s="36" t="s">
        <v>123</v>
      </c>
      <c r="AD69" s="36" t="s">
        <v>123</v>
      </c>
      <c r="AE69" s="36" t="s">
        <v>123</v>
      </c>
      <c r="AF69" s="36" t="s">
        <v>123</v>
      </c>
      <c r="AG69" s="36" t="s">
        <v>123</v>
      </c>
      <c r="AH69" s="36"/>
      <c r="AI69" s="36" t="s">
        <v>123</v>
      </c>
      <c r="AJ69" s="36" t="s">
        <v>123</v>
      </c>
      <c r="AK69" s="36"/>
      <c r="AL69" s="36" t="s">
        <v>123</v>
      </c>
      <c r="AM69" s="36" t="s">
        <v>123</v>
      </c>
      <c r="AN69" s="37">
        <v>-14.794118944854</v>
      </c>
      <c r="AO69" s="37">
        <v>-64.872260112315004</v>
      </c>
      <c r="AP69" s="67">
        <v>3438</v>
      </c>
      <c r="AQ69" s="54" t="s">
        <v>123</v>
      </c>
      <c r="AR69" s="36" t="s">
        <v>123</v>
      </c>
      <c r="AS69" s="54">
        <f t="shared" si="2"/>
        <v>27</v>
      </c>
      <c r="AT69" s="52"/>
      <c r="AU69" s="53"/>
      <c r="AV69" s="51" t="s">
        <v>123</v>
      </c>
      <c r="AW69" s="51" t="s">
        <v>123</v>
      </c>
      <c r="AX69" s="36" t="s">
        <v>123</v>
      </c>
      <c r="AY69" s="36" t="s">
        <v>123</v>
      </c>
      <c r="AZ69" s="36" t="s">
        <v>123</v>
      </c>
      <c r="BA69" s="36" t="s">
        <v>123</v>
      </c>
      <c r="BB69" s="36" t="s">
        <v>123</v>
      </c>
    </row>
    <row r="70" spans="1:54" x14ac:dyDescent="0.3">
      <c r="A70" s="36">
        <v>57</v>
      </c>
      <c r="B70" s="36">
        <v>57</v>
      </c>
      <c r="C70" s="36" t="s">
        <v>123</v>
      </c>
      <c r="D70" s="36" t="s">
        <v>123</v>
      </c>
      <c r="E70" s="36" t="s">
        <v>123</v>
      </c>
      <c r="F70" s="54">
        <v>1</v>
      </c>
      <c r="G70" s="54">
        <v>1</v>
      </c>
      <c r="H70" s="36">
        <v>1</v>
      </c>
      <c r="I70" s="36" t="s">
        <v>123</v>
      </c>
      <c r="J70" s="36" t="s">
        <v>123</v>
      </c>
      <c r="K70" s="36" t="s">
        <v>123</v>
      </c>
      <c r="L70" s="36">
        <v>1</v>
      </c>
      <c r="M70" s="36" t="s">
        <v>123</v>
      </c>
      <c r="N70" s="36" t="s">
        <v>123</v>
      </c>
      <c r="O70" s="36" t="s">
        <v>123</v>
      </c>
      <c r="P70" s="36" t="s">
        <v>123</v>
      </c>
      <c r="Q70" s="36">
        <v>1</v>
      </c>
      <c r="R70" s="36" t="s">
        <v>123</v>
      </c>
      <c r="S70" s="36" t="s">
        <v>123</v>
      </c>
      <c r="T70" s="36" t="s">
        <v>123</v>
      </c>
      <c r="U70" s="36" t="s">
        <v>123</v>
      </c>
      <c r="V70" s="36" t="s">
        <v>123</v>
      </c>
      <c r="W70" s="36" t="s">
        <v>123</v>
      </c>
      <c r="X70" s="36" t="s">
        <v>123</v>
      </c>
      <c r="Y70" s="36" t="s">
        <v>123</v>
      </c>
      <c r="Z70" s="36" t="s">
        <v>123</v>
      </c>
      <c r="AA70" s="36" t="s">
        <v>123</v>
      </c>
      <c r="AB70" s="36" t="s">
        <v>123</v>
      </c>
      <c r="AC70" s="36" t="s">
        <v>123</v>
      </c>
      <c r="AD70" s="36" t="s">
        <v>123</v>
      </c>
      <c r="AE70" s="36" t="s">
        <v>123</v>
      </c>
      <c r="AF70" s="36" t="s">
        <v>123</v>
      </c>
      <c r="AG70" s="36" t="s">
        <v>123</v>
      </c>
      <c r="AH70" s="36"/>
      <c r="AI70" s="36" t="s">
        <v>123</v>
      </c>
      <c r="AJ70" s="36" t="s">
        <v>123</v>
      </c>
      <c r="AK70" s="36"/>
      <c r="AL70" s="36" t="s">
        <v>123</v>
      </c>
      <c r="AM70" s="36" t="s">
        <v>123</v>
      </c>
      <c r="AN70" s="37">
        <v>-14.794115378747</v>
      </c>
      <c r="AO70" s="37">
        <v>-64.872761685401002</v>
      </c>
      <c r="AP70" s="36">
        <v>3493</v>
      </c>
      <c r="AQ70" s="54" t="s">
        <v>123</v>
      </c>
      <c r="AR70" s="36" t="s">
        <v>123</v>
      </c>
      <c r="AS70" s="54">
        <f t="shared" si="2"/>
        <v>55</v>
      </c>
      <c r="AT70" s="52" t="s">
        <v>270</v>
      </c>
      <c r="AU70" s="53"/>
      <c r="AV70" s="51" t="s">
        <v>123</v>
      </c>
      <c r="AW70" s="51" t="s">
        <v>123</v>
      </c>
      <c r="AX70" s="36" t="s">
        <v>123</v>
      </c>
      <c r="AY70" s="36" t="s">
        <v>123</v>
      </c>
      <c r="AZ70" s="36" t="s">
        <v>123</v>
      </c>
      <c r="BA70" s="36" t="s">
        <v>123</v>
      </c>
      <c r="BB70" s="36" t="s">
        <v>123</v>
      </c>
    </row>
    <row r="71" spans="1:54" x14ac:dyDescent="0.3">
      <c r="A71" s="36">
        <v>58</v>
      </c>
      <c r="B71" s="36">
        <v>58</v>
      </c>
      <c r="C71" s="36" t="s">
        <v>123</v>
      </c>
      <c r="D71" s="36" t="s">
        <v>123</v>
      </c>
      <c r="E71" s="36" t="s">
        <v>123</v>
      </c>
      <c r="F71" s="54">
        <v>1</v>
      </c>
      <c r="G71" s="54">
        <v>1</v>
      </c>
      <c r="H71" s="36">
        <v>1</v>
      </c>
      <c r="I71" s="36" t="s">
        <v>123</v>
      </c>
      <c r="J71" s="36" t="s">
        <v>123</v>
      </c>
      <c r="K71" s="36" t="s">
        <v>123</v>
      </c>
      <c r="L71" s="36">
        <v>1</v>
      </c>
      <c r="M71" s="36" t="s">
        <v>123</v>
      </c>
      <c r="N71" s="36" t="s">
        <v>123</v>
      </c>
      <c r="O71" s="36" t="s">
        <v>123</v>
      </c>
      <c r="P71" s="36" t="s">
        <v>123</v>
      </c>
      <c r="Q71" s="36">
        <v>1</v>
      </c>
      <c r="R71" s="36" t="s">
        <v>123</v>
      </c>
      <c r="S71" s="36" t="s">
        <v>123</v>
      </c>
      <c r="T71" s="36" t="s">
        <v>123</v>
      </c>
      <c r="U71" s="36" t="s">
        <v>123</v>
      </c>
      <c r="V71" s="36" t="s">
        <v>123</v>
      </c>
      <c r="W71" s="36" t="s">
        <v>123</v>
      </c>
      <c r="X71" s="36" t="s">
        <v>123</v>
      </c>
      <c r="Y71" s="36" t="s">
        <v>123</v>
      </c>
      <c r="Z71" s="36" t="s">
        <v>123</v>
      </c>
      <c r="AA71" s="36" t="s">
        <v>123</v>
      </c>
      <c r="AB71" s="36" t="s">
        <v>123</v>
      </c>
      <c r="AC71" s="36" t="s">
        <v>123</v>
      </c>
      <c r="AD71" s="36" t="s">
        <v>123</v>
      </c>
      <c r="AE71" s="36" t="s">
        <v>123</v>
      </c>
      <c r="AF71" s="36" t="s">
        <v>123</v>
      </c>
      <c r="AG71" s="36" t="s">
        <v>123</v>
      </c>
      <c r="AH71" s="36"/>
      <c r="AI71" s="36" t="s">
        <v>123</v>
      </c>
      <c r="AJ71" s="36" t="s">
        <v>123</v>
      </c>
      <c r="AK71" s="36"/>
      <c r="AL71" s="36" t="s">
        <v>123</v>
      </c>
      <c r="AM71" s="36" t="s">
        <v>123</v>
      </c>
      <c r="AN71" s="37">
        <v>-14.794352017571001</v>
      </c>
      <c r="AO71" s="37">
        <v>-64.873368870465995</v>
      </c>
      <c r="AP71" s="36">
        <v>3561</v>
      </c>
      <c r="AQ71" s="54" t="s">
        <v>123</v>
      </c>
      <c r="AR71" s="36" t="s">
        <v>123</v>
      </c>
      <c r="AS71" s="54">
        <f t="shared" si="2"/>
        <v>68</v>
      </c>
      <c r="AT71" s="52" t="s">
        <v>337</v>
      </c>
      <c r="AU71" s="53"/>
      <c r="AV71" s="51" t="s">
        <v>123</v>
      </c>
      <c r="AW71" s="51" t="s">
        <v>123</v>
      </c>
      <c r="AX71" s="36" t="s">
        <v>123</v>
      </c>
      <c r="AY71" s="36" t="s">
        <v>123</v>
      </c>
      <c r="AZ71" s="36" t="s">
        <v>123</v>
      </c>
      <c r="BA71" s="36" t="s">
        <v>123</v>
      </c>
      <c r="BB71" s="36" t="s">
        <v>123</v>
      </c>
    </row>
    <row r="72" spans="1:54" x14ac:dyDescent="0.3">
      <c r="A72" s="36">
        <v>59</v>
      </c>
      <c r="B72" s="36">
        <v>59</v>
      </c>
      <c r="C72" s="36" t="s">
        <v>123</v>
      </c>
      <c r="D72" s="36" t="s">
        <v>123</v>
      </c>
      <c r="E72" s="36" t="s">
        <v>123</v>
      </c>
      <c r="F72" s="54">
        <v>1</v>
      </c>
      <c r="G72" s="54">
        <v>1</v>
      </c>
      <c r="H72" s="36">
        <v>1</v>
      </c>
      <c r="I72" s="36" t="s">
        <v>123</v>
      </c>
      <c r="J72" s="36" t="s">
        <v>123</v>
      </c>
      <c r="K72" s="36" t="s">
        <v>123</v>
      </c>
      <c r="L72" s="36">
        <v>1</v>
      </c>
      <c r="M72" s="36" t="s">
        <v>123</v>
      </c>
      <c r="N72" s="36" t="s">
        <v>123</v>
      </c>
      <c r="O72" s="36" t="s">
        <v>123</v>
      </c>
      <c r="P72" s="36" t="s">
        <v>123</v>
      </c>
      <c r="Q72" s="36" t="s">
        <v>123</v>
      </c>
      <c r="R72" s="36" t="s">
        <v>123</v>
      </c>
      <c r="S72" s="36" t="s">
        <v>123</v>
      </c>
      <c r="T72" s="36" t="s">
        <v>123</v>
      </c>
      <c r="U72" s="36" t="s">
        <v>123</v>
      </c>
      <c r="V72" s="36" t="s">
        <v>123</v>
      </c>
      <c r="W72" s="36" t="s">
        <v>123</v>
      </c>
      <c r="X72" s="36" t="s">
        <v>123</v>
      </c>
      <c r="Y72" s="36" t="s">
        <v>123</v>
      </c>
      <c r="Z72" s="36" t="s">
        <v>123</v>
      </c>
      <c r="AA72" s="36" t="s">
        <v>123</v>
      </c>
      <c r="AB72" s="36" t="s">
        <v>123</v>
      </c>
      <c r="AC72" s="36" t="s">
        <v>123</v>
      </c>
      <c r="AD72" s="36" t="s">
        <v>123</v>
      </c>
      <c r="AE72" s="36" t="s">
        <v>123</v>
      </c>
      <c r="AF72" s="36" t="s">
        <v>123</v>
      </c>
      <c r="AG72" s="36" t="s">
        <v>123</v>
      </c>
      <c r="AH72" s="36"/>
      <c r="AI72" s="36" t="s">
        <v>123</v>
      </c>
      <c r="AJ72" s="36" t="s">
        <v>123</v>
      </c>
      <c r="AK72" s="36"/>
      <c r="AL72" s="36" t="s">
        <v>123</v>
      </c>
      <c r="AM72" s="36" t="s">
        <v>123</v>
      </c>
      <c r="AN72" s="37">
        <v>-14.794385082014999</v>
      </c>
      <c r="AO72" s="37">
        <v>-64.873501304537001</v>
      </c>
      <c r="AP72" s="36">
        <v>3577</v>
      </c>
      <c r="AQ72" s="54" t="s">
        <v>123</v>
      </c>
      <c r="AR72" s="36" t="s">
        <v>123</v>
      </c>
      <c r="AS72" s="54">
        <f t="shared" si="2"/>
        <v>16</v>
      </c>
      <c r="AT72" s="52"/>
      <c r="AU72" s="53"/>
      <c r="AV72" s="51" t="s">
        <v>123</v>
      </c>
      <c r="AW72" s="51" t="s">
        <v>123</v>
      </c>
      <c r="AX72" s="36" t="s">
        <v>123</v>
      </c>
      <c r="AY72" s="36" t="s">
        <v>123</v>
      </c>
      <c r="AZ72" s="36" t="s">
        <v>123</v>
      </c>
      <c r="BA72" s="36" t="s">
        <v>123</v>
      </c>
      <c r="BB72" s="36" t="s">
        <v>123</v>
      </c>
    </row>
    <row r="73" spans="1:54" x14ac:dyDescent="0.3">
      <c r="A73" s="36">
        <v>60</v>
      </c>
      <c r="B73" s="36">
        <v>60</v>
      </c>
      <c r="C73" s="36" t="s">
        <v>123</v>
      </c>
      <c r="D73" s="36" t="s">
        <v>123</v>
      </c>
      <c r="E73" s="36" t="s">
        <v>123</v>
      </c>
      <c r="F73" s="54">
        <v>1</v>
      </c>
      <c r="G73" s="54">
        <v>1</v>
      </c>
      <c r="H73" s="36">
        <v>1</v>
      </c>
      <c r="I73" s="36" t="s">
        <v>123</v>
      </c>
      <c r="J73" s="36" t="s">
        <v>123</v>
      </c>
      <c r="K73" s="36" t="s">
        <v>123</v>
      </c>
      <c r="L73" s="36">
        <v>1</v>
      </c>
      <c r="M73" s="36" t="s">
        <v>123</v>
      </c>
      <c r="N73" s="36" t="s">
        <v>123</v>
      </c>
      <c r="O73" s="36" t="s">
        <v>123</v>
      </c>
      <c r="P73" s="36" t="s">
        <v>123</v>
      </c>
      <c r="Q73" s="36" t="s">
        <v>123</v>
      </c>
      <c r="R73" s="36" t="s">
        <v>123</v>
      </c>
      <c r="S73" s="36" t="s">
        <v>123</v>
      </c>
      <c r="T73" s="36" t="s">
        <v>123</v>
      </c>
      <c r="U73" s="36" t="s">
        <v>123</v>
      </c>
      <c r="V73" s="36">
        <v>1</v>
      </c>
      <c r="W73" s="36" t="s">
        <v>123</v>
      </c>
      <c r="X73" s="36" t="s">
        <v>123</v>
      </c>
      <c r="Y73" s="36" t="s">
        <v>123</v>
      </c>
      <c r="Z73" s="36" t="s">
        <v>123</v>
      </c>
      <c r="AA73" s="36" t="s">
        <v>123</v>
      </c>
      <c r="AB73" s="36" t="s">
        <v>123</v>
      </c>
      <c r="AC73" s="36" t="s">
        <v>123</v>
      </c>
      <c r="AD73" s="36" t="s">
        <v>123</v>
      </c>
      <c r="AE73" s="36" t="s">
        <v>123</v>
      </c>
      <c r="AF73" s="36" t="s">
        <v>123</v>
      </c>
      <c r="AG73" s="36" t="s">
        <v>123</v>
      </c>
      <c r="AH73" s="36"/>
      <c r="AI73" s="36">
        <v>1</v>
      </c>
      <c r="AJ73" s="36" t="s">
        <v>123</v>
      </c>
      <c r="AK73" s="36" t="s">
        <v>129</v>
      </c>
      <c r="AL73" s="36">
        <v>1</v>
      </c>
      <c r="AM73" s="36">
        <v>5</v>
      </c>
      <c r="AN73" s="37">
        <v>-14.794760136191</v>
      </c>
      <c r="AO73" s="37">
        <v>-64.873452354221996</v>
      </c>
      <c r="AP73" s="36">
        <v>3641</v>
      </c>
      <c r="AQ73" s="36">
        <v>3617</v>
      </c>
      <c r="AR73" s="54">
        <f>AP73-AQ73</f>
        <v>24</v>
      </c>
      <c r="AS73" s="54">
        <f>AQ73-AP72</f>
        <v>40</v>
      </c>
      <c r="AT73" s="52"/>
      <c r="AU73" s="53"/>
      <c r="AV73" s="51" t="s">
        <v>123</v>
      </c>
      <c r="AW73" s="51" t="s">
        <v>123</v>
      </c>
      <c r="AX73" s="36" t="s">
        <v>123</v>
      </c>
      <c r="AY73" s="36" t="s">
        <v>123</v>
      </c>
      <c r="AZ73" s="36" t="s">
        <v>123</v>
      </c>
      <c r="BA73" s="36" t="s">
        <v>123</v>
      </c>
      <c r="BB73" s="36" t="s">
        <v>123</v>
      </c>
    </row>
    <row r="74" spans="1:54" x14ac:dyDescent="0.3">
      <c r="A74" s="36">
        <v>61</v>
      </c>
      <c r="B74" s="36">
        <v>61</v>
      </c>
      <c r="C74" s="36" t="s">
        <v>123</v>
      </c>
      <c r="D74" s="36" t="s">
        <v>123</v>
      </c>
      <c r="E74" s="36" t="s">
        <v>123</v>
      </c>
      <c r="F74" s="54">
        <v>1</v>
      </c>
      <c r="G74" s="54">
        <v>1</v>
      </c>
      <c r="H74" s="36">
        <v>1</v>
      </c>
      <c r="I74" s="36" t="s">
        <v>123</v>
      </c>
      <c r="J74" s="36" t="s">
        <v>123</v>
      </c>
      <c r="K74" s="36" t="s">
        <v>123</v>
      </c>
      <c r="L74" s="36" t="s">
        <v>123</v>
      </c>
      <c r="M74" s="36" t="s">
        <v>123</v>
      </c>
      <c r="N74" s="36">
        <v>1</v>
      </c>
      <c r="O74" s="36" t="s">
        <v>123</v>
      </c>
      <c r="P74" s="36">
        <v>1</v>
      </c>
      <c r="Q74" s="36" t="s">
        <v>123</v>
      </c>
      <c r="R74" s="36" t="s">
        <v>123</v>
      </c>
      <c r="S74" s="36" t="s">
        <v>123</v>
      </c>
      <c r="T74" s="36" t="s">
        <v>123</v>
      </c>
      <c r="U74" s="36" t="s">
        <v>123</v>
      </c>
      <c r="V74" s="36" t="s">
        <v>123</v>
      </c>
      <c r="W74" s="36" t="s">
        <v>123</v>
      </c>
      <c r="X74" s="36" t="s">
        <v>123</v>
      </c>
      <c r="Y74" s="36" t="s">
        <v>123</v>
      </c>
      <c r="Z74" s="36" t="s">
        <v>123</v>
      </c>
      <c r="AA74" s="36" t="s">
        <v>123</v>
      </c>
      <c r="AB74" s="36" t="s">
        <v>123</v>
      </c>
      <c r="AC74" s="36" t="s">
        <v>123</v>
      </c>
      <c r="AD74" s="36" t="s">
        <v>123</v>
      </c>
      <c r="AE74" s="36" t="s">
        <v>123</v>
      </c>
      <c r="AF74" s="36" t="s">
        <v>123</v>
      </c>
      <c r="AG74" s="36" t="s">
        <v>123</v>
      </c>
      <c r="AH74" s="36"/>
      <c r="AI74" s="36" t="s">
        <v>123</v>
      </c>
      <c r="AJ74" s="36" t="s">
        <v>123</v>
      </c>
      <c r="AK74" s="36"/>
      <c r="AL74" s="36" t="s">
        <v>123</v>
      </c>
      <c r="AM74" s="36" t="s">
        <v>123</v>
      </c>
      <c r="AN74" s="37">
        <v>-14.795152369961</v>
      </c>
      <c r="AO74" s="37">
        <v>-64.873384628444001</v>
      </c>
      <c r="AP74" s="36">
        <v>3686</v>
      </c>
      <c r="AQ74" s="36" t="s">
        <v>123</v>
      </c>
      <c r="AR74" s="36" t="s">
        <v>123</v>
      </c>
      <c r="AS74" s="54">
        <f t="shared" si="2"/>
        <v>45</v>
      </c>
      <c r="AT74" s="52"/>
      <c r="AU74" s="53"/>
      <c r="AV74" s="51">
        <v>1</v>
      </c>
      <c r="AW74" s="51">
        <v>1</v>
      </c>
      <c r="AX74" s="36">
        <v>1</v>
      </c>
      <c r="AY74" s="36" t="s">
        <v>123</v>
      </c>
      <c r="AZ74" s="36" t="s">
        <v>123</v>
      </c>
      <c r="BA74" s="36" t="s">
        <v>123</v>
      </c>
      <c r="BB74" s="36" t="s">
        <v>123</v>
      </c>
    </row>
    <row r="75" spans="1:54" x14ac:dyDescent="0.3">
      <c r="A75" s="36" t="s">
        <v>130</v>
      </c>
      <c r="B75" s="36" t="s">
        <v>123</v>
      </c>
      <c r="C75" s="36" t="s">
        <v>123</v>
      </c>
      <c r="D75" s="36" t="s">
        <v>123</v>
      </c>
      <c r="E75" s="36" t="s">
        <v>123</v>
      </c>
      <c r="F75" s="54" t="s">
        <v>123</v>
      </c>
      <c r="G75" s="36" t="s">
        <v>123</v>
      </c>
      <c r="H75" s="36" t="s">
        <v>123</v>
      </c>
      <c r="I75" s="36" t="s">
        <v>123</v>
      </c>
      <c r="J75" s="36" t="s">
        <v>123</v>
      </c>
      <c r="K75" s="36" t="s">
        <v>123</v>
      </c>
      <c r="L75" s="36" t="s">
        <v>123</v>
      </c>
      <c r="M75" s="36" t="s">
        <v>123</v>
      </c>
      <c r="N75" s="36" t="s">
        <v>123</v>
      </c>
      <c r="O75" s="36" t="s">
        <v>123</v>
      </c>
      <c r="P75" s="36" t="s">
        <v>123</v>
      </c>
      <c r="Q75" s="36" t="s">
        <v>123</v>
      </c>
      <c r="R75" s="36" t="s">
        <v>123</v>
      </c>
      <c r="S75" s="36" t="s">
        <v>123</v>
      </c>
      <c r="T75" s="36" t="s">
        <v>123</v>
      </c>
      <c r="U75" s="36" t="s">
        <v>123</v>
      </c>
      <c r="V75" s="36" t="s">
        <v>123</v>
      </c>
      <c r="W75" s="36" t="s">
        <v>123</v>
      </c>
      <c r="X75" s="36">
        <v>1</v>
      </c>
      <c r="Y75" s="36" t="s">
        <v>123</v>
      </c>
      <c r="Z75" s="36" t="s">
        <v>123</v>
      </c>
      <c r="AA75" s="36" t="s">
        <v>123</v>
      </c>
      <c r="AB75" s="36" t="s">
        <v>123</v>
      </c>
      <c r="AC75" s="36" t="s">
        <v>123</v>
      </c>
      <c r="AD75" s="36" t="s">
        <v>123</v>
      </c>
      <c r="AE75" s="36" t="s">
        <v>123</v>
      </c>
      <c r="AF75" s="36" t="s">
        <v>123</v>
      </c>
      <c r="AG75" s="36" t="s">
        <v>123</v>
      </c>
      <c r="AH75" s="36"/>
      <c r="AI75" s="36" t="s">
        <v>123</v>
      </c>
      <c r="AJ75" s="36" t="s">
        <v>123</v>
      </c>
      <c r="AK75" s="36"/>
      <c r="AL75" s="36" t="s">
        <v>123</v>
      </c>
      <c r="AM75" s="36" t="s">
        <v>123</v>
      </c>
      <c r="AN75" s="37">
        <v>-14.795197999999999</v>
      </c>
      <c r="AO75" s="37">
        <v>-64.873377000000005</v>
      </c>
      <c r="AP75" s="36" t="s">
        <v>123</v>
      </c>
      <c r="AQ75" s="36" t="s">
        <v>123</v>
      </c>
      <c r="AR75" s="36" t="s">
        <v>123</v>
      </c>
      <c r="AS75" s="54"/>
      <c r="AT75" s="52"/>
      <c r="AU75" s="53"/>
      <c r="AV75" s="51" t="s">
        <v>123</v>
      </c>
      <c r="AW75" s="51" t="s">
        <v>123</v>
      </c>
      <c r="AX75" s="36"/>
      <c r="AY75" s="36">
        <v>5</v>
      </c>
      <c r="AZ75" s="36">
        <v>6</v>
      </c>
      <c r="BA75" s="36" t="s">
        <v>123</v>
      </c>
      <c r="BB75" s="36" t="s">
        <v>123</v>
      </c>
    </row>
    <row r="76" spans="1:54" x14ac:dyDescent="0.3">
      <c r="A76" s="36">
        <v>62</v>
      </c>
      <c r="B76" s="36">
        <v>62</v>
      </c>
      <c r="C76" s="36" t="s">
        <v>123</v>
      </c>
      <c r="D76" s="36" t="s">
        <v>123</v>
      </c>
      <c r="E76" s="36" t="s">
        <v>123</v>
      </c>
      <c r="F76" s="54">
        <v>1</v>
      </c>
      <c r="G76" s="36">
        <v>1</v>
      </c>
      <c r="H76" s="36">
        <v>1</v>
      </c>
      <c r="I76" s="36" t="s">
        <v>123</v>
      </c>
      <c r="J76" s="36" t="s">
        <v>123</v>
      </c>
      <c r="K76" s="36" t="s">
        <v>123</v>
      </c>
      <c r="L76" s="36" t="s">
        <v>123</v>
      </c>
      <c r="M76" s="36" t="s">
        <v>123</v>
      </c>
      <c r="N76" s="36" t="s">
        <v>123</v>
      </c>
      <c r="O76" s="36" t="s">
        <v>123</v>
      </c>
      <c r="P76" s="36">
        <v>1</v>
      </c>
      <c r="Q76" s="36" t="s">
        <v>123</v>
      </c>
      <c r="R76" s="36" t="s">
        <v>123</v>
      </c>
      <c r="S76" s="36" t="s">
        <v>123</v>
      </c>
      <c r="T76" s="36" t="s">
        <v>123</v>
      </c>
      <c r="U76" s="36" t="s">
        <v>123</v>
      </c>
      <c r="V76" s="36" t="s">
        <v>123</v>
      </c>
      <c r="W76" s="36" t="s">
        <v>123</v>
      </c>
      <c r="X76" s="36" t="s">
        <v>123</v>
      </c>
      <c r="Y76" s="36" t="s">
        <v>123</v>
      </c>
      <c r="Z76" s="36" t="s">
        <v>123</v>
      </c>
      <c r="AA76" s="36" t="s">
        <v>123</v>
      </c>
      <c r="AB76" s="36" t="s">
        <v>123</v>
      </c>
      <c r="AC76" s="36" t="s">
        <v>123</v>
      </c>
      <c r="AD76" s="36" t="s">
        <v>123</v>
      </c>
      <c r="AE76" s="36" t="s">
        <v>123</v>
      </c>
      <c r="AF76" s="36" t="s">
        <v>123</v>
      </c>
      <c r="AG76" s="36" t="s">
        <v>123</v>
      </c>
      <c r="AH76" s="36"/>
      <c r="AI76" s="36" t="s">
        <v>123</v>
      </c>
      <c r="AJ76" s="36" t="s">
        <v>123</v>
      </c>
      <c r="AK76" s="36"/>
      <c r="AL76" s="36" t="s">
        <v>123</v>
      </c>
      <c r="AM76" s="36" t="s">
        <v>123</v>
      </c>
      <c r="AN76" s="37">
        <v>-14.795189324358001</v>
      </c>
      <c r="AO76" s="37">
        <v>-64.873267617075996</v>
      </c>
      <c r="AP76" s="36" t="s">
        <v>123</v>
      </c>
      <c r="AQ76" s="36" t="s">
        <v>123</v>
      </c>
      <c r="AR76" s="36" t="s">
        <v>123</v>
      </c>
      <c r="AS76" s="54"/>
      <c r="AT76" s="52"/>
      <c r="AU76" s="53"/>
      <c r="AV76" s="51">
        <v>1</v>
      </c>
      <c r="AW76" s="51">
        <v>1</v>
      </c>
      <c r="AX76" s="36">
        <v>1</v>
      </c>
      <c r="AY76" s="36">
        <v>11</v>
      </c>
      <c r="AZ76" s="36">
        <v>14</v>
      </c>
      <c r="BA76" s="36">
        <v>1</v>
      </c>
      <c r="BB76" s="36" t="s">
        <v>123</v>
      </c>
    </row>
    <row r="77" spans="1:54" x14ac:dyDescent="0.3">
      <c r="A77" s="36">
        <v>63</v>
      </c>
      <c r="B77" s="36">
        <v>63</v>
      </c>
      <c r="C77" s="36" t="s">
        <v>123</v>
      </c>
      <c r="D77" s="36" t="s">
        <v>123</v>
      </c>
      <c r="E77" s="36" t="s">
        <v>123</v>
      </c>
      <c r="F77" s="54">
        <v>1</v>
      </c>
      <c r="G77" s="36">
        <v>1</v>
      </c>
      <c r="H77" s="36">
        <v>1</v>
      </c>
      <c r="I77" s="36" t="s">
        <v>123</v>
      </c>
      <c r="J77" s="36" t="s">
        <v>123</v>
      </c>
      <c r="K77" s="36" t="s">
        <v>123</v>
      </c>
      <c r="L77" s="36" t="s">
        <v>123</v>
      </c>
      <c r="M77" s="36" t="s">
        <v>123</v>
      </c>
      <c r="N77" s="36" t="s">
        <v>123</v>
      </c>
      <c r="O77" s="36">
        <v>1</v>
      </c>
      <c r="P77" s="36" t="s">
        <v>123</v>
      </c>
      <c r="Q77" s="36" t="s">
        <v>123</v>
      </c>
      <c r="R77" s="36" t="s">
        <v>123</v>
      </c>
      <c r="S77" s="36" t="s">
        <v>123</v>
      </c>
      <c r="T77" s="36" t="s">
        <v>123</v>
      </c>
      <c r="U77" s="36" t="s">
        <v>123</v>
      </c>
      <c r="V77" s="36" t="s">
        <v>123</v>
      </c>
      <c r="W77" s="36" t="s">
        <v>123</v>
      </c>
      <c r="X77" s="36" t="s">
        <v>123</v>
      </c>
      <c r="Y77" s="36" t="s">
        <v>123</v>
      </c>
      <c r="Z77" s="36" t="s">
        <v>123</v>
      </c>
      <c r="AA77" s="36" t="s">
        <v>123</v>
      </c>
      <c r="AB77" s="36" t="s">
        <v>123</v>
      </c>
      <c r="AC77" s="36" t="s">
        <v>123</v>
      </c>
      <c r="AD77" s="36" t="s">
        <v>123</v>
      </c>
      <c r="AE77" s="36" t="s">
        <v>123</v>
      </c>
      <c r="AF77" s="36" t="s">
        <v>123</v>
      </c>
      <c r="AG77" s="36" t="s">
        <v>123</v>
      </c>
      <c r="AH77" s="36"/>
      <c r="AI77" s="36" t="s">
        <v>123</v>
      </c>
      <c r="AJ77" s="36" t="s">
        <v>123</v>
      </c>
      <c r="AK77" s="36"/>
      <c r="AL77" s="36" t="s">
        <v>123</v>
      </c>
      <c r="AM77" s="36" t="s">
        <v>123</v>
      </c>
      <c r="AN77" s="37">
        <v>-14.795241514033</v>
      </c>
      <c r="AO77" s="37">
        <v>-64.873664584010001</v>
      </c>
      <c r="AP77" s="36">
        <v>3722</v>
      </c>
      <c r="AQ77" s="36" t="s">
        <v>123</v>
      </c>
      <c r="AR77" s="36" t="s">
        <v>123</v>
      </c>
      <c r="AS77" s="54">
        <f>AP77-AP74</f>
        <v>36</v>
      </c>
      <c r="AT77" s="52"/>
      <c r="AU77" s="53"/>
      <c r="AV77" s="51">
        <v>2</v>
      </c>
      <c r="AW77" s="51">
        <v>2</v>
      </c>
      <c r="AX77" s="36">
        <v>2</v>
      </c>
      <c r="AY77" s="36">
        <v>31</v>
      </c>
      <c r="AZ77" s="36">
        <v>39</v>
      </c>
      <c r="BA77" s="36" t="s">
        <v>123</v>
      </c>
      <c r="BB77" s="36" t="s">
        <v>123</v>
      </c>
    </row>
    <row r="78" spans="1:54" x14ac:dyDescent="0.3">
      <c r="A78" s="36" t="s">
        <v>131</v>
      </c>
      <c r="B78" s="36" t="s">
        <v>123</v>
      </c>
      <c r="C78" s="36" t="s">
        <v>123</v>
      </c>
      <c r="D78" s="36" t="s">
        <v>123</v>
      </c>
      <c r="E78" s="36" t="s">
        <v>123</v>
      </c>
      <c r="F78" s="54" t="s">
        <v>123</v>
      </c>
      <c r="G78" s="36" t="s">
        <v>123</v>
      </c>
      <c r="H78" s="36" t="s">
        <v>123</v>
      </c>
      <c r="I78" s="36" t="s">
        <v>123</v>
      </c>
      <c r="J78" s="36" t="s">
        <v>123</v>
      </c>
      <c r="K78" s="36" t="s">
        <v>123</v>
      </c>
      <c r="L78" s="36" t="s">
        <v>123</v>
      </c>
      <c r="M78" s="36" t="s">
        <v>123</v>
      </c>
      <c r="N78" s="36" t="s">
        <v>123</v>
      </c>
      <c r="O78" s="36" t="s">
        <v>123</v>
      </c>
      <c r="P78" s="36" t="s">
        <v>123</v>
      </c>
      <c r="Q78" s="36" t="s">
        <v>123</v>
      </c>
      <c r="R78" s="36" t="s">
        <v>123</v>
      </c>
      <c r="S78" s="36" t="s">
        <v>123</v>
      </c>
      <c r="T78" s="36" t="s">
        <v>123</v>
      </c>
      <c r="U78" s="36" t="s">
        <v>123</v>
      </c>
      <c r="V78" s="36" t="s">
        <v>123</v>
      </c>
      <c r="W78" s="36" t="s">
        <v>123</v>
      </c>
      <c r="X78" s="36">
        <v>1</v>
      </c>
      <c r="Y78" s="36" t="s">
        <v>123</v>
      </c>
      <c r="Z78" s="36" t="s">
        <v>123</v>
      </c>
      <c r="AA78" s="36" t="s">
        <v>123</v>
      </c>
      <c r="AB78" s="36" t="s">
        <v>123</v>
      </c>
      <c r="AC78" s="36" t="s">
        <v>123</v>
      </c>
      <c r="AD78" s="36" t="s">
        <v>123</v>
      </c>
      <c r="AE78" s="36" t="s">
        <v>123</v>
      </c>
      <c r="AF78" s="36" t="s">
        <v>123</v>
      </c>
      <c r="AG78" s="36" t="s">
        <v>123</v>
      </c>
      <c r="AH78" s="36"/>
      <c r="AI78" s="36" t="s">
        <v>123</v>
      </c>
      <c r="AJ78" s="36" t="s">
        <v>123</v>
      </c>
      <c r="AK78" s="36"/>
      <c r="AL78" s="36" t="s">
        <v>123</v>
      </c>
      <c r="AM78" s="36" t="s">
        <v>123</v>
      </c>
      <c r="AN78" s="37">
        <v>-14.79527</v>
      </c>
      <c r="AO78" s="37">
        <v>-64.873943999999995</v>
      </c>
      <c r="AP78" s="36" t="s">
        <v>123</v>
      </c>
      <c r="AQ78" s="36" t="s">
        <v>123</v>
      </c>
      <c r="AR78" s="36" t="s">
        <v>123</v>
      </c>
      <c r="AS78" s="54"/>
      <c r="AT78" s="52"/>
      <c r="AU78" s="53"/>
      <c r="AV78" s="51" t="s">
        <v>123</v>
      </c>
      <c r="AW78" s="51" t="s">
        <v>123</v>
      </c>
      <c r="AX78" s="36"/>
      <c r="AY78" s="36">
        <v>31</v>
      </c>
      <c r="AZ78" s="36">
        <v>39</v>
      </c>
      <c r="BA78" s="36" t="s">
        <v>123</v>
      </c>
      <c r="BB78" s="36" t="s">
        <v>123</v>
      </c>
    </row>
    <row r="79" spans="1:54" x14ac:dyDescent="0.3">
      <c r="A79" s="36">
        <v>64</v>
      </c>
      <c r="B79" s="36">
        <v>64</v>
      </c>
      <c r="C79" s="36" t="s">
        <v>123</v>
      </c>
      <c r="D79" s="36" t="s">
        <v>123</v>
      </c>
      <c r="E79" s="36" t="s">
        <v>123</v>
      </c>
      <c r="F79" s="54">
        <v>1</v>
      </c>
      <c r="G79" s="36">
        <v>1</v>
      </c>
      <c r="H79" s="36">
        <v>1</v>
      </c>
      <c r="I79" s="36" t="s">
        <v>123</v>
      </c>
      <c r="J79" s="36" t="s">
        <v>123</v>
      </c>
      <c r="K79" s="36" t="s">
        <v>123</v>
      </c>
      <c r="L79" s="36" t="s">
        <v>123</v>
      </c>
      <c r="M79" s="36" t="s">
        <v>123</v>
      </c>
      <c r="N79" s="36" t="s">
        <v>123</v>
      </c>
      <c r="O79" s="36" t="s">
        <v>123</v>
      </c>
      <c r="P79" s="36">
        <v>1</v>
      </c>
      <c r="Q79" s="36" t="s">
        <v>123</v>
      </c>
      <c r="R79" s="36" t="s">
        <v>123</v>
      </c>
      <c r="S79" s="36" t="s">
        <v>123</v>
      </c>
      <c r="T79" s="36" t="s">
        <v>123</v>
      </c>
      <c r="U79" s="36" t="s">
        <v>123</v>
      </c>
      <c r="V79" s="36" t="s">
        <v>123</v>
      </c>
      <c r="W79" s="36" t="s">
        <v>123</v>
      </c>
      <c r="X79" s="36" t="s">
        <v>123</v>
      </c>
      <c r="Y79" s="36" t="s">
        <v>123</v>
      </c>
      <c r="Z79" s="36" t="s">
        <v>123</v>
      </c>
      <c r="AA79" s="36" t="s">
        <v>123</v>
      </c>
      <c r="AB79" s="36" t="s">
        <v>123</v>
      </c>
      <c r="AC79" s="36" t="s">
        <v>123</v>
      </c>
      <c r="AD79" s="36" t="s">
        <v>123</v>
      </c>
      <c r="AE79" s="36" t="s">
        <v>123</v>
      </c>
      <c r="AF79" s="36" t="s">
        <v>123</v>
      </c>
      <c r="AG79" s="36" t="s">
        <v>123</v>
      </c>
      <c r="AH79" s="36"/>
      <c r="AI79" s="36" t="s">
        <v>123</v>
      </c>
      <c r="AJ79" s="36" t="s">
        <v>123</v>
      </c>
      <c r="AK79" s="36"/>
      <c r="AL79" s="36" t="s">
        <v>123</v>
      </c>
      <c r="AM79" s="36" t="s">
        <v>123</v>
      </c>
      <c r="AN79" s="37">
        <v>-14.795289165192999</v>
      </c>
      <c r="AO79" s="37">
        <v>-64.874025676399</v>
      </c>
      <c r="AP79" s="36" t="s">
        <v>123</v>
      </c>
      <c r="AQ79" s="36" t="s">
        <v>123</v>
      </c>
      <c r="AR79" s="36" t="s">
        <v>123</v>
      </c>
      <c r="AS79" s="54"/>
      <c r="AT79" s="52"/>
      <c r="AU79" s="53"/>
      <c r="AV79" s="51">
        <v>1</v>
      </c>
      <c r="AW79" s="51">
        <v>1</v>
      </c>
      <c r="AX79" s="36">
        <v>1</v>
      </c>
      <c r="AY79" s="36">
        <v>9</v>
      </c>
      <c r="AZ79" s="36">
        <v>11</v>
      </c>
      <c r="BA79" s="36">
        <v>1</v>
      </c>
      <c r="BB79" s="36" t="s">
        <v>123</v>
      </c>
    </row>
    <row r="80" spans="1:54" x14ac:dyDescent="0.3">
      <c r="A80" s="36">
        <v>65</v>
      </c>
      <c r="B80" s="36">
        <v>65</v>
      </c>
      <c r="C80" s="36" t="s">
        <v>123</v>
      </c>
      <c r="D80" s="36" t="s">
        <v>123</v>
      </c>
      <c r="E80" s="36" t="s">
        <v>123</v>
      </c>
      <c r="F80" s="54">
        <v>1</v>
      </c>
      <c r="G80" s="36">
        <v>1</v>
      </c>
      <c r="H80" s="36">
        <v>1</v>
      </c>
      <c r="I80" s="36" t="s">
        <v>123</v>
      </c>
      <c r="J80" s="36" t="s">
        <v>123</v>
      </c>
      <c r="K80" s="36" t="s">
        <v>123</v>
      </c>
      <c r="L80" s="36" t="s">
        <v>123</v>
      </c>
      <c r="M80" s="36" t="s">
        <v>123</v>
      </c>
      <c r="N80" s="36">
        <v>1</v>
      </c>
      <c r="O80" s="36" t="s">
        <v>123</v>
      </c>
      <c r="P80" s="36">
        <v>1</v>
      </c>
      <c r="Q80" s="36" t="s">
        <v>123</v>
      </c>
      <c r="R80" s="36" t="s">
        <v>123</v>
      </c>
      <c r="S80" s="36" t="s">
        <v>123</v>
      </c>
      <c r="T80" s="36" t="s">
        <v>123</v>
      </c>
      <c r="U80" s="36" t="s">
        <v>123</v>
      </c>
      <c r="V80" s="36">
        <v>1</v>
      </c>
      <c r="W80" s="36" t="s">
        <v>123</v>
      </c>
      <c r="X80" s="36" t="s">
        <v>123</v>
      </c>
      <c r="Y80" s="36" t="s">
        <v>123</v>
      </c>
      <c r="Z80" s="36" t="s">
        <v>123</v>
      </c>
      <c r="AA80" s="36" t="s">
        <v>123</v>
      </c>
      <c r="AB80" s="36" t="s">
        <v>123</v>
      </c>
      <c r="AC80" s="36" t="s">
        <v>123</v>
      </c>
      <c r="AD80" s="36" t="s">
        <v>123</v>
      </c>
      <c r="AE80" s="36" t="s">
        <v>123</v>
      </c>
      <c r="AF80" s="36" t="s">
        <v>123</v>
      </c>
      <c r="AG80" s="36" t="s">
        <v>123</v>
      </c>
      <c r="AH80" s="36"/>
      <c r="AI80" s="36" t="s">
        <v>123</v>
      </c>
      <c r="AJ80" s="36" t="s">
        <v>123</v>
      </c>
      <c r="AK80" s="36" t="s">
        <v>132</v>
      </c>
      <c r="AL80" s="36">
        <v>1</v>
      </c>
      <c r="AM80" s="36">
        <v>1</v>
      </c>
      <c r="AN80" s="37">
        <v>-14.79522141628</v>
      </c>
      <c r="AO80" s="37">
        <v>-64.873954933136005</v>
      </c>
      <c r="AP80" s="36">
        <v>3782</v>
      </c>
      <c r="AQ80" s="36">
        <v>3758</v>
      </c>
      <c r="AR80" s="54">
        <f>AP80-AQ80</f>
        <v>24</v>
      </c>
      <c r="AS80" s="54">
        <f>AQ80-AP77</f>
        <v>36</v>
      </c>
      <c r="AT80" s="52"/>
      <c r="AU80" s="53"/>
      <c r="AV80" s="51">
        <v>1</v>
      </c>
      <c r="AW80" s="51">
        <v>1</v>
      </c>
      <c r="AX80" s="36">
        <v>1</v>
      </c>
      <c r="AY80" s="36">
        <v>5</v>
      </c>
      <c r="AZ80" s="36">
        <v>6</v>
      </c>
      <c r="BA80" s="36" t="s">
        <v>123</v>
      </c>
      <c r="BB80" s="36" t="s">
        <v>123</v>
      </c>
    </row>
    <row r="81" spans="1:54" x14ac:dyDescent="0.3">
      <c r="A81" s="36">
        <v>66</v>
      </c>
      <c r="B81" s="36">
        <v>66</v>
      </c>
      <c r="C81" s="36" t="s">
        <v>123</v>
      </c>
      <c r="D81" s="36" t="s">
        <v>123</v>
      </c>
      <c r="E81" s="36" t="s">
        <v>123</v>
      </c>
      <c r="F81" s="54">
        <v>1</v>
      </c>
      <c r="G81" s="36">
        <v>1</v>
      </c>
      <c r="H81" s="36">
        <v>1</v>
      </c>
      <c r="I81" s="36" t="s">
        <v>123</v>
      </c>
      <c r="J81" s="36" t="s">
        <v>123</v>
      </c>
      <c r="K81" s="36" t="s">
        <v>123</v>
      </c>
      <c r="L81" s="36">
        <v>1</v>
      </c>
      <c r="M81" s="36" t="s">
        <v>123</v>
      </c>
      <c r="N81" s="36" t="s">
        <v>123</v>
      </c>
      <c r="O81" s="36" t="s">
        <v>123</v>
      </c>
      <c r="P81" s="36" t="s">
        <v>123</v>
      </c>
      <c r="Q81" s="36" t="s">
        <v>123</v>
      </c>
      <c r="R81" s="36" t="s">
        <v>123</v>
      </c>
      <c r="S81" s="36" t="s">
        <v>123</v>
      </c>
      <c r="T81" s="36" t="s">
        <v>123</v>
      </c>
      <c r="U81" s="36" t="s">
        <v>123</v>
      </c>
      <c r="V81" s="36" t="s">
        <v>123</v>
      </c>
      <c r="W81" s="36" t="s">
        <v>123</v>
      </c>
      <c r="X81" s="36" t="s">
        <v>123</v>
      </c>
      <c r="Y81" s="36" t="s">
        <v>123</v>
      </c>
      <c r="Z81" s="36" t="s">
        <v>123</v>
      </c>
      <c r="AA81" s="36" t="s">
        <v>123</v>
      </c>
      <c r="AB81" s="36" t="s">
        <v>123</v>
      </c>
      <c r="AC81" s="36" t="s">
        <v>123</v>
      </c>
      <c r="AD81" s="36" t="s">
        <v>123</v>
      </c>
      <c r="AE81" s="36" t="s">
        <v>123</v>
      </c>
      <c r="AF81" s="36" t="s">
        <v>123</v>
      </c>
      <c r="AG81" s="36" t="s">
        <v>123</v>
      </c>
      <c r="AH81" s="36"/>
      <c r="AI81" s="36" t="s">
        <v>123</v>
      </c>
      <c r="AJ81" s="36" t="s">
        <v>123</v>
      </c>
      <c r="AK81" s="36"/>
      <c r="AL81" s="36" t="s">
        <v>123</v>
      </c>
      <c r="AM81" s="36" t="s">
        <v>123</v>
      </c>
      <c r="AN81" s="37">
        <v>-14.79488039956</v>
      </c>
      <c r="AO81" s="37">
        <v>-64.874003548174997</v>
      </c>
      <c r="AP81" s="36">
        <v>3820</v>
      </c>
      <c r="AQ81" s="36" t="s">
        <v>123</v>
      </c>
      <c r="AR81" s="36" t="s">
        <v>123</v>
      </c>
      <c r="AS81" s="54">
        <f t="shared" ref="AS81:AS84" si="3">AP81-AP80</f>
        <v>38</v>
      </c>
      <c r="AT81" s="52"/>
      <c r="AU81" s="53"/>
      <c r="AV81" s="51" t="s">
        <v>123</v>
      </c>
      <c r="AW81" s="51" t="s">
        <v>123</v>
      </c>
      <c r="AX81" s="36" t="s">
        <v>123</v>
      </c>
      <c r="AY81" s="36" t="s">
        <v>123</v>
      </c>
      <c r="AZ81" s="36" t="s">
        <v>123</v>
      </c>
      <c r="BA81" s="36" t="s">
        <v>123</v>
      </c>
      <c r="BB81" s="36" t="s">
        <v>123</v>
      </c>
    </row>
    <row r="82" spans="1:54" x14ac:dyDescent="0.3">
      <c r="A82" s="36">
        <v>67</v>
      </c>
      <c r="B82" s="36">
        <v>67</v>
      </c>
      <c r="C82" s="36" t="s">
        <v>123</v>
      </c>
      <c r="D82" s="36" t="s">
        <v>123</v>
      </c>
      <c r="E82" s="36" t="s">
        <v>123</v>
      </c>
      <c r="F82" s="54">
        <v>1</v>
      </c>
      <c r="G82" s="36">
        <v>1</v>
      </c>
      <c r="H82" s="36">
        <v>1</v>
      </c>
      <c r="I82" s="36" t="s">
        <v>123</v>
      </c>
      <c r="J82" s="36" t="s">
        <v>123</v>
      </c>
      <c r="K82" s="36" t="s">
        <v>123</v>
      </c>
      <c r="L82" s="36">
        <v>1</v>
      </c>
      <c r="M82" s="36" t="s">
        <v>123</v>
      </c>
      <c r="N82" s="36" t="s">
        <v>123</v>
      </c>
      <c r="O82" s="36" t="s">
        <v>123</v>
      </c>
      <c r="P82" s="36" t="s">
        <v>123</v>
      </c>
      <c r="Q82" s="36" t="s">
        <v>123</v>
      </c>
      <c r="R82" s="36" t="s">
        <v>123</v>
      </c>
      <c r="S82" s="36" t="s">
        <v>123</v>
      </c>
      <c r="T82" s="36" t="s">
        <v>123</v>
      </c>
      <c r="U82" s="36" t="s">
        <v>123</v>
      </c>
      <c r="V82" s="36">
        <v>1</v>
      </c>
      <c r="W82" s="36" t="s">
        <v>123</v>
      </c>
      <c r="X82" s="36" t="s">
        <v>123</v>
      </c>
      <c r="Y82" s="36" t="s">
        <v>123</v>
      </c>
      <c r="Z82" s="36" t="s">
        <v>123</v>
      </c>
      <c r="AA82" s="36" t="s">
        <v>123</v>
      </c>
      <c r="AB82" s="36" t="s">
        <v>123</v>
      </c>
      <c r="AC82" s="36" t="s">
        <v>123</v>
      </c>
      <c r="AD82" s="36" t="s">
        <v>123</v>
      </c>
      <c r="AE82" s="36" t="s">
        <v>123</v>
      </c>
      <c r="AF82" s="36" t="s">
        <v>123</v>
      </c>
      <c r="AG82" s="36" t="s">
        <v>123</v>
      </c>
      <c r="AH82" s="36"/>
      <c r="AI82" s="36" t="s">
        <v>123</v>
      </c>
      <c r="AJ82" s="36" t="s">
        <v>123</v>
      </c>
      <c r="AK82" s="36" t="s">
        <v>133</v>
      </c>
      <c r="AL82" s="36">
        <v>1</v>
      </c>
      <c r="AM82" s="36">
        <v>1</v>
      </c>
      <c r="AN82" s="37">
        <v>-14.794534844243</v>
      </c>
      <c r="AO82" s="37">
        <v>-64.874058198182993</v>
      </c>
      <c r="AP82" s="36">
        <v>3883</v>
      </c>
      <c r="AQ82" s="36">
        <v>3859</v>
      </c>
      <c r="AR82" s="54">
        <f>AP82-AQ82</f>
        <v>24</v>
      </c>
      <c r="AS82" s="54">
        <f>AQ82-AP81</f>
        <v>39</v>
      </c>
      <c r="AT82" s="52"/>
      <c r="AU82" s="53"/>
      <c r="AV82" s="51" t="s">
        <v>123</v>
      </c>
      <c r="AW82" s="51" t="s">
        <v>123</v>
      </c>
      <c r="AX82" s="36" t="s">
        <v>123</v>
      </c>
      <c r="AY82" s="36" t="s">
        <v>123</v>
      </c>
      <c r="AZ82" s="36" t="s">
        <v>123</v>
      </c>
      <c r="BA82" s="36" t="s">
        <v>123</v>
      </c>
      <c r="BB82" s="36" t="s">
        <v>123</v>
      </c>
    </row>
    <row r="83" spans="1:54" x14ac:dyDescent="0.3">
      <c r="A83" s="36">
        <v>68</v>
      </c>
      <c r="B83" s="36">
        <v>68</v>
      </c>
      <c r="C83" s="36" t="s">
        <v>123</v>
      </c>
      <c r="D83" s="36" t="s">
        <v>123</v>
      </c>
      <c r="E83" s="36" t="s">
        <v>123</v>
      </c>
      <c r="F83" s="54">
        <v>1</v>
      </c>
      <c r="G83" s="36">
        <v>1</v>
      </c>
      <c r="H83" s="36">
        <v>1</v>
      </c>
      <c r="I83" s="36" t="s">
        <v>123</v>
      </c>
      <c r="J83" s="36" t="s">
        <v>123</v>
      </c>
      <c r="K83" s="36" t="s">
        <v>123</v>
      </c>
      <c r="L83" s="36">
        <v>1</v>
      </c>
      <c r="M83" s="36" t="s">
        <v>123</v>
      </c>
      <c r="N83" s="36" t="s">
        <v>123</v>
      </c>
      <c r="O83" s="36" t="s">
        <v>123</v>
      </c>
      <c r="P83" s="36" t="s">
        <v>123</v>
      </c>
      <c r="Q83" s="36" t="s">
        <v>123</v>
      </c>
      <c r="R83" s="36" t="s">
        <v>123</v>
      </c>
      <c r="S83" s="36" t="s">
        <v>123</v>
      </c>
      <c r="T83" s="36" t="s">
        <v>123</v>
      </c>
      <c r="U83" s="36" t="s">
        <v>123</v>
      </c>
      <c r="V83" s="36" t="s">
        <v>123</v>
      </c>
      <c r="W83" s="36" t="s">
        <v>123</v>
      </c>
      <c r="X83" s="36" t="s">
        <v>123</v>
      </c>
      <c r="Y83" s="36" t="s">
        <v>123</v>
      </c>
      <c r="Z83" s="36" t="s">
        <v>123</v>
      </c>
      <c r="AA83" s="36" t="s">
        <v>123</v>
      </c>
      <c r="AB83" s="36" t="s">
        <v>123</v>
      </c>
      <c r="AC83" s="36" t="s">
        <v>123</v>
      </c>
      <c r="AD83" s="36" t="s">
        <v>123</v>
      </c>
      <c r="AE83" s="36" t="s">
        <v>123</v>
      </c>
      <c r="AF83" s="36" t="s">
        <v>123</v>
      </c>
      <c r="AG83" s="36" t="s">
        <v>123</v>
      </c>
      <c r="AH83" s="36"/>
      <c r="AI83" s="36" t="s">
        <v>123</v>
      </c>
      <c r="AJ83" s="36" t="s">
        <v>123</v>
      </c>
      <c r="AK83" s="36"/>
      <c r="AL83" s="36" t="s">
        <v>123</v>
      </c>
      <c r="AM83" s="36" t="s">
        <v>123</v>
      </c>
      <c r="AN83" s="37">
        <v>-14.794185722493999</v>
      </c>
      <c r="AO83" s="37">
        <v>-64.874116536228996</v>
      </c>
      <c r="AP83" s="36">
        <v>3923</v>
      </c>
      <c r="AQ83" s="36" t="s">
        <v>123</v>
      </c>
      <c r="AR83" s="36" t="s">
        <v>123</v>
      </c>
      <c r="AS83" s="54">
        <f t="shared" si="3"/>
        <v>40</v>
      </c>
      <c r="AT83" s="52"/>
      <c r="AU83" s="53"/>
      <c r="AV83" s="51" t="s">
        <v>123</v>
      </c>
      <c r="AW83" s="51" t="s">
        <v>123</v>
      </c>
      <c r="AX83" s="36" t="s">
        <v>123</v>
      </c>
      <c r="AY83" s="36" t="s">
        <v>123</v>
      </c>
      <c r="AZ83" s="36" t="s">
        <v>123</v>
      </c>
      <c r="BA83" s="36" t="s">
        <v>123</v>
      </c>
      <c r="BB83" s="36" t="s">
        <v>123</v>
      </c>
    </row>
    <row r="84" spans="1:54" x14ac:dyDescent="0.3">
      <c r="A84" s="36">
        <v>69</v>
      </c>
      <c r="B84" s="36">
        <v>69</v>
      </c>
      <c r="C84" s="36" t="s">
        <v>123</v>
      </c>
      <c r="D84" s="36" t="s">
        <v>123</v>
      </c>
      <c r="E84" s="36" t="s">
        <v>123</v>
      </c>
      <c r="F84" s="54">
        <v>1</v>
      </c>
      <c r="G84" s="36">
        <v>1</v>
      </c>
      <c r="H84" s="36">
        <v>1</v>
      </c>
      <c r="I84" s="36" t="s">
        <v>123</v>
      </c>
      <c r="J84" s="36" t="s">
        <v>123</v>
      </c>
      <c r="K84" s="36" t="s">
        <v>123</v>
      </c>
      <c r="L84" s="36">
        <v>1</v>
      </c>
      <c r="M84" s="36"/>
      <c r="N84" s="36" t="s">
        <v>123</v>
      </c>
      <c r="O84" s="36" t="s">
        <v>123</v>
      </c>
      <c r="P84" s="36" t="s">
        <v>123</v>
      </c>
      <c r="Q84" s="36" t="s">
        <v>123</v>
      </c>
      <c r="R84" s="36" t="s">
        <v>123</v>
      </c>
      <c r="S84" s="36" t="s">
        <v>123</v>
      </c>
      <c r="T84" s="36" t="s">
        <v>123</v>
      </c>
      <c r="U84" s="36" t="s">
        <v>123</v>
      </c>
      <c r="V84" s="36" t="s">
        <v>123</v>
      </c>
      <c r="W84" s="36" t="s">
        <v>123</v>
      </c>
      <c r="X84" s="36" t="s">
        <v>123</v>
      </c>
      <c r="Y84" s="36" t="s">
        <v>123</v>
      </c>
      <c r="Z84" s="36" t="s">
        <v>123</v>
      </c>
      <c r="AA84" s="36" t="s">
        <v>123</v>
      </c>
      <c r="AB84" s="36" t="s">
        <v>123</v>
      </c>
      <c r="AC84" s="36" t="s">
        <v>123</v>
      </c>
      <c r="AD84" s="36" t="s">
        <v>123</v>
      </c>
      <c r="AE84" s="36" t="s">
        <v>123</v>
      </c>
      <c r="AF84" s="36" t="s">
        <v>123</v>
      </c>
      <c r="AG84" s="36" t="s">
        <v>123</v>
      </c>
      <c r="AH84" s="36"/>
      <c r="AI84" s="36" t="s">
        <v>123</v>
      </c>
      <c r="AJ84" s="36" t="s">
        <v>123</v>
      </c>
      <c r="AK84" s="36"/>
      <c r="AL84" s="36" t="s">
        <v>123</v>
      </c>
      <c r="AM84" s="36" t="s">
        <v>123</v>
      </c>
      <c r="AN84" s="37">
        <v>-14.793820392187</v>
      </c>
      <c r="AO84" s="37">
        <v>-64.874166157095999</v>
      </c>
      <c r="AP84" s="36">
        <v>3962</v>
      </c>
      <c r="AQ84" s="36" t="s">
        <v>123</v>
      </c>
      <c r="AR84" s="36" t="s">
        <v>123</v>
      </c>
      <c r="AS84" s="54">
        <f t="shared" si="3"/>
        <v>39</v>
      </c>
      <c r="AT84" s="52"/>
      <c r="AU84" s="53"/>
      <c r="AV84" s="51" t="s">
        <v>123</v>
      </c>
      <c r="AW84" s="51" t="s">
        <v>123</v>
      </c>
      <c r="AX84" s="36" t="s">
        <v>123</v>
      </c>
      <c r="AY84" s="36" t="s">
        <v>123</v>
      </c>
      <c r="AZ84" s="36" t="s">
        <v>123</v>
      </c>
      <c r="BA84" s="36" t="s">
        <v>123</v>
      </c>
      <c r="BB84" s="36" t="s">
        <v>123</v>
      </c>
    </row>
    <row r="85" spans="1:54" x14ac:dyDescent="0.3">
      <c r="A85" s="36">
        <v>70</v>
      </c>
      <c r="B85" s="36">
        <v>70</v>
      </c>
      <c r="C85" s="36">
        <v>0</v>
      </c>
      <c r="D85" s="36">
        <v>0</v>
      </c>
      <c r="E85" s="36">
        <v>0</v>
      </c>
      <c r="F85" s="54">
        <v>1</v>
      </c>
      <c r="G85" s="36">
        <v>1</v>
      </c>
      <c r="H85" s="36">
        <v>1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1</v>
      </c>
      <c r="O85" s="36">
        <v>0</v>
      </c>
      <c r="P85" s="36">
        <v>0</v>
      </c>
      <c r="Q85" s="36">
        <v>0</v>
      </c>
      <c r="R85" s="36">
        <v>0</v>
      </c>
      <c r="S85" s="36">
        <v>0</v>
      </c>
      <c r="T85" s="36">
        <v>0</v>
      </c>
      <c r="U85" s="36">
        <v>0</v>
      </c>
      <c r="V85" s="36">
        <v>1</v>
      </c>
      <c r="W85" s="36">
        <v>0</v>
      </c>
      <c r="X85" s="36">
        <v>0</v>
      </c>
      <c r="Y85" s="36">
        <v>0</v>
      </c>
      <c r="Z85" s="36">
        <v>0</v>
      </c>
      <c r="AA85" s="36">
        <v>0</v>
      </c>
      <c r="AB85" s="36">
        <v>0</v>
      </c>
      <c r="AC85" s="36">
        <v>0</v>
      </c>
      <c r="AD85" s="36" t="s">
        <v>123</v>
      </c>
      <c r="AE85" s="36">
        <v>0</v>
      </c>
      <c r="AF85" s="36">
        <v>0</v>
      </c>
      <c r="AG85" s="36">
        <v>0</v>
      </c>
      <c r="AH85" s="36"/>
      <c r="AI85" s="36">
        <v>0</v>
      </c>
      <c r="AJ85" s="36">
        <v>0</v>
      </c>
      <c r="AK85" s="36" t="s">
        <v>134</v>
      </c>
      <c r="AL85" s="36">
        <v>1</v>
      </c>
      <c r="AM85" s="36">
        <v>1</v>
      </c>
      <c r="AN85" s="37">
        <v>-14.79351924555</v>
      </c>
      <c r="AO85" s="37">
        <v>-64.874212760478002</v>
      </c>
      <c r="AP85" s="36">
        <v>4008</v>
      </c>
      <c r="AQ85" s="36">
        <v>3996</v>
      </c>
      <c r="AR85" s="54">
        <f>AP85-AQ85</f>
        <v>12</v>
      </c>
      <c r="AS85" s="54">
        <f>AQ85-AP84</f>
        <v>34</v>
      </c>
      <c r="AT85" s="138"/>
      <c r="AU85" s="139"/>
      <c r="AV85" s="51" t="s">
        <v>123</v>
      </c>
      <c r="AW85" s="51" t="s">
        <v>123</v>
      </c>
      <c r="AX85" s="36" t="s">
        <v>123</v>
      </c>
      <c r="AY85" s="36" t="s">
        <v>123</v>
      </c>
      <c r="AZ85" s="36" t="s">
        <v>123</v>
      </c>
      <c r="BA85" s="36" t="s">
        <v>123</v>
      </c>
      <c r="BB85" s="36" t="s">
        <v>123</v>
      </c>
    </row>
    <row r="86" spans="1:54" x14ac:dyDescent="0.3">
      <c r="A86" s="123" t="s">
        <v>22</v>
      </c>
      <c r="B86" s="123"/>
      <c r="C86" s="38">
        <f t="shared" ref="C86:AC86" si="4">SUM(C9:C85)</f>
        <v>2</v>
      </c>
      <c r="D86" s="38">
        <f t="shared" si="4"/>
        <v>0</v>
      </c>
      <c r="E86" s="38">
        <f t="shared" si="4"/>
        <v>0</v>
      </c>
      <c r="F86" s="38">
        <f t="shared" si="4"/>
        <v>68</v>
      </c>
      <c r="G86" s="38">
        <f t="shared" si="4"/>
        <v>68</v>
      </c>
      <c r="H86" s="38">
        <f t="shared" si="4"/>
        <v>66</v>
      </c>
      <c r="I86" s="38">
        <f t="shared" si="4"/>
        <v>2</v>
      </c>
      <c r="J86" s="38">
        <f t="shared" si="4"/>
        <v>1</v>
      </c>
      <c r="K86" s="38">
        <f t="shared" si="4"/>
        <v>0</v>
      </c>
      <c r="L86" s="38">
        <f t="shared" si="4"/>
        <v>39</v>
      </c>
      <c r="M86" s="38">
        <f t="shared" si="4"/>
        <v>1</v>
      </c>
      <c r="N86" s="38">
        <f t="shared" si="4"/>
        <v>17</v>
      </c>
      <c r="O86" s="38">
        <f t="shared" si="4"/>
        <v>5</v>
      </c>
      <c r="P86" s="38">
        <f t="shared" si="4"/>
        <v>24</v>
      </c>
      <c r="Q86" s="38">
        <f t="shared" si="4"/>
        <v>17</v>
      </c>
      <c r="R86" s="38">
        <f t="shared" si="4"/>
        <v>0</v>
      </c>
      <c r="S86" s="38">
        <f t="shared" si="4"/>
        <v>0</v>
      </c>
      <c r="T86" s="38">
        <f t="shared" si="4"/>
        <v>0</v>
      </c>
      <c r="U86" s="38">
        <f t="shared" si="4"/>
        <v>0</v>
      </c>
      <c r="V86" s="38">
        <f t="shared" si="4"/>
        <v>13</v>
      </c>
      <c r="W86" s="38">
        <f t="shared" si="4"/>
        <v>0</v>
      </c>
      <c r="X86" s="38">
        <f t="shared" si="4"/>
        <v>4</v>
      </c>
      <c r="Y86" s="38">
        <f t="shared" si="4"/>
        <v>3</v>
      </c>
      <c r="Z86" s="38">
        <f t="shared" si="4"/>
        <v>1</v>
      </c>
      <c r="AA86" s="38">
        <f t="shared" si="4"/>
        <v>0</v>
      </c>
      <c r="AB86" s="38">
        <f t="shared" si="4"/>
        <v>0</v>
      </c>
      <c r="AC86" s="38">
        <f t="shared" si="4"/>
        <v>1</v>
      </c>
      <c r="AD86" s="38"/>
      <c r="AE86" s="38">
        <f>SUM(AE9:AE85)</f>
        <v>0</v>
      </c>
      <c r="AF86" s="38">
        <f>SUM(AF9:AF85)</f>
        <v>0</v>
      </c>
      <c r="AG86" s="38">
        <f>SUM(AG9:AG85)</f>
        <v>0</v>
      </c>
      <c r="AH86" s="38">
        <f>COUNTA(AH9:AH85)</f>
        <v>0</v>
      </c>
      <c r="AI86" s="38">
        <f>SUM(AI9:AI85)</f>
        <v>5</v>
      </c>
      <c r="AJ86" s="38">
        <f>SUM(AJ9:AJ85)</f>
        <v>0</v>
      </c>
      <c r="AK86" s="38">
        <f>COUNTA(AK9:AK85)</f>
        <v>13</v>
      </c>
      <c r="AL86" s="38">
        <f>SUM(AL9:AL85)</f>
        <v>13</v>
      </c>
      <c r="AM86" s="38">
        <f>SUM(AM9:AM85)</f>
        <v>33</v>
      </c>
      <c r="AN86" s="141" t="s">
        <v>25</v>
      </c>
      <c r="AO86" s="142"/>
      <c r="AP86" s="131">
        <f>AR86+AS86</f>
        <v>2860</v>
      </c>
      <c r="AQ86" s="132"/>
      <c r="AR86" s="38">
        <f>SUM(AR8:AR85)</f>
        <v>331</v>
      </c>
      <c r="AS86" s="38">
        <f>SUM(AS8:AS85)</f>
        <v>2529</v>
      </c>
      <c r="AT86" s="106" t="s">
        <v>75</v>
      </c>
      <c r="AU86" s="106"/>
      <c r="AV86" s="38">
        <f t="shared" ref="AV86:BB86" si="5">SUM(AV9:AV85)</f>
        <v>33</v>
      </c>
      <c r="AW86" s="38">
        <f t="shared" si="5"/>
        <v>33</v>
      </c>
      <c r="AX86" s="38">
        <f>SUM(AX9:AX85)</f>
        <v>33</v>
      </c>
      <c r="AY86" s="38">
        <f t="shared" si="5"/>
        <v>854</v>
      </c>
      <c r="AZ86" s="38">
        <f t="shared" si="5"/>
        <v>1196.5</v>
      </c>
      <c r="BA86" s="38">
        <f t="shared" si="5"/>
        <v>5</v>
      </c>
      <c r="BB86" s="38">
        <f t="shared" si="5"/>
        <v>1</v>
      </c>
    </row>
    <row r="87" spans="1:54" ht="10.95" customHeight="1" x14ac:dyDescent="0.3">
      <c r="AP87" s="82">
        <f>AP85-AP9</f>
        <v>2896</v>
      </c>
    </row>
    <row r="88" spans="1:54" ht="10.95" customHeight="1" x14ac:dyDescent="0.3"/>
    <row r="89" spans="1:54" ht="10.95" customHeight="1" x14ac:dyDescent="0.3"/>
    <row r="90" spans="1:54" ht="10.95" customHeight="1" x14ac:dyDescent="0.3"/>
    <row r="91" spans="1:54" ht="10.95" customHeight="1" x14ac:dyDescent="0.3"/>
    <row r="92" spans="1:54" ht="10.95" customHeight="1" x14ac:dyDescent="0.3"/>
    <row r="93" spans="1:54" ht="10.95" customHeight="1" x14ac:dyDescent="0.3"/>
    <row r="94" spans="1:54" ht="10.95" customHeight="1" x14ac:dyDescent="0.3"/>
    <row r="95" spans="1:54" ht="10.95" customHeight="1" x14ac:dyDescent="0.3"/>
    <row r="96" spans="1:54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  <row r="180" ht="10.95" customHeight="1" x14ac:dyDescent="0.3"/>
    <row r="181" ht="10.95" customHeight="1" x14ac:dyDescent="0.3"/>
    <row r="182" ht="10.95" customHeight="1" x14ac:dyDescent="0.3"/>
    <row r="183" ht="10.95" customHeight="1" x14ac:dyDescent="0.3"/>
    <row r="184" ht="10.95" customHeight="1" x14ac:dyDescent="0.3"/>
    <row r="185" ht="10.95" customHeight="1" x14ac:dyDescent="0.3"/>
    <row r="186" ht="10.95" customHeight="1" x14ac:dyDescent="0.3"/>
    <row r="187" ht="10.95" customHeight="1" x14ac:dyDescent="0.3"/>
    <row r="188" ht="10.95" customHeight="1" x14ac:dyDescent="0.3"/>
    <row r="189" ht="10.95" customHeight="1" x14ac:dyDescent="0.3"/>
    <row r="190" ht="10.95" customHeight="1" x14ac:dyDescent="0.3"/>
    <row r="191" ht="10.95" customHeight="1" x14ac:dyDescent="0.3"/>
    <row r="192" ht="10.95" customHeight="1" x14ac:dyDescent="0.3"/>
    <row r="193" ht="10.95" customHeight="1" x14ac:dyDescent="0.3"/>
    <row r="194" ht="10.95" customHeight="1" x14ac:dyDescent="0.3"/>
    <row r="195" ht="10.95" customHeight="1" x14ac:dyDescent="0.3"/>
    <row r="196" ht="10.95" customHeight="1" x14ac:dyDescent="0.3"/>
    <row r="197" ht="10.95" customHeight="1" x14ac:dyDescent="0.3"/>
    <row r="198" ht="10.95" customHeight="1" x14ac:dyDescent="0.3"/>
    <row r="199" ht="10.95" customHeight="1" x14ac:dyDescent="0.3"/>
    <row r="200" ht="10.95" customHeight="1" x14ac:dyDescent="0.3"/>
    <row r="201" ht="10.95" customHeight="1" x14ac:dyDescent="0.3"/>
    <row r="202" ht="10.95" customHeight="1" x14ac:dyDescent="0.3"/>
    <row r="203" ht="10.95" customHeight="1" x14ac:dyDescent="0.3"/>
    <row r="204" ht="10.95" customHeight="1" x14ac:dyDescent="0.3"/>
    <row r="205" ht="10.95" customHeight="1" x14ac:dyDescent="0.3"/>
    <row r="206" ht="10.95" customHeight="1" x14ac:dyDescent="0.3"/>
    <row r="207" ht="10.95" customHeight="1" x14ac:dyDescent="0.3"/>
    <row r="208" ht="10.95" customHeight="1" x14ac:dyDescent="0.3"/>
    <row r="209" ht="10.95" customHeight="1" x14ac:dyDescent="0.3"/>
    <row r="210" ht="10.95" customHeight="1" x14ac:dyDescent="0.3"/>
    <row r="211" ht="10.95" customHeight="1" x14ac:dyDescent="0.3"/>
    <row r="212" ht="10.95" customHeight="1" x14ac:dyDescent="0.3"/>
    <row r="213" ht="10.95" customHeight="1" x14ac:dyDescent="0.3"/>
    <row r="214" ht="10.95" customHeight="1" x14ac:dyDescent="0.3"/>
    <row r="215" ht="10.95" customHeight="1" x14ac:dyDescent="0.3"/>
    <row r="216" ht="10.95" customHeight="1" x14ac:dyDescent="0.3"/>
    <row r="217" ht="10.95" customHeight="1" x14ac:dyDescent="0.3"/>
    <row r="218" ht="10.95" customHeight="1" x14ac:dyDescent="0.3"/>
    <row r="219" ht="10.95" customHeight="1" x14ac:dyDescent="0.3"/>
    <row r="220" ht="10.95" customHeight="1" x14ac:dyDescent="0.3"/>
    <row r="221" ht="10.95" customHeight="1" x14ac:dyDescent="0.3"/>
    <row r="222" ht="10.95" customHeight="1" x14ac:dyDescent="0.3"/>
    <row r="223" ht="10.95" customHeight="1" x14ac:dyDescent="0.3"/>
    <row r="224" ht="10.95" customHeight="1" x14ac:dyDescent="0.3"/>
    <row r="225" ht="10.95" customHeight="1" x14ac:dyDescent="0.3"/>
    <row r="226" ht="10.95" customHeight="1" x14ac:dyDescent="0.3"/>
    <row r="227" ht="10.95" customHeight="1" x14ac:dyDescent="0.3"/>
    <row r="228" ht="10.95" customHeight="1" x14ac:dyDescent="0.3"/>
    <row r="229" ht="10.95" customHeight="1" x14ac:dyDescent="0.3"/>
    <row r="230" ht="10.95" customHeight="1" x14ac:dyDescent="0.3"/>
    <row r="231" ht="10.95" customHeight="1" x14ac:dyDescent="0.3"/>
    <row r="232" ht="10.95" customHeight="1" x14ac:dyDescent="0.3"/>
    <row r="233" ht="10.95" customHeight="1" x14ac:dyDescent="0.3"/>
    <row r="234" ht="10.95" customHeight="1" x14ac:dyDescent="0.3"/>
    <row r="235" ht="10.95" customHeight="1" x14ac:dyDescent="0.3"/>
    <row r="236" ht="10.95" customHeight="1" x14ac:dyDescent="0.3"/>
    <row r="237" ht="10.95" customHeight="1" x14ac:dyDescent="0.3"/>
    <row r="238" ht="10.95" customHeight="1" x14ac:dyDescent="0.3"/>
    <row r="239" ht="10.95" customHeight="1" x14ac:dyDescent="0.3"/>
    <row r="240" ht="10.95" customHeight="1" x14ac:dyDescent="0.3"/>
    <row r="241" ht="10.95" customHeight="1" x14ac:dyDescent="0.3"/>
    <row r="242" ht="10.95" customHeight="1" x14ac:dyDescent="0.3"/>
    <row r="243" ht="10.95" customHeight="1" x14ac:dyDescent="0.3"/>
    <row r="244" ht="10.95" customHeight="1" x14ac:dyDescent="0.3"/>
    <row r="245" ht="10.95" customHeight="1" x14ac:dyDescent="0.3"/>
    <row r="246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60">
    <mergeCell ref="A86:B86"/>
    <mergeCell ref="A6:A7"/>
    <mergeCell ref="B6:K6"/>
    <mergeCell ref="AH6:AM6"/>
    <mergeCell ref="AN86:AO86"/>
    <mergeCell ref="Q4:V4"/>
    <mergeCell ref="W4:AE4"/>
    <mergeCell ref="A1:D2"/>
    <mergeCell ref="G1:AT1"/>
    <mergeCell ref="G2:AT2"/>
    <mergeCell ref="A3:AZ3"/>
    <mergeCell ref="AU4:BB4"/>
    <mergeCell ref="A4:E4"/>
    <mergeCell ref="AG4:AJ4"/>
    <mergeCell ref="F4:I4"/>
    <mergeCell ref="AT12:AU12"/>
    <mergeCell ref="A5:BB5"/>
    <mergeCell ref="AA6:AG6"/>
    <mergeCell ref="AN6:AO6"/>
    <mergeCell ref="AP6:AS6"/>
    <mergeCell ref="AT6:AU7"/>
    <mergeCell ref="AP7:AQ7"/>
    <mergeCell ref="AT9:AU9"/>
    <mergeCell ref="L6:Z6"/>
    <mergeCell ref="AV6:BB6"/>
    <mergeCell ref="AT26:AU26"/>
    <mergeCell ref="AT13:AU13"/>
    <mergeCell ref="AT14:AU14"/>
    <mergeCell ref="AT15:AU15"/>
    <mergeCell ref="AT16:AU16"/>
    <mergeCell ref="AT17:AU17"/>
    <mergeCell ref="AT18:AU18"/>
    <mergeCell ref="AT19:AU19"/>
    <mergeCell ref="AT20:AU20"/>
    <mergeCell ref="AT21:AU21"/>
    <mergeCell ref="AT22:AU22"/>
    <mergeCell ref="AT23:AU23"/>
    <mergeCell ref="AT44:AU44"/>
    <mergeCell ref="AT27:AU27"/>
    <mergeCell ref="AT28:AU28"/>
    <mergeCell ref="AT29:AU29"/>
    <mergeCell ref="AT33:AU33"/>
    <mergeCell ref="AT34:AU34"/>
    <mergeCell ref="AT35:AU35"/>
    <mergeCell ref="AT36:AU36"/>
    <mergeCell ref="AT39:AU39"/>
    <mergeCell ref="AT41:AU41"/>
    <mergeCell ref="AT42:AU42"/>
    <mergeCell ref="AT43:AU43"/>
    <mergeCell ref="AP86:AQ86"/>
    <mergeCell ref="AT86:AU86"/>
    <mergeCell ref="AT45:AU45"/>
    <mergeCell ref="AT48:AU48"/>
    <mergeCell ref="AT49:AU49"/>
    <mergeCell ref="AT50:AU50"/>
    <mergeCell ref="AT51:AU51"/>
    <mergeCell ref="AT52:AU52"/>
    <mergeCell ref="AT53:AU53"/>
    <mergeCell ref="AT54:AU54"/>
    <mergeCell ref="AT85:AU85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ignoredErrors>
    <ignoredError sqref="AP86:AQ86" unlockedFormula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D634-BB16-4DBB-B7FA-FE350D799D9A}">
  <sheetPr>
    <tabColor rgb="FF00B050"/>
    <pageSetUpPr fitToPage="1"/>
  </sheetPr>
  <dimension ref="A1:BB171"/>
  <sheetViews>
    <sheetView showGridLines="0" topLeftCell="AF1" zoomScaleNormal="100" workbookViewId="0">
      <pane ySplit="7" topLeftCell="A8" activePane="bottomLeft" state="frozen"/>
      <selection activeCell="AM1" sqref="AM1"/>
      <selection pane="bottomLeft" activeCell="AP8" sqref="AP8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" style="1" bestFit="1" customWidth="1"/>
    <col min="44" max="44" width="4" style="1" bestFit="1" customWidth="1"/>
    <col min="45" max="45" width="5" style="1" bestFit="1" customWidth="1"/>
    <col min="46" max="46" width="12.5546875" style="2" customWidth="1"/>
    <col min="47" max="47" width="7.44140625" style="2" customWidth="1"/>
    <col min="48" max="49" width="2.8867187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14" t="s">
        <v>339</v>
      </c>
      <c r="G4" s="115"/>
      <c r="H4" s="115"/>
      <c r="I4" s="116"/>
      <c r="J4" s="28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237</v>
      </c>
      <c r="AQ4" s="31"/>
      <c r="AR4" s="32"/>
      <c r="AT4" s="33" t="s">
        <v>88</v>
      </c>
      <c r="AU4" s="107" t="s">
        <v>341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90</v>
      </c>
      <c r="S7" s="25" t="s">
        <v>117</v>
      </c>
      <c r="T7" s="25" t="s">
        <v>13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>
        <v>1</v>
      </c>
      <c r="B8" s="36">
        <v>19</v>
      </c>
      <c r="C8" s="54" t="s">
        <v>123</v>
      </c>
      <c r="D8" s="54" t="s">
        <v>123</v>
      </c>
      <c r="E8" s="54" t="s">
        <v>123</v>
      </c>
      <c r="F8" s="54" t="s">
        <v>123</v>
      </c>
      <c r="G8" s="54"/>
      <c r="H8" s="54" t="s">
        <v>123</v>
      </c>
      <c r="I8" s="54" t="s">
        <v>123</v>
      </c>
      <c r="J8" s="54" t="s">
        <v>123</v>
      </c>
      <c r="K8" s="54" t="s">
        <v>123</v>
      </c>
      <c r="L8" s="54" t="s">
        <v>123</v>
      </c>
      <c r="M8" s="54" t="s">
        <v>123</v>
      </c>
      <c r="N8" s="54">
        <v>1</v>
      </c>
      <c r="O8" s="54" t="s">
        <v>123</v>
      </c>
      <c r="P8" s="54" t="s">
        <v>123</v>
      </c>
      <c r="Q8" s="54" t="s">
        <v>123</v>
      </c>
      <c r="R8" s="54" t="s">
        <v>123</v>
      </c>
      <c r="S8" s="54" t="s">
        <v>123</v>
      </c>
      <c r="T8" s="54" t="s">
        <v>123</v>
      </c>
      <c r="U8" s="54" t="s">
        <v>123</v>
      </c>
      <c r="V8" s="54" t="s">
        <v>123</v>
      </c>
      <c r="W8" s="54" t="s">
        <v>123</v>
      </c>
      <c r="X8" s="54" t="s">
        <v>123</v>
      </c>
      <c r="Y8" s="54" t="s">
        <v>123</v>
      </c>
      <c r="Z8" s="54" t="s">
        <v>123</v>
      </c>
      <c r="AA8" s="54" t="s">
        <v>123</v>
      </c>
      <c r="AB8" s="54" t="s">
        <v>123</v>
      </c>
      <c r="AC8" s="54" t="s">
        <v>123</v>
      </c>
      <c r="AD8" s="54" t="s">
        <v>123</v>
      </c>
      <c r="AE8" s="54" t="s">
        <v>123</v>
      </c>
      <c r="AF8" s="54" t="s">
        <v>123</v>
      </c>
      <c r="AG8" s="54" t="s">
        <v>123</v>
      </c>
      <c r="AH8" s="54"/>
      <c r="AI8" s="54" t="s">
        <v>123</v>
      </c>
      <c r="AJ8" s="54" t="s">
        <v>123</v>
      </c>
      <c r="AK8" s="54"/>
      <c r="AL8" s="54" t="s">
        <v>123</v>
      </c>
      <c r="AM8" s="54" t="s">
        <v>123</v>
      </c>
      <c r="AN8" s="55">
        <v>-14.804454591394</v>
      </c>
      <c r="AO8" s="55">
        <v>-64.871304910630002</v>
      </c>
      <c r="AP8" s="54">
        <v>120</v>
      </c>
      <c r="AQ8" s="54">
        <v>108</v>
      </c>
      <c r="AR8" s="54">
        <f>AP8-AQ8</f>
        <v>12</v>
      </c>
      <c r="AS8" s="54" t="s">
        <v>123</v>
      </c>
      <c r="AT8" s="133" t="s">
        <v>123</v>
      </c>
      <c r="AU8" s="134"/>
      <c r="AV8" s="58" t="s">
        <v>123</v>
      </c>
      <c r="AW8" s="58" t="s">
        <v>123</v>
      </c>
      <c r="AX8" s="54" t="s">
        <v>123</v>
      </c>
      <c r="AY8" s="54" t="s">
        <v>123</v>
      </c>
      <c r="AZ8" s="54" t="s">
        <v>123</v>
      </c>
      <c r="BA8" s="54" t="s">
        <v>123</v>
      </c>
      <c r="BB8" s="54" t="s">
        <v>123</v>
      </c>
    </row>
    <row r="9" spans="1:54" x14ac:dyDescent="0.3">
      <c r="A9" s="36">
        <v>2</v>
      </c>
      <c r="B9" s="36">
        <v>21</v>
      </c>
      <c r="C9" s="54" t="s">
        <v>123</v>
      </c>
      <c r="D9" s="54" t="s">
        <v>123</v>
      </c>
      <c r="E9" s="54" t="s">
        <v>123</v>
      </c>
      <c r="F9" s="54" t="s">
        <v>123</v>
      </c>
      <c r="G9" s="54" t="s">
        <v>123</v>
      </c>
      <c r="H9" s="54" t="s">
        <v>123</v>
      </c>
      <c r="I9" s="54" t="s">
        <v>123</v>
      </c>
      <c r="J9" s="54" t="s">
        <v>123</v>
      </c>
      <c r="K9" s="54" t="s">
        <v>123</v>
      </c>
      <c r="L9" s="54" t="s">
        <v>123</v>
      </c>
      <c r="M9" s="54" t="s">
        <v>123</v>
      </c>
      <c r="N9" s="54" t="s">
        <v>123</v>
      </c>
      <c r="O9" s="54" t="s">
        <v>123</v>
      </c>
      <c r="P9" s="54" t="s">
        <v>123</v>
      </c>
      <c r="Q9" s="54" t="s">
        <v>123</v>
      </c>
      <c r="R9" s="54" t="s">
        <v>123</v>
      </c>
      <c r="S9" s="54" t="s">
        <v>123</v>
      </c>
      <c r="T9" s="54" t="s">
        <v>123</v>
      </c>
      <c r="U9" s="54" t="s">
        <v>123</v>
      </c>
      <c r="V9" s="54" t="s">
        <v>123</v>
      </c>
      <c r="W9" s="54" t="s">
        <v>123</v>
      </c>
      <c r="X9" s="54" t="s">
        <v>123</v>
      </c>
      <c r="Y9" s="54" t="s">
        <v>123</v>
      </c>
      <c r="Z9" s="54" t="s">
        <v>123</v>
      </c>
      <c r="AA9" s="54" t="s">
        <v>123</v>
      </c>
      <c r="AB9" s="54" t="s">
        <v>123</v>
      </c>
      <c r="AC9" s="54" t="s">
        <v>123</v>
      </c>
      <c r="AD9" s="54" t="s">
        <v>123</v>
      </c>
      <c r="AE9" s="54" t="s">
        <v>123</v>
      </c>
      <c r="AF9" s="54" t="s">
        <v>123</v>
      </c>
      <c r="AG9" s="54" t="s">
        <v>123</v>
      </c>
      <c r="AH9" s="54"/>
      <c r="AI9" s="54" t="s">
        <v>123</v>
      </c>
      <c r="AJ9" s="54" t="s">
        <v>123</v>
      </c>
      <c r="AK9" s="54" t="s">
        <v>123</v>
      </c>
      <c r="AL9" s="54" t="s">
        <v>123</v>
      </c>
      <c r="AM9" s="54" t="s">
        <v>123</v>
      </c>
      <c r="AN9" s="55">
        <v>-14.804242</v>
      </c>
      <c r="AO9" s="55">
        <v>-64.871593000000004</v>
      </c>
      <c r="AP9" s="54">
        <v>68</v>
      </c>
      <c r="AQ9" s="54" t="s">
        <v>123</v>
      </c>
      <c r="AR9" s="54"/>
      <c r="AS9" s="54">
        <f>AQ8-AP9</f>
        <v>40</v>
      </c>
      <c r="AT9" s="56"/>
      <c r="AU9" s="57"/>
      <c r="AV9" s="58" t="s">
        <v>123</v>
      </c>
      <c r="AW9" s="58" t="s">
        <v>123</v>
      </c>
      <c r="AX9" s="54" t="s">
        <v>123</v>
      </c>
      <c r="AY9" s="54" t="s">
        <v>123</v>
      </c>
      <c r="AZ9" s="54" t="s">
        <v>123</v>
      </c>
      <c r="BA9" s="54" t="s">
        <v>123</v>
      </c>
      <c r="BB9" s="54" t="s">
        <v>123</v>
      </c>
    </row>
    <row r="10" spans="1:54" x14ac:dyDescent="0.3">
      <c r="A10" s="36">
        <v>3</v>
      </c>
      <c r="B10" s="36">
        <v>71</v>
      </c>
      <c r="C10" s="54" t="s">
        <v>123</v>
      </c>
      <c r="D10" s="54" t="s">
        <v>123</v>
      </c>
      <c r="E10" s="54" t="s">
        <v>123</v>
      </c>
      <c r="F10" s="54">
        <v>1</v>
      </c>
      <c r="G10" s="54">
        <v>1</v>
      </c>
      <c r="H10" s="54">
        <v>1</v>
      </c>
      <c r="I10" s="54" t="s">
        <v>123</v>
      </c>
      <c r="J10" s="54" t="s">
        <v>123</v>
      </c>
      <c r="K10" s="54" t="s">
        <v>123</v>
      </c>
      <c r="L10" s="54" t="s">
        <v>123</v>
      </c>
      <c r="M10" s="54" t="s">
        <v>123</v>
      </c>
      <c r="N10" s="54">
        <v>1</v>
      </c>
      <c r="O10" s="54" t="s">
        <v>123</v>
      </c>
      <c r="P10" s="54" t="s">
        <v>123</v>
      </c>
      <c r="Q10" s="54" t="s">
        <v>123</v>
      </c>
      <c r="R10" s="54" t="s">
        <v>123</v>
      </c>
      <c r="S10" s="54" t="s">
        <v>123</v>
      </c>
      <c r="T10" s="54" t="s">
        <v>123</v>
      </c>
      <c r="U10" s="54" t="s">
        <v>123</v>
      </c>
      <c r="V10" s="54">
        <v>1</v>
      </c>
      <c r="W10" s="54" t="s">
        <v>123</v>
      </c>
      <c r="X10" s="54" t="s">
        <v>123</v>
      </c>
      <c r="Y10" s="54" t="s">
        <v>123</v>
      </c>
      <c r="Z10" s="54" t="s">
        <v>123</v>
      </c>
      <c r="AA10" s="54" t="s">
        <v>123</v>
      </c>
      <c r="AB10" s="54" t="s">
        <v>123</v>
      </c>
      <c r="AC10" s="54" t="s">
        <v>123</v>
      </c>
      <c r="AD10" s="54" t="s">
        <v>123</v>
      </c>
      <c r="AE10" s="54" t="s">
        <v>123</v>
      </c>
      <c r="AF10" s="54" t="s">
        <v>123</v>
      </c>
      <c r="AG10" s="54" t="s">
        <v>123</v>
      </c>
      <c r="AH10" s="54"/>
      <c r="AI10" s="54" t="s">
        <v>123</v>
      </c>
      <c r="AJ10" s="54" t="s">
        <v>123</v>
      </c>
      <c r="AK10" s="54" t="s">
        <v>50</v>
      </c>
      <c r="AL10" s="54">
        <v>1</v>
      </c>
      <c r="AM10" s="54">
        <v>1</v>
      </c>
      <c r="AN10" s="55">
        <v>-14.804072422776001</v>
      </c>
      <c r="AO10" s="55">
        <v>-64.871813189237997</v>
      </c>
      <c r="AP10" s="54">
        <v>38</v>
      </c>
      <c r="AQ10" s="54">
        <v>1</v>
      </c>
      <c r="AR10" s="54">
        <f>AP10-AQ10</f>
        <v>37</v>
      </c>
      <c r="AS10" s="54">
        <f>AP9-AP10</f>
        <v>30</v>
      </c>
      <c r="AT10" s="133" t="s">
        <v>123</v>
      </c>
      <c r="AU10" s="134"/>
      <c r="AV10" s="58" t="s">
        <v>123</v>
      </c>
      <c r="AW10" s="58" t="s">
        <v>123</v>
      </c>
      <c r="AX10" s="54" t="s">
        <v>123</v>
      </c>
      <c r="AY10" s="54" t="s">
        <v>123</v>
      </c>
      <c r="AZ10" s="54" t="s">
        <v>123</v>
      </c>
      <c r="BA10" s="54" t="s">
        <v>123</v>
      </c>
      <c r="BB10" s="54" t="s">
        <v>123</v>
      </c>
    </row>
    <row r="11" spans="1:54" x14ac:dyDescent="0.3">
      <c r="A11" s="123" t="s">
        <v>22</v>
      </c>
      <c r="B11" s="123"/>
      <c r="C11" s="38">
        <f t="shared" ref="C11:O11" si="0">SUM(C8:C10)</f>
        <v>0</v>
      </c>
      <c r="D11" s="38">
        <f t="shared" si="0"/>
        <v>0</v>
      </c>
      <c r="E11" s="38">
        <f t="shared" si="0"/>
        <v>0</v>
      </c>
      <c r="F11" s="38">
        <f t="shared" si="0"/>
        <v>1</v>
      </c>
      <c r="G11" s="38">
        <f t="shared" si="0"/>
        <v>1</v>
      </c>
      <c r="H11" s="38">
        <f t="shared" si="0"/>
        <v>1</v>
      </c>
      <c r="I11" s="38">
        <f t="shared" si="0"/>
        <v>0</v>
      </c>
      <c r="J11" s="38">
        <f t="shared" si="0"/>
        <v>0</v>
      </c>
      <c r="K11" s="38">
        <f t="shared" si="0"/>
        <v>0</v>
      </c>
      <c r="L11" s="38">
        <f t="shared" si="0"/>
        <v>0</v>
      </c>
      <c r="M11" s="38">
        <f t="shared" si="0"/>
        <v>0</v>
      </c>
      <c r="N11" s="38">
        <f t="shared" si="0"/>
        <v>2</v>
      </c>
      <c r="O11" s="38">
        <f t="shared" si="0"/>
        <v>0</v>
      </c>
      <c r="P11" s="38">
        <f t="shared" ref="P11:AC11" si="1">SUM(P8:P10)</f>
        <v>0</v>
      </c>
      <c r="Q11" s="38">
        <f t="shared" si="1"/>
        <v>0</v>
      </c>
      <c r="R11" s="38">
        <f t="shared" si="1"/>
        <v>0</v>
      </c>
      <c r="S11" s="38">
        <f t="shared" si="1"/>
        <v>0</v>
      </c>
      <c r="T11" s="38">
        <f t="shared" si="1"/>
        <v>0</v>
      </c>
      <c r="U11" s="38">
        <f t="shared" si="1"/>
        <v>0</v>
      </c>
      <c r="V11" s="38">
        <f t="shared" si="1"/>
        <v>1</v>
      </c>
      <c r="W11" s="38">
        <f t="shared" si="1"/>
        <v>0</v>
      </c>
      <c r="X11" s="38">
        <f t="shared" si="1"/>
        <v>0</v>
      </c>
      <c r="Y11" s="38">
        <f t="shared" si="1"/>
        <v>0</v>
      </c>
      <c r="Z11" s="38">
        <f t="shared" si="1"/>
        <v>0</v>
      </c>
      <c r="AA11" s="38">
        <f t="shared" si="1"/>
        <v>0</v>
      </c>
      <c r="AB11" s="38">
        <f t="shared" si="1"/>
        <v>0</v>
      </c>
      <c r="AC11" s="38">
        <f t="shared" si="1"/>
        <v>0</v>
      </c>
      <c r="AD11" s="38"/>
      <c r="AE11" s="38">
        <f>SUM(AE8:AE10)</f>
        <v>0</v>
      </c>
      <c r="AF11" s="38">
        <f>SUM(AF8:AF10)</f>
        <v>0</v>
      </c>
      <c r="AG11" s="38">
        <f>SUM(AG8:AG10)</f>
        <v>0</v>
      </c>
      <c r="AH11" s="38">
        <f>COUNTA(AH8:AH10)</f>
        <v>0</v>
      </c>
      <c r="AI11" s="38">
        <f>SUM(AI8:AI10)</f>
        <v>0</v>
      </c>
      <c r="AJ11" s="38">
        <f>SUM(AJ8:AJ10)</f>
        <v>0</v>
      </c>
      <c r="AK11" s="38">
        <f>COUNTA(AK8:AK10)</f>
        <v>2</v>
      </c>
      <c r="AL11" s="38">
        <f>SUM(AL8:AL10)</f>
        <v>1</v>
      </c>
      <c r="AM11" s="38">
        <f>SUM(AM8:AM10)</f>
        <v>1</v>
      </c>
      <c r="AN11" s="106" t="s">
        <v>25</v>
      </c>
      <c r="AO11" s="106"/>
      <c r="AP11" s="143">
        <f>AR11+AS11</f>
        <v>119</v>
      </c>
      <c r="AQ11" s="143"/>
      <c r="AR11" s="34">
        <f>SUM(AR8:AR10)</f>
        <v>49</v>
      </c>
      <c r="AS11" s="34">
        <f>SUM(AS8:AS10)</f>
        <v>70</v>
      </c>
      <c r="AT11" s="106" t="s">
        <v>75</v>
      </c>
      <c r="AU11" s="106"/>
      <c r="AV11" s="38">
        <f t="shared" ref="AV11:BA11" si="2">SUM(AV8:AV10)</f>
        <v>0</v>
      </c>
      <c r="AW11" s="38">
        <f t="shared" si="2"/>
        <v>0</v>
      </c>
      <c r="AX11" s="38">
        <f t="shared" si="2"/>
        <v>0</v>
      </c>
      <c r="AY11" s="38">
        <f t="shared" si="2"/>
        <v>0</v>
      </c>
      <c r="AZ11" s="38">
        <f t="shared" si="2"/>
        <v>0</v>
      </c>
      <c r="BA11" s="38">
        <f t="shared" si="2"/>
        <v>0</v>
      </c>
      <c r="BB11" s="38">
        <f>SUM(BB8:BB10)</f>
        <v>0</v>
      </c>
    </row>
    <row r="12" spans="1:54" ht="10.95" customHeight="1" x14ac:dyDescent="0.3">
      <c r="AP12" s="82">
        <f>AP8-AQ10</f>
        <v>119</v>
      </c>
    </row>
    <row r="13" spans="1:54" ht="10.95" customHeight="1" x14ac:dyDescent="0.3"/>
    <row r="14" spans="1:54" ht="10.95" customHeight="1" x14ac:dyDescent="0.3"/>
    <row r="15" spans="1:54" ht="10.95" customHeight="1" x14ac:dyDescent="0.3"/>
    <row r="16" spans="1:54" ht="10.95" customHeight="1" x14ac:dyDescent="0.3"/>
    <row r="17" ht="10.95" customHeight="1" x14ac:dyDescent="0.3"/>
    <row r="18" ht="10.95" customHeight="1" x14ac:dyDescent="0.3"/>
    <row r="19" ht="10.95" customHeight="1" x14ac:dyDescent="0.3"/>
    <row r="20" ht="10.95" customHeight="1" x14ac:dyDescent="0.3"/>
    <row r="21" ht="10.95" customHeight="1" x14ac:dyDescent="0.3"/>
    <row r="22" ht="10.95" customHeight="1" x14ac:dyDescent="0.3"/>
    <row r="23" ht="10.95" customHeight="1" x14ac:dyDescent="0.3"/>
    <row r="24" ht="10.95" customHeight="1" x14ac:dyDescent="0.3"/>
    <row r="25" ht="10.95" customHeight="1" x14ac:dyDescent="0.3"/>
    <row r="26" ht="10.95" customHeight="1" x14ac:dyDescent="0.3"/>
    <row r="27" ht="10.95" customHeight="1" x14ac:dyDescent="0.3"/>
    <row r="28" ht="10.95" customHeight="1" x14ac:dyDescent="0.3"/>
    <row r="29" ht="10.95" customHeight="1" x14ac:dyDescent="0.3"/>
    <row r="30" ht="10.95" customHeight="1" x14ac:dyDescent="0.3"/>
    <row r="31" ht="10.95" customHeight="1" x14ac:dyDescent="0.3"/>
    <row r="32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I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11:B11"/>
    <mergeCell ref="AN11:AO11"/>
    <mergeCell ref="AP11:AQ11"/>
    <mergeCell ref="AT11:AU11"/>
    <mergeCell ref="AP7:AQ7"/>
    <mergeCell ref="AT8:AU8"/>
    <mergeCell ref="AT10:AU10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FEAC-E710-4423-97E9-28F405BD1C1D}">
  <sheetPr>
    <tabColor rgb="FF00B050"/>
    <pageSetUpPr fitToPage="1"/>
  </sheetPr>
  <dimension ref="A1:BB174"/>
  <sheetViews>
    <sheetView showGridLines="0" zoomScaleNormal="100" workbookViewId="0">
      <pane xSplit="2" ySplit="7" topLeftCell="AI8" activePane="bottomRight" state="frozen"/>
      <selection pane="topRight" activeCell="C1" sqref="C1"/>
      <selection pane="bottomLeft" activeCell="A8" sqref="A8"/>
      <selection pane="bottomRight" activeCell="AQ13" sqref="AQ13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3" width="3.44140625" style="1" bestFit="1" customWidth="1"/>
    <col min="4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" style="1" bestFit="1" customWidth="1"/>
    <col min="44" max="44" width="4" style="1" bestFit="1" customWidth="1"/>
    <col min="45" max="45" width="5" style="1" bestFit="1" customWidth="1"/>
    <col min="46" max="46" width="12.5546875" style="2" customWidth="1"/>
    <col min="47" max="47" width="7.44140625" style="2" customWidth="1"/>
    <col min="48" max="49" width="2.8867187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14" t="s">
        <v>339</v>
      </c>
      <c r="G4" s="115"/>
      <c r="H4" s="115"/>
      <c r="I4" s="116"/>
      <c r="J4" s="28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236</v>
      </c>
      <c r="AQ4" s="31"/>
      <c r="AR4" s="32"/>
      <c r="AT4" s="33" t="s">
        <v>88</v>
      </c>
      <c r="AU4" s="107" t="s">
        <v>341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90</v>
      </c>
      <c r="S7" s="25" t="s">
        <v>117</v>
      </c>
      <c r="T7" s="25" t="s">
        <v>13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>
        <v>1</v>
      </c>
      <c r="B8" s="36">
        <v>28</v>
      </c>
      <c r="C8" s="54" t="s">
        <v>123</v>
      </c>
      <c r="D8" s="54" t="s">
        <v>123</v>
      </c>
      <c r="E8" s="54" t="s">
        <v>123</v>
      </c>
      <c r="F8" s="54" t="s">
        <v>123</v>
      </c>
      <c r="G8" s="54"/>
      <c r="H8" s="54" t="s">
        <v>123</v>
      </c>
      <c r="I8" s="54" t="s">
        <v>123</v>
      </c>
      <c r="J8" s="54" t="s">
        <v>123</v>
      </c>
      <c r="K8" s="54" t="s">
        <v>123</v>
      </c>
      <c r="L8" s="54" t="s">
        <v>123</v>
      </c>
      <c r="M8" s="54" t="s">
        <v>123</v>
      </c>
      <c r="N8" s="54">
        <v>1</v>
      </c>
      <c r="O8" s="54" t="s">
        <v>123</v>
      </c>
      <c r="P8" s="54" t="s">
        <v>123</v>
      </c>
      <c r="Q8" s="54" t="s">
        <v>123</v>
      </c>
      <c r="R8" s="54" t="s">
        <v>123</v>
      </c>
      <c r="S8" s="54" t="s">
        <v>123</v>
      </c>
      <c r="T8" s="54" t="s">
        <v>123</v>
      </c>
      <c r="U8" s="54" t="s">
        <v>123</v>
      </c>
      <c r="V8" s="54" t="s">
        <v>123</v>
      </c>
      <c r="W8" s="54" t="s">
        <v>123</v>
      </c>
      <c r="X8" s="54" t="s">
        <v>123</v>
      </c>
      <c r="Y8" s="54" t="s">
        <v>123</v>
      </c>
      <c r="Z8" s="54" t="s">
        <v>123</v>
      </c>
      <c r="AA8" s="54" t="s">
        <v>123</v>
      </c>
      <c r="AB8" s="54" t="s">
        <v>123</v>
      </c>
      <c r="AC8" s="54" t="s">
        <v>123</v>
      </c>
      <c r="AD8" s="54" t="s">
        <v>123</v>
      </c>
      <c r="AE8" s="54" t="s">
        <v>123</v>
      </c>
      <c r="AF8" s="54" t="s">
        <v>123</v>
      </c>
      <c r="AG8" s="54" t="s">
        <v>123</v>
      </c>
      <c r="AH8" s="54"/>
      <c r="AI8" s="54" t="s">
        <v>123</v>
      </c>
      <c r="AJ8" s="54" t="s">
        <v>123</v>
      </c>
      <c r="AK8" s="54"/>
      <c r="AL8" s="54" t="s">
        <v>123</v>
      </c>
      <c r="AM8" s="54" t="s">
        <v>123</v>
      </c>
      <c r="AN8" s="55">
        <v>-14.802873999999999</v>
      </c>
      <c r="AO8" s="55">
        <v>-64.870165</v>
      </c>
      <c r="AP8" s="54">
        <v>4</v>
      </c>
      <c r="AQ8" s="54">
        <v>16</v>
      </c>
      <c r="AR8" s="54">
        <f>AQ8-AP8</f>
        <v>12</v>
      </c>
      <c r="AS8" s="54"/>
      <c r="AT8" s="133" t="s">
        <v>123</v>
      </c>
      <c r="AU8" s="134"/>
      <c r="AV8" s="58" t="s">
        <v>123</v>
      </c>
      <c r="AW8" s="58" t="s">
        <v>123</v>
      </c>
      <c r="AX8" s="54" t="s">
        <v>123</v>
      </c>
      <c r="AY8" s="54" t="s">
        <v>123</v>
      </c>
      <c r="AZ8" s="54" t="s">
        <v>123</v>
      </c>
      <c r="BA8" s="54" t="s">
        <v>123</v>
      </c>
      <c r="BB8" s="54" t="s">
        <v>123</v>
      </c>
    </row>
    <row r="9" spans="1:54" x14ac:dyDescent="0.3">
      <c r="A9" s="36" t="s">
        <v>125</v>
      </c>
      <c r="B9" s="36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5">
        <v>-14.803034999999999</v>
      </c>
      <c r="AO9" s="55">
        <v>-64.870301999999995</v>
      </c>
      <c r="AP9" s="54"/>
      <c r="AQ9" s="54" t="s">
        <v>123</v>
      </c>
      <c r="AR9" s="54"/>
      <c r="AS9" s="54"/>
      <c r="AT9" s="56"/>
      <c r="AU9" s="57"/>
      <c r="AV9" s="58"/>
      <c r="AW9" s="58"/>
      <c r="AX9" s="54"/>
      <c r="AY9" s="54"/>
      <c r="AZ9" s="54"/>
      <c r="BA9" s="54"/>
      <c r="BB9" s="54"/>
    </row>
    <row r="10" spans="1:54" x14ac:dyDescent="0.3">
      <c r="A10" s="36">
        <v>2</v>
      </c>
      <c r="B10" s="36">
        <v>27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5">
        <v>-14.803065999999999</v>
      </c>
      <c r="AO10" s="55">
        <v>-64.870260000000002</v>
      </c>
      <c r="AP10" s="54">
        <v>43</v>
      </c>
      <c r="AQ10" s="54" t="s">
        <v>123</v>
      </c>
      <c r="AR10" s="54"/>
      <c r="AS10" s="54">
        <f>AP10-AQ8</f>
        <v>27</v>
      </c>
      <c r="AT10" s="56"/>
      <c r="AU10" s="57"/>
      <c r="AV10" s="58"/>
      <c r="AW10" s="58"/>
      <c r="AX10" s="54"/>
      <c r="AY10" s="54"/>
      <c r="AZ10" s="54"/>
      <c r="BA10" s="54"/>
      <c r="BB10" s="54"/>
    </row>
    <row r="11" spans="1:54" x14ac:dyDescent="0.3">
      <c r="A11" s="36">
        <v>3</v>
      </c>
      <c r="B11" s="36">
        <v>72</v>
      </c>
      <c r="C11" s="54" t="s">
        <v>123</v>
      </c>
      <c r="D11" s="54" t="s">
        <v>123</v>
      </c>
      <c r="E11" s="54" t="s">
        <v>123</v>
      </c>
      <c r="F11" s="54">
        <v>1</v>
      </c>
      <c r="G11" s="54">
        <v>1</v>
      </c>
      <c r="H11" s="54">
        <v>1</v>
      </c>
      <c r="I11" s="54" t="s">
        <v>123</v>
      </c>
      <c r="J11" s="54" t="s">
        <v>123</v>
      </c>
      <c r="K11" s="54" t="s">
        <v>123</v>
      </c>
      <c r="L11" s="54">
        <v>1</v>
      </c>
      <c r="M11" s="54" t="s">
        <v>123</v>
      </c>
      <c r="N11" s="54" t="s">
        <v>123</v>
      </c>
      <c r="O11" s="54" t="s">
        <v>123</v>
      </c>
      <c r="P11" s="54" t="s">
        <v>123</v>
      </c>
      <c r="Q11" s="54" t="s">
        <v>123</v>
      </c>
      <c r="R11" s="54" t="s">
        <v>123</v>
      </c>
      <c r="S11" s="54" t="s">
        <v>123</v>
      </c>
      <c r="T11" s="54" t="s">
        <v>123</v>
      </c>
      <c r="U11" s="54" t="s">
        <v>123</v>
      </c>
      <c r="V11" s="54" t="s">
        <v>123</v>
      </c>
      <c r="W11" s="54" t="s">
        <v>123</v>
      </c>
      <c r="X11" s="54" t="s">
        <v>123</v>
      </c>
      <c r="Y11" s="54" t="s">
        <v>123</v>
      </c>
      <c r="Z11" s="54" t="s">
        <v>123</v>
      </c>
      <c r="AA11" s="54" t="s">
        <v>123</v>
      </c>
      <c r="AB11" s="54" t="s">
        <v>123</v>
      </c>
      <c r="AC11" s="54" t="s">
        <v>123</v>
      </c>
      <c r="AD11" s="54" t="s">
        <v>123</v>
      </c>
      <c r="AE11" s="54" t="s">
        <v>123</v>
      </c>
      <c r="AF11" s="54" t="s">
        <v>123</v>
      </c>
      <c r="AG11" s="54" t="s">
        <v>123</v>
      </c>
      <c r="AH11" s="54"/>
      <c r="AI11" s="54" t="s">
        <v>123</v>
      </c>
      <c r="AJ11" s="54" t="s">
        <v>123</v>
      </c>
      <c r="AK11" s="54"/>
      <c r="AL11" s="54" t="s">
        <v>123</v>
      </c>
      <c r="AM11" s="54" t="s">
        <v>123</v>
      </c>
      <c r="AN11" s="55">
        <v>-14.803303219828001</v>
      </c>
      <c r="AO11" s="55">
        <v>-64.869929943233004</v>
      </c>
      <c r="AP11" s="54">
        <v>82</v>
      </c>
      <c r="AQ11" s="54" t="s">
        <v>123</v>
      </c>
      <c r="AR11" s="54"/>
      <c r="AS11" s="54">
        <f>AP11-AP10</f>
        <v>39</v>
      </c>
      <c r="AT11" s="56" t="s">
        <v>123</v>
      </c>
      <c r="AU11" s="57" t="s">
        <v>123</v>
      </c>
      <c r="AV11" s="58" t="s">
        <v>123</v>
      </c>
      <c r="AW11" s="58" t="s">
        <v>123</v>
      </c>
      <c r="AX11" s="54" t="s">
        <v>123</v>
      </c>
      <c r="AY11" s="54" t="s">
        <v>123</v>
      </c>
      <c r="AZ11" s="54" t="s">
        <v>123</v>
      </c>
      <c r="BA11" s="54" t="s">
        <v>123</v>
      </c>
      <c r="BB11" s="54" t="s">
        <v>123</v>
      </c>
    </row>
    <row r="12" spans="1:54" x14ac:dyDescent="0.3">
      <c r="A12" s="36">
        <v>4</v>
      </c>
      <c r="B12" s="36">
        <v>73</v>
      </c>
      <c r="C12" s="54" t="s">
        <v>123</v>
      </c>
      <c r="D12" s="54" t="s">
        <v>123</v>
      </c>
      <c r="E12" s="54" t="s">
        <v>123</v>
      </c>
      <c r="F12" s="54">
        <v>1</v>
      </c>
      <c r="G12" s="54">
        <v>1</v>
      </c>
      <c r="H12" s="54">
        <v>1</v>
      </c>
      <c r="I12" s="54" t="s">
        <v>123</v>
      </c>
      <c r="J12" s="54" t="s">
        <v>123</v>
      </c>
      <c r="K12" s="54" t="s">
        <v>123</v>
      </c>
      <c r="L12" s="54">
        <v>1</v>
      </c>
      <c r="M12" s="54" t="s">
        <v>123</v>
      </c>
      <c r="N12" s="54" t="s">
        <v>123</v>
      </c>
      <c r="O12" s="54" t="s">
        <v>123</v>
      </c>
      <c r="P12" s="54" t="s">
        <v>123</v>
      </c>
      <c r="Q12" s="54" t="s">
        <v>123</v>
      </c>
      <c r="R12" s="54" t="s">
        <v>123</v>
      </c>
      <c r="S12" s="54" t="s">
        <v>123</v>
      </c>
      <c r="T12" s="54" t="s">
        <v>123</v>
      </c>
      <c r="U12" s="54" t="s">
        <v>123</v>
      </c>
      <c r="V12" s="54" t="s">
        <v>123</v>
      </c>
      <c r="W12" s="54" t="s">
        <v>123</v>
      </c>
      <c r="X12" s="54" t="s">
        <v>123</v>
      </c>
      <c r="Y12" s="54" t="s">
        <v>123</v>
      </c>
      <c r="Z12" s="54" t="s">
        <v>123</v>
      </c>
      <c r="AA12" s="54" t="s">
        <v>123</v>
      </c>
      <c r="AB12" s="54" t="s">
        <v>123</v>
      </c>
      <c r="AC12" s="54" t="s">
        <v>123</v>
      </c>
      <c r="AD12" s="54" t="s">
        <v>123</v>
      </c>
      <c r="AE12" s="54" t="s">
        <v>123</v>
      </c>
      <c r="AF12" s="54" t="s">
        <v>123</v>
      </c>
      <c r="AG12" s="54" t="s">
        <v>123</v>
      </c>
      <c r="AH12" s="54"/>
      <c r="AI12" s="54" t="s">
        <v>123</v>
      </c>
      <c r="AJ12" s="54" t="s">
        <v>123</v>
      </c>
      <c r="AK12" s="54"/>
      <c r="AL12" s="54" t="s">
        <v>123</v>
      </c>
      <c r="AM12" s="54" t="s">
        <v>123</v>
      </c>
      <c r="AN12" s="55">
        <v>-14.803562538727</v>
      </c>
      <c r="AO12" s="55">
        <v>-64.869682174174997</v>
      </c>
      <c r="AP12" s="54">
        <v>126</v>
      </c>
      <c r="AQ12" s="54" t="s">
        <v>123</v>
      </c>
      <c r="AR12" s="54"/>
      <c r="AS12" s="54">
        <f>AP12-AP11</f>
        <v>44</v>
      </c>
      <c r="AT12" s="56" t="s">
        <v>123</v>
      </c>
      <c r="AU12" s="57" t="s">
        <v>123</v>
      </c>
      <c r="AV12" s="58" t="s">
        <v>123</v>
      </c>
      <c r="AW12" s="58" t="s">
        <v>123</v>
      </c>
      <c r="AX12" s="54" t="s">
        <v>123</v>
      </c>
      <c r="AY12" s="54" t="s">
        <v>123</v>
      </c>
      <c r="AZ12" s="54" t="s">
        <v>123</v>
      </c>
      <c r="BA12" s="54" t="s">
        <v>123</v>
      </c>
      <c r="BB12" s="54" t="s">
        <v>123</v>
      </c>
    </row>
    <row r="13" spans="1:54" x14ac:dyDescent="0.3">
      <c r="A13" s="36">
        <v>5</v>
      </c>
      <c r="B13" s="36">
        <v>74</v>
      </c>
      <c r="C13" s="54" t="s">
        <v>123</v>
      </c>
      <c r="D13" s="54" t="s">
        <v>123</v>
      </c>
      <c r="E13" s="54" t="s">
        <v>123</v>
      </c>
      <c r="F13" s="54">
        <v>1</v>
      </c>
      <c r="G13" s="54">
        <v>1</v>
      </c>
      <c r="H13" s="54">
        <v>1</v>
      </c>
      <c r="I13" s="54" t="s">
        <v>123</v>
      </c>
      <c r="J13" s="54" t="s">
        <v>123</v>
      </c>
      <c r="K13" s="54" t="s">
        <v>123</v>
      </c>
      <c r="L13" s="54" t="s">
        <v>123</v>
      </c>
      <c r="M13" s="54" t="s">
        <v>123</v>
      </c>
      <c r="N13" s="54">
        <v>1</v>
      </c>
      <c r="O13" s="54" t="s">
        <v>123</v>
      </c>
      <c r="P13" s="54" t="s">
        <v>123</v>
      </c>
      <c r="Q13" s="54" t="s">
        <v>123</v>
      </c>
      <c r="R13" s="54" t="s">
        <v>123</v>
      </c>
      <c r="S13" s="54" t="s">
        <v>123</v>
      </c>
      <c r="T13" s="54" t="s">
        <v>123</v>
      </c>
      <c r="U13" s="54" t="s">
        <v>123</v>
      </c>
      <c r="V13" s="54">
        <v>1</v>
      </c>
      <c r="W13" s="54" t="s">
        <v>123</v>
      </c>
      <c r="X13" s="54" t="s">
        <v>123</v>
      </c>
      <c r="Y13" s="54" t="s">
        <v>123</v>
      </c>
      <c r="Z13" s="54" t="s">
        <v>123</v>
      </c>
      <c r="AA13" s="54" t="s">
        <v>123</v>
      </c>
      <c r="AB13" s="54" t="s">
        <v>123</v>
      </c>
      <c r="AC13" s="54" t="s">
        <v>123</v>
      </c>
      <c r="AD13" s="54" t="s">
        <v>123</v>
      </c>
      <c r="AE13" s="54" t="s">
        <v>123</v>
      </c>
      <c r="AF13" s="54" t="s">
        <v>123</v>
      </c>
      <c r="AG13" s="54" t="s">
        <v>123</v>
      </c>
      <c r="AH13" s="54"/>
      <c r="AI13" s="54" t="s">
        <v>123</v>
      </c>
      <c r="AJ13" s="54" t="s">
        <v>123</v>
      </c>
      <c r="AK13" s="54" t="s">
        <v>53</v>
      </c>
      <c r="AL13" s="54">
        <v>1</v>
      </c>
      <c r="AM13" s="54">
        <v>1</v>
      </c>
      <c r="AN13" s="55">
        <v>-14.803789441854001</v>
      </c>
      <c r="AO13" s="55">
        <v>-64.869420323520004</v>
      </c>
      <c r="AP13" s="54">
        <v>164</v>
      </c>
      <c r="AQ13" s="54">
        <v>198</v>
      </c>
      <c r="AR13" s="54">
        <f>AQ13-AP13</f>
        <v>34</v>
      </c>
      <c r="AS13" s="54">
        <f>AP13-AP12</f>
        <v>38</v>
      </c>
      <c r="AT13" s="56" t="s">
        <v>123</v>
      </c>
      <c r="AU13" s="57" t="s">
        <v>123</v>
      </c>
      <c r="AV13" s="58" t="s">
        <v>123</v>
      </c>
      <c r="AW13" s="58" t="s">
        <v>123</v>
      </c>
      <c r="AX13" s="54" t="s">
        <v>123</v>
      </c>
      <c r="AY13" s="54" t="s">
        <v>123</v>
      </c>
      <c r="AZ13" s="54" t="s">
        <v>123</v>
      </c>
      <c r="BA13" s="54" t="s">
        <v>123</v>
      </c>
      <c r="BB13" s="54" t="s">
        <v>123</v>
      </c>
    </row>
    <row r="14" spans="1:54" x14ac:dyDescent="0.3">
      <c r="A14" s="123" t="s">
        <v>22</v>
      </c>
      <c r="B14" s="123"/>
      <c r="C14" s="38">
        <f t="shared" ref="C14:M14" si="0">SUM(C8:C13)</f>
        <v>0</v>
      </c>
      <c r="D14" s="38">
        <f t="shared" si="0"/>
        <v>0</v>
      </c>
      <c r="E14" s="38">
        <f t="shared" si="0"/>
        <v>0</v>
      </c>
      <c r="F14" s="38">
        <f t="shared" si="0"/>
        <v>3</v>
      </c>
      <c r="G14" s="38">
        <f t="shared" si="0"/>
        <v>3</v>
      </c>
      <c r="H14" s="38">
        <f t="shared" si="0"/>
        <v>3</v>
      </c>
      <c r="I14" s="38">
        <f t="shared" si="0"/>
        <v>0</v>
      </c>
      <c r="J14" s="38">
        <f t="shared" si="0"/>
        <v>0</v>
      </c>
      <c r="K14" s="38">
        <f t="shared" si="0"/>
        <v>0</v>
      </c>
      <c r="L14" s="38">
        <f t="shared" si="0"/>
        <v>2</v>
      </c>
      <c r="M14" s="38">
        <f t="shared" si="0"/>
        <v>0</v>
      </c>
      <c r="N14" s="38">
        <f>SUM(N8:N13)</f>
        <v>2</v>
      </c>
      <c r="O14" s="38">
        <f>SUM(O8:O13)</f>
        <v>0</v>
      </c>
      <c r="P14" s="38">
        <f t="shared" ref="P14:AC14" si="1">SUM(P8:P13)</f>
        <v>0</v>
      </c>
      <c r="Q14" s="38">
        <f t="shared" si="1"/>
        <v>0</v>
      </c>
      <c r="R14" s="38">
        <f t="shared" si="1"/>
        <v>0</v>
      </c>
      <c r="S14" s="38">
        <f t="shared" si="1"/>
        <v>0</v>
      </c>
      <c r="T14" s="38">
        <f t="shared" si="1"/>
        <v>0</v>
      </c>
      <c r="U14" s="38">
        <f t="shared" si="1"/>
        <v>0</v>
      </c>
      <c r="V14" s="38">
        <f t="shared" si="1"/>
        <v>1</v>
      </c>
      <c r="W14" s="38">
        <f t="shared" si="1"/>
        <v>0</v>
      </c>
      <c r="X14" s="38">
        <f t="shared" si="1"/>
        <v>0</v>
      </c>
      <c r="Y14" s="38">
        <f t="shared" si="1"/>
        <v>0</v>
      </c>
      <c r="Z14" s="38">
        <f t="shared" si="1"/>
        <v>0</v>
      </c>
      <c r="AA14" s="38">
        <f t="shared" si="1"/>
        <v>0</v>
      </c>
      <c r="AB14" s="38">
        <f t="shared" si="1"/>
        <v>0</v>
      </c>
      <c r="AC14" s="38">
        <f t="shared" si="1"/>
        <v>0</v>
      </c>
      <c r="AD14" s="38"/>
      <c r="AE14" s="38">
        <f>SUM(AE8:AE13)</f>
        <v>0</v>
      </c>
      <c r="AF14" s="38">
        <f>SUM(AF8:AF13)</f>
        <v>0</v>
      </c>
      <c r="AG14" s="38">
        <f>SUM(AG8:AG13)</f>
        <v>0</v>
      </c>
      <c r="AH14" s="38">
        <f>COUNTA(AH8:AH13)</f>
        <v>0</v>
      </c>
      <c r="AI14" s="38">
        <f>SUM(AI8:AI13)</f>
        <v>0</v>
      </c>
      <c r="AJ14" s="38">
        <f>SUM(AJ8:AJ13)</f>
        <v>0</v>
      </c>
      <c r="AK14" s="38">
        <f>COUNTA(AK8:AK13)</f>
        <v>1</v>
      </c>
      <c r="AL14" s="38">
        <f>SUM(AL8:AL13)</f>
        <v>1</v>
      </c>
      <c r="AM14" s="38">
        <f>SUM(AM8:AM13)</f>
        <v>1</v>
      </c>
      <c r="AN14" s="106" t="s">
        <v>25</v>
      </c>
      <c r="AO14" s="106"/>
      <c r="AP14" s="144">
        <f>AR14+AS14</f>
        <v>194</v>
      </c>
      <c r="AQ14" s="144"/>
      <c r="AR14" s="34">
        <f>SUM(AR8:AR13)</f>
        <v>46</v>
      </c>
      <c r="AS14" s="34">
        <f>SUM(AS8:AS13)</f>
        <v>148</v>
      </c>
      <c r="AT14" s="106" t="s">
        <v>75</v>
      </c>
      <c r="AU14" s="106"/>
      <c r="AV14" s="38">
        <f t="shared" ref="AV14:BB14" si="2">SUM(AV8:AV13)</f>
        <v>0</v>
      </c>
      <c r="AW14" s="38">
        <f t="shared" si="2"/>
        <v>0</v>
      </c>
      <c r="AX14" s="38">
        <f t="shared" si="2"/>
        <v>0</v>
      </c>
      <c r="AY14" s="38">
        <f t="shared" si="2"/>
        <v>0</v>
      </c>
      <c r="AZ14" s="38">
        <f t="shared" si="2"/>
        <v>0</v>
      </c>
      <c r="BA14" s="38">
        <f t="shared" si="2"/>
        <v>0</v>
      </c>
      <c r="BB14" s="38">
        <f t="shared" si="2"/>
        <v>0</v>
      </c>
    </row>
    <row r="15" spans="1:54" ht="10.95" customHeight="1" x14ac:dyDescent="0.3">
      <c r="AP15" s="82">
        <f>AQ13 -AP8</f>
        <v>194</v>
      </c>
    </row>
    <row r="16" spans="1:54" ht="10.95" customHeight="1" x14ac:dyDescent="0.3"/>
    <row r="17" ht="10.95" customHeight="1" x14ac:dyDescent="0.3"/>
    <row r="18" ht="10.95" customHeight="1" x14ac:dyDescent="0.3"/>
    <row r="19" ht="10.95" customHeight="1" x14ac:dyDescent="0.3"/>
    <row r="20" ht="10.95" customHeight="1" x14ac:dyDescent="0.3"/>
    <row r="21" ht="10.95" customHeight="1" x14ac:dyDescent="0.3"/>
    <row r="22" ht="10.95" customHeight="1" x14ac:dyDescent="0.3"/>
    <row r="23" ht="10.95" customHeight="1" x14ac:dyDescent="0.3"/>
    <row r="24" ht="10.95" customHeight="1" x14ac:dyDescent="0.3"/>
    <row r="25" ht="10.95" customHeight="1" x14ac:dyDescent="0.3"/>
    <row r="26" ht="10.95" customHeight="1" x14ac:dyDescent="0.3"/>
    <row r="27" ht="10.95" customHeight="1" x14ac:dyDescent="0.3"/>
    <row r="28" ht="10.95" customHeight="1" x14ac:dyDescent="0.3"/>
    <row r="29" ht="10.95" customHeight="1" x14ac:dyDescent="0.3"/>
    <row r="30" ht="10.95" customHeight="1" x14ac:dyDescent="0.3"/>
    <row r="31" ht="10.95" customHeight="1" x14ac:dyDescent="0.3"/>
    <row r="32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6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I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14:B14"/>
    <mergeCell ref="AN14:AO14"/>
    <mergeCell ref="AP14:AQ14"/>
    <mergeCell ref="AT14:AU14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E904-BA27-433D-9F37-C03536B83D14}">
  <sheetPr>
    <tabColor rgb="FF00B050"/>
    <pageSetUpPr fitToPage="1"/>
  </sheetPr>
  <dimension ref="A1:BB223"/>
  <sheetViews>
    <sheetView showGridLines="0" zoomScaleNormal="100" workbookViewId="0">
      <pane xSplit="17" ySplit="7" topLeftCell="AP59" activePane="bottomRight" state="frozen"/>
      <selection pane="topRight" activeCell="R1" sqref="R1"/>
      <selection pane="bottomLeft" activeCell="A8" sqref="A8"/>
      <selection pane="bottomRight" activeCell="AQ16" sqref="AQ16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3.886718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" style="1" bestFit="1" customWidth="1"/>
    <col min="44" max="44" width="4" style="1" bestFit="1" customWidth="1"/>
    <col min="45" max="45" width="7" style="1" customWidth="1"/>
    <col min="46" max="46" width="12.5546875" style="2" customWidth="1"/>
    <col min="47" max="47" width="7.44140625" style="2" customWidth="1"/>
    <col min="48" max="48" width="5" style="2" customWidth="1"/>
    <col min="49" max="49" width="4.88671875" style="2" customWidth="1"/>
    <col min="50" max="50" width="5" style="1" customWidth="1"/>
    <col min="51" max="51" width="5.44140625" style="1" bestFit="1" customWidth="1"/>
    <col min="52" max="52" width="4.88671875" style="1" bestFit="1" customWidth="1"/>
    <col min="53" max="53" width="3.44140625" style="1" bestFit="1" customWidth="1"/>
    <col min="54" max="54" width="3.886718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0" t="s">
        <v>339</v>
      </c>
      <c r="G4" s="62"/>
      <c r="H4" s="62"/>
      <c r="I4" s="62"/>
      <c r="J4" s="62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238</v>
      </c>
      <c r="AQ4" s="31"/>
      <c r="AR4" s="32"/>
      <c r="AT4" s="33" t="s">
        <v>88</v>
      </c>
      <c r="AU4" s="107" t="s">
        <v>341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90</v>
      </c>
      <c r="S7" s="25" t="s">
        <v>117</v>
      </c>
      <c r="T7" s="25" t="s">
        <v>13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>
        <v>1</v>
      </c>
      <c r="B8" s="36">
        <v>42</v>
      </c>
      <c r="C8" s="54" t="s">
        <v>123</v>
      </c>
      <c r="D8" s="54" t="s">
        <v>123</v>
      </c>
      <c r="E8" s="54" t="s">
        <v>123</v>
      </c>
      <c r="F8" s="54" t="s">
        <v>123</v>
      </c>
      <c r="G8" s="54" t="s">
        <v>123</v>
      </c>
      <c r="H8" s="54" t="s">
        <v>123</v>
      </c>
      <c r="I8" s="54" t="s">
        <v>123</v>
      </c>
      <c r="J8" s="54" t="s">
        <v>123</v>
      </c>
      <c r="K8" s="54" t="s">
        <v>123</v>
      </c>
      <c r="L8" s="54"/>
      <c r="M8" s="54" t="s">
        <v>123</v>
      </c>
      <c r="N8" s="54">
        <v>1</v>
      </c>
      <c r="O8" s="54" t="s">
        <v>123</v>
      </c>
      <c r="P8" s="54" t="s">
        <v>123</v>
      </c>
      <c r="Q8" s="54" t="s">
        <v>123</v>
      </c>
      <c r="R8" s="54" t="s">
        <v>123</v>
      </c>
      <c r="S8" s="54" t="s">
        <v>123</v>
      </c>
      <c r="T8" s="54" t="s">
        <v>123</v>
      </c>
      <c r="U8" s="54" t="s">
        <v>123</v>
      </c>
      <c r="V8" s="54" t="s">
        <v>123</v>
      </c>
      <c r="W8" s="54" t="s">
        <v>123</v>
      </c>
      <c r="X8" s="54" t="s">
        <v>123</v>
      </c>
      <c r="Y8" s="54" t="s">
        <v>123</v>
      </c>
      <c r="Z8" s="54" t="s">
        <v>123</v>
      </c>
      <c r="AA8" s="54" t="s">
        <v>123</v>
      </c>
      <c r="AB8" s="54" t="s">
        <v>123</v>
      </c>
      <c r="AC8" s="54" t="s">
        <v>123</v>
      </c>
      <c r="AD8" s="54" t="s">
        <v>123</v>
      </c>
      <c r="AE8" s="54" t="s">
        <v>123</v>
      </c>
      <c r="AF8" s="54" t="s">
        <v>123</v>
      </c>
      <c r="AG8" s="54" t="s">
        <v>123</v>
      </c>
      <c r="AH8" s="54"/>
      <c r="AI8" s="54" t="s">
        <v>123</v>
      </c>
      <c r="AJ8" s="54" t="s">
        <v>123</v>
      </c>
      <c r="AK8" s="54"/>
      <c r="AL8" s="54" t="s">
        <v>123</v>
      </c>
      <c r="AM8" s="54" t="s">
        <v>123</v>
      </c>
      <c r="AN8" s="55">
        <v>-14.799130999999999</v>
      </c>
      <c r="AO8" s="55">
        <v>-64.871091000000007</v>
      </c>
      <c r="AP8" s="54">
        <v>2107</v>
      </c>
      <c r="AQ8" s="54">
        <v>2095</v>
      </c>
      <c r="AR8" s="54">
        <f>AP8-AQ8</f>
        <v>12</v>
      </c>
      <c r="AS8" s="54" t="s">
        <v>123</v>
      </c>
      <c r="AT8" s="133"/>
      <c r="AU8" s="134"/>
      <c r="AV8" s="58" t="s">
        <v>123</v>
      </c>
      <c r="AW8" s="58" t="s">
        <v>123</v>
      </c>
      <c r="AX8" s="54" t="s">
        <v>123</v>
      </c>
      <c r="AY8" s="54" t="s">
        <v>123</v>
      </c>
      <c r="AZ8" s="54" t="s">
        <v>123</v>
      </c>
      <c r="BA8" s="54" t="s">
        <v>123</v>
      </c>
      <c r="BB8" s="54" t="s">
        <v>123</v>
      </c>
    </row>
    <row r="9" spans="1:54" x14ac:dyDescent="0.3">
      <c r="A9" s="36">
        <v>2</v>
      </c>
      <c r="B9" s="36">
        <v>75</v>
      </c>
      <c r="C9" s="54" t="s">
        <v>123</v>
      </c>
      <c r="D9" s="54" t="s">
        <v>123</v>
      </c>
      <c r="E9" s="54" t="s">
        <v>123</v>
      </c>
      <c r="F9" s="54">
        <v>1</v>
      </c>
      <c r="G9" s="54">
        <v>1</v>
      </c>
      <c r="H9" s="54">
        <v>1</v>
      </c>
      <c r="I9" s="54" t="s">
        <v>123</v>
      </c>
      <c r="J9" s="54" t="s">
        <v>123</v>
      </c>
      <c r="K9" s="54" t="s">
        <v>123</v>
      </c>
      <c r="L9" s="54">
        <v>1</v>
      </c>
      <c r="M9" s="54" t="s">
        <v>123</v>
      </c>
      <c r="N9" s="54" t="s">
        <v>123</v>
      </c>
      <c r="O9" s="54" t="s">
        <v>123</v>
      </c>
      <c r="P9" s="54" t="s">
        <v>123</v>
      </c>
      <c r="Q9" s="54" t="s">
        <v>123</v>
      </c>
      <c r="R9" s="54" t="s">
        <v>123</v>
      </c>
      <c r="S9" s="54" t="s">
        <v>123</v>
      </c>
      <c r="T9" s="54" t="s">
        <v>123</v>
      </c>
      <c r="U9" s="54" t="s">
        <v>123</v>
      </c>
      <c r="V9" s="54" t="s">
        <v>123</v>
      </c>
      <c r="W9" s="54" t="s">
        <v>123</v>
      </c>
      <c r="X9" s="54" t="s">
        <v>123</v>
      </c>
      <c r="Y9" s="54" t="s">
        <v>123</v>
      </c>
      <c r="Z9" s="54" t="s">
        <v>123</v>
      </c>
      <c r="AA9" s="54" t="s">
        <v>123</v>
      </c>
      <c r="AB9" s="54" t="s">
        <v>123</v>
      </c>
      <c r="AC9" s="54" t="s">
        <v>123</v>
      </c>
      <c r="AD9" s="54" t="s">
        <v>123</v>
      </c>
      <c r="AE9" s="54" t="s">
        <v>123</v>
      </c>
      <c r="AF9" s="54" t="s">
        <v>123</v>
      </c>
      <c r="AG9" s="54" t="s">
        <v>123</v>
      </c>
      <c r="AH9" s="54"/>
      <c r="AI9" s="54" t="s">
        <v>123</v>
      </c>
      <c r="AJ9" s="54" t="s">
        <v>123</v>
      </c>
      <c r="AK9" s="54"/>
      <c r="AL9" s="54" t="s">
        <v>123</v>
      </c>
      <c r="AM9" s="54" t="s">
        <v>123</v>
      </c>
      <c r="AN9" s="55">
        <v>-14.799153</v>
      </c>
      <c r="AO9" s="55">
        <v>-64.870924000000002</v>
      </c>
      <c r="AP9" s="54">
        <v>2126</v>
      </c>
      <c r="AQ9" s="54" t="s">
        <v>123</v>
      </c>
      <c r="AR9" s="54" t="s">
        <v>123</v>
      </c>
      <c r="AS9" s="54">
        <f>AP9-AP8</f>
        <v>19</v>
      </c>
      <c r="AT9" s="56"/>
      <c r="AU9" s="57"/>
      <c r="AV9" s="58" t="s">
        <v>123</v>
      </c>
      <c r="AW9" s="58" t="s">
        <v>123</v>
      </c>
      <c r="AX9" s="54" t="s">
        <v>123</v>
      </c>
      <c r="AY9" s="54" t="s">
        <v>123</v>
      </c>
      <c r="AZ9" s="54" t="s">
        <v>123</v>
      </c>
      <c r="BA9" s="54" t="s">
        <v>123</v>
      </c>
      <c r="BB9" s="54" t="s">
        <v>123</v>
      </c>
    </row>
    <row r="10" spans="1:54" x14ac:dyDescent="0.3">
      <c r="A10" s="36">
        <v>3</v>
      </c>
      <c r="B10" s="36">
        <v>76</v>
      </c>
      <c r="C10" s="54" t="s">
        <v>123</v>
      </c>
      <c r="D10" s="54" t="s">
        <v>123</v>
      </c>
      <c r="E10" s="54" t="s">
        <v>123</v>
      </c>
      <c r="F10" s="54">
        <v>1</v>
      </c>
      <c r="G10" s="54">
        <v>1</v>
      </c>
      <c r="H10" s="54" t="s">
        <v>123</v>
      </c>
      <c r="I10" s="54">
        <v>1</v>
      </c>
      <c r="J10" s="54" t="s">
        <v>123</v>
      </c>
      <c r="K10" s="54" t="s">
        <v>123</v>
      </c>
      <c r="L10" s="54">
        <v>1</v>
      </c>
      <c r="M10" s="54" t="s">
        <v>123</v>
      </c>
      <c r="N10" s="54" t="s">
        <v>123</v>
      </c>
      <c r="O10" s="54" t="s">
        <v>123</v>
      </c>
      <c r="P10" s="54" t="s">
        <v>123</v>
      </c>
      <c r="Q10" s="54">
        <v>1</v>
      </c>
      <c r="R10" s="54" t="s">
        <v>123</v>
      </c>
      <c r="S10" s="54" t="s">
        <v>123</v>
      </c>
      <c r="T10" s="54" t="s">
        <v>123</v>
      </c>
      <c r="U10" s="54" t="s">
        <v>123</v>
      </c>
      <c r="V10" s="54" t="s">
        <v>123</v>
      </c>
      <c r="W10" s="54" t="s">
        <v>123</v>
      </c>
      <c r="X10" s="54" t="s">
        <v>123</v>
      </c>
      <c r="Y10" s="54" t="s">
        <v>123</v>
      </c>
      <c r="Z10" s="54" t="s">
        <v>123</v>
      </c>
      <c r="AA10" s="54" t="s">
        <v>123</v>
      </c>
      <c r="AB10" s="54" t="s">
        <v>123</v>
      </c>
      <c r="AC10" s="54" t="s">
        <v>123</v>
      </c>
      <c r="AD10" s="54" t="s">
        <v>123</v>
      </c>
      <c r="AE10" s="54" t="s">
        <v>123</v>
      </c>
      <c r="AF10" s="54" t="s">
        <v>123</v>
      </c>
      <c r="AG10" s="54" t="s">
        <v>123</v>
      </c>
      <c r="AH10" s="54"/>
      <c r="AI10" s="54" t="s">
        <v>123</v>
      </c>
      <c r="AJ10" s="54" t="s">
        <v>123</v>
      </c>
      <c r="AK10" s="54"/>
      <c r="AL10" s="54" t="s">
        <v>123</v>
      </c>
      <c r="AM10" s="54" t="s">
        <v>123</v>
      </c>
      <c r="AN10" s="55">
        <v>-14.79955085325</v>
      </c>
      <c r="AO10" s="55">
        <v>-64.870926719158007</v>
      </c>
      <c r="AP10" s="54">
        <v>2169</v>
      </c>
      <c r="AQ10" s="54" t="s">
        <v>123</v>
      </c>
      <c r="AR10" s="54" t="s">
        <v>123</v>
      </c>
      <c r="AS10" s="54">
        <f t="shared" ref="AS10:AS15" si="0">AP10-AP9</f>
        <v>43</v>
      </c>
      <c r="AT10" s="56" t="s">
        <v>270</v>
      </c>
      <c r="AU10" s="57"/>
      <c r="AV10" s="58" t="s">
        <v>123</v>
      </c>
      <c r="AW10" s="58" t="s">
        <v>123</v>
      </c>
      <c r="AX10" s="54" t="s">
        <v>123</v>
      </c>
      <c r="AY10" s="54" t="s">
        <v>123</v>
      </c>
      <c r="AZ10" s="54" t="s">
        <v>123</v>
      </c>
      <c r="BA10" s="54" t="s">
        <v>123</v>
      </c>
      <c r="BB10" s="54" t="s">
        <v>123</v>
      </c>
    </row>
    <row r="11" spans="1:54" x14ac:dyDescent="0.3">
      <c r="A11" s="36">
        <v>4</v>
      </c>
      <c r="B11" s="36">
        <v>77</v>
      </c>
      <c r="C11" s="54" t="s">
        <v>123</v>
      </c>
      <c r="D11" s="54" t="s">
        <v>123</v>
      </c>
      <c r="E11" s="54" t="s">
        <v>123</v>
      </c>
      <c r="F11" s="54">
        <v>1</v>
      </c>
      <c r="G11" s="54">
        <v>1</v>
      </c>
      <c r="H11" s="54" t="s">
        <v>123</v>
      </c>
      <c r="I11" s="54">
        <v>1</v>
      </c>
      <c r="J11" s="54" t="s">
        <v>123</v>
      </c>
      <c r="K11" s="54" t="s">
        <v>123</v>
      </c>
      <c r="L11" s="54">
        <v>1</v>
      </c>
      <c r="M11" s="54" t="s">
        <v>123</v>
      </c>
      <c r="N11" s="54" t="s">
        <v>123</v>
      </c>
      <c r="O11" s="54" t="s">
        <v>123</v>
      </c>
      <c r="P11" s="54" t="s">
        <v>123</v>
      </c>
      <c r="Q11" s="54" t="s">
        <v>123</v>
      </c>
      <c r="R11" s="54" t="s">
        <v>123</v>
      </c>
      <c r="S11" s="54" t="s">
        <v>123</v>
      </c>
      <c r="T11" s="54" t="s">
        <v>123</v>
      </c>
      <c r="U11" s="54" t="s">
        <v>123</v>
      </c>
      <c r="V11" s="54" t="s">
        <v>123</v>
      </c>
      <c r="W11" s="54" t="s">
        <v>123</v>
      </c>
      <c r="X11" s="54" t="s">
        <v>123</v>
      </c>
      <c r="Y11" s="54" t="s">
        <v>123</v>
      </c>
      <c r="Z11" s="54" t="s">
        <v>123</v>
      </c>
      <c r="AA11" s="54" t="s">
        <v>123</v>
      </c>
      <c r="AB11" s="54" t="s">
        <v>123</v>
      </c>
      <c r="AC11" s="54" t="s">
        <v>123</v>
      </c>
      <c r="AD11" s="54" t="s">
        <v>123</v>
      </c>
      <c r="AE11" s="54" t="s">
        <v>123</v>
      </c>
      <c r="AF11" s="54" t="s">
        <v>123</v>
      </c>
      <c r="AG11" s="54" t="s">
        <v>123</v>
      </c>
      <c r="AH11" s="54"/>
      <c r="AI11" s="54" t="s">
        <v>123</v>
      </c>
      <c r="AJ11" s="54" t="s">
        <v>123</v>
      </c>
      <c r="AK11" s="54"/>
      <c r="AL11" s="54" t="s">
        <v>123</v>
      </c>
      <c r="AM11" s="54" t="s">
        <v>123</v>
      </c>
      <c r="AN11" s="55">
        <v>-14.799816010629</v>
      </c>
      <c r="AO11" s="55">
        <v>-64.870845247060004</v>
      </c>
      <c r="AP11" s="54">
        <v>2200</v>
      </c>
      <c r="AQ11" s="54" t="s">
        <v>123</v>
      </c>
      <c r="AR11" s="54" t="s">
        <v>123</v>
      </c>
      <c r="AS11" s="54">
        <f t="shared" si="0"/>
        <v>31</v>
      </c>
      <c r="AT11" s="56"/>
      <c r="AU11" s="57"/>
      <c r="AV11" s="58" t="s">
        <v>123</v>
      </c>
      <c r="AW11" s="58" t="s">
        <v>123</v>
      </c>
      <c r="AX11" s="54" t="s">
        <v>123</v>
      </c>
      <c r="AY11" s="54" t="s">
        <v>123</v>
      </c>
      <c r="AZ11" s="54" t="s">
        <v>123</v>
      </c>
      <c r="BA11" s="54" t="s">
        <v>123</v>
      </c>
      <c r="BB11" s="54" t="s">
        <v>123</v>
      </c>
    </row>
    <row r="12" spans="1:54" x14ac:dyDescent="0.3">
      <c r="A12" s="36">
        <v>5</v>
      </c>
      <c r="B12" s="36">
        <v>78</v>
      </c>
      <c r="C12" s="54" t="s">
        <v>123</v>
      </c>
      <c r="D12" s="54" t="s">
        <v>123</v>
      </c>
      <c r="E12" s="54" t="s">
        <v>123</v>
      </c>
      <c r="F12" s="54">
        <v>1</v>
      </c>
      <c r="G12" s="54">
        <v>1</v>
      </c>
      <c r="H12" s="54" t="s">
        <v>123</v>
      </c>
      <c r="I12" s="54">
        <v>1</v>
      </c>
      <c r="J12" s="54" t="s">
        <v>123</v>
      </c>
      <c r="K12" s="54" t="s">
        <v>123</v>
      </c>
      <c r="L12" s="54">
        <v>1</v>
      </c>
      <c r="M12" s="54" t="s">
        <v>123</v>
      </c>
      <c r="N12" s="54" t="s">
        <v>123</v>
      </c>
      <c r="O12" s="54" t="s">
        <v>123</v>
      </c>
      <c r="P12" s="54" t="s">
        <v>123</v>
      </c>
      <c r="Q12" s="54" t="s">
        <v>123</v>
      </c>
      <c r="R12" s="54" t="s">
        <v>123</v>
      </c>
      <c r="S12" s="54" t="s">
        <v>123</v>
      </c>
      <c r="T12" s="54" t="s">
        <v>123</v>
      </c>
      <c r="U12" s="54" t="s">
        <v>123</v>
      </c>
      <c r="V12" s="54" t="s">
        <v>123</v>
      </c>
      <c r="W12" s="54" t="s">
        <v>123</v>
      </c>
      <c r="X12" s="54" t="s">
        <v>123</v>
      </c>
      <c r="Y12" s="54" t="s">
        <v>123</v>
      </c>
      <c r="Z12" s="54" t="s">
        <v>123</v>
      </c>
      <c r="AA12" s="54" t="s">
        <v>123</v>
      </c>
      <c r="AB12" s="54" t="s">
        <v>123</v>
      </c>
      <c r="AC12" s="54" t="s">
        <v>123</v>
      </c>
      <c r="AD12" s="54" t="s">
        <v>123</v>
      </c>
      <c r="AE12" s="54" t="s">
        <v>123</v>
      </c>
      <c r="AF12" s="54" t="s">
        <v>123</v>
      </c>
      <c r="AG12" s="54" t="s">
        <v>123</v>
      </c>
      <c r="AH12" s="54"/>
      <c r="AI12" s="54" t="s">
        <v>123</v>
      </c>
      <c r="AJ12" s="54" t="s">
        <v>123</v>
      </c>
      <c r="AK12" s="54"/>
      <c r="AL12" s="54" t="s">
        <v>123</v>
      </c>
      <c r="AM12" s="54" t="s">
        <v>123</v>
      </c>
      <c r="AN12" s="55">
        <v>-14.80009316112</v>
      </c>
      <c r="AO12" s="55">
        <v>-64.870641063898006</v>
      </c>
      <c r="AP12" s="54">
        <v>2237</v>
      </c>
      <c r="AQ12" s="54" t="s">
        <v>123</v>
      </c>
      <c r="AR12" s="54" t="s">
        <v>123</v>
      </c>
      <c r="AS12" s="54">
        <f t="shared" si="0"/>
        <v>37</v>
      </c>
      <c r="AT12" s="56"/>
      <c r="AU12" s="57"/>
      <c r="AV12" s="58" t="s">
        <v>123</v>
      </c>
      <c r="AW12" s="58" t="s">
        <v>123</v>
      </c>
      <c r="AX12" s="54" t="s">
        <v>123</v>
      </c>
      <c r="AY12" s="54" t="s">
        <v>123</v>
      </c>
      <c r="AZ12" s="54" t="s">
        <v>123</v>
      </c>
      <c r="BA12" s="54" t="s">
        <v>123</v>
      </c>
      <c r="BB12" s="54" t="s">
        <v>123</v>
      </c>
    </row>
    <row r="13" spans="1:54" x14ac:dyDescent="0.3">
      <c r="A13" s="36">
        <v>6</v>
      </c>
      <c r="B13" s="36">
        <v>79</v>
      </c>
      <c r="C13" s="54" t="s">
        <v>123</v>
      </c>
      <c r="D13" s="54" t="s">
        <v>123</v>
      </c>
      <c r="E13" s="54" t="s">
        <v>123</v>
      </c>
      <c r="F13" s="54">
        <v>1</v>
      </c>
      <c r="G13" s="54">
        <v>1</v>
      </c>
      <c r="H13" s="54" t="s">
        <v>123</v>
      </c>
      <c r="I13" s="54">
        <v>1</v>
      </c>
      <c r="J13" s="54" t="s">
        <v>123</v>
      </c>
      <c r="K13" s="54" t="s">
        <v>123</v>
      </c>
      <c r="L13" s="54">
        <v>1</v>
      </c>
      <c r="M13" s="54" t="s">
        <v>123</v>
      </c>
      <c r="N13" s="54" t="s">
        <v>123</v>
      </c>
      <c r="O13" s="54" t="s">
        <v>123</v>
      </c>
      <c r="P13" s="54" t="s">
        <v>123</v>
      </c>
      <c r="Q13" s="54">
        <v>1</v>
      </c>
      <c r="R13" s="54" t="s">
        <v>123</v>
      </c>
      <c r="S13" s="54" t="s">
        <v>123</v>
      </c>
      <c r="T13" s="54" t="s">
        <v>123</v>
      </c>
      <c r="U13" s="54" t="s">
        <v>123</v>
      </c>
      <c r="V13" s="54" t="s">
        <v>123</v>
      </c>
      <c r="W13" s="54" t="s">
        <v>123</v>
      </c>
      <c r="X13" s="54" t="s">
        <v>123</v>
      </c>
      <c r="Y13" s="54" t="s">
        <v>123</v>
      </c>
      <c r="Z13" s="54" t="s">
        <v>123</v>
      </c>
      <c r="AA13" s="54" t="s">
        <v>123</v>
      </c>
      <c r="AB13" s="54" t="s">
        <v>123</v>
      </c>
      <c r="AC13" s="54" t="s">
        <v>123</v>
      </c>
      <c r="AD13" s="54" t="s">
        <v>123</v>
      </c>
      <c r="AE13" s="54" t="s">
        <v>123</v>
      </c>
      <c r="AF13" s="54" t="s">
        <v>123</v>
      </c>
      <c r="AG13" s="54" t="s">
        <v>123</v>
      </c>
      <c r="AH13" s="54"/>
      <c r="AI13" s="54" t="s">
        <v>123</v>
      </c>
      <c r="AJ13" s="54" t="s">
        <v>123</v>
      </c>
      <c r="AK13" s="54"/>
      <c r="AL13" s="54" t="s">
        <v>123</v>
      </c>
      <c r="AM13" s="54" t="s">
        <v>123</v>
      </c>
      <c r="AN13" s="55">
        <v>-14.800366745397</v>
      </c>
      <c r="AO13" s="55">
        <v>-64.870448280125004</v>
      </c>
      <c r="AP13" s="54">
        <v>2272</v>
      </c>
      <c r="AQ13" s="54" t="s">
        <v>123</v>
      </c>
      <c r="AR13" s="54" t="s">
        <v>123</v>
      </c>
      <c r="AS13" s="54">
        <f t="shared" si="0"/>
        <v>35</v>
      </c>
      <c r="AT13" s="56" t="s">
        <v>337</v>
      </c>
      <c r="AU13" s="57"/>
      <c r="AV13" s="58" t="s">
        <v>123</v>
      </c>
      <c r="AW13" s="58" t="s">
        <v>123</v>
      </c>
      <c r="AX13" s="54" t="s">
        <v>123</v>
      </c>
      <c r="AY13" s="54" t="s">
        <v>123</v>
      </c>
      <c r="AZ13" s="54" t="s">
        <v>123</v>
      </c>
      <c r="BA13" s="54" t="s">
        <v>123</v>
      </c>
      <c r="BB13" s="54" t="s">
        <v>123</v>
      </c>
    </row>
    <row r="14" spans="1:54" x14ac:dyDescent="0.3">
      <c r="A14" s="36">
        <v>7</v>
      </c>
      <c r="B14" s="36">
        <v>80</v>
      </c>
      <c r="C14" s="54" t="s">
        <v>123</v>
      </c>
      <c r="D14" s="54" t="s">
        <v>123</v>
      </c>
      <c r="E14" s="54" t="s">
        <v>123</v>
      </c>
      <c r="F14" s="54">
        <v>1</v>
      </c>
      <c r="G14" s="54">
        <v>1</v>
      </c>
      <c r="H14" s="54">
        <v>1</v>
      </c>
      <c r="I14" s="54" t="s">
        <v>123</v>
      </c>
      <c r="J14" s="54" t="s">
        <v>123</v>
      </c>
      <c r="K14" s="54" t="s">
        <v>123</v>
      </c>
      <c r="L14" s="54">
        <v>1</v>
      </c>
      <c r="M14" s="54" t="s">
        <v>123</v>
      </c>
      <c r="N14" s="54" t="s">
        <v>123</v>
      </c>
      <c r="O14" s="54" t="s">
        <v>123</v>
      </c>
      <c r="P14" s="54" t="s">
        <v>123</v>
      </c>
      <c r="Q14" s="54" t="s">
        <v>123</v>
      </c>
      <c r="R14" s="54" t="s">
        <v>123</v>
      </c>
      <c r="S14" s="54" t="s">
        <v>123</v>
      </c>
      <c r="T14" s="54" t="s">
        <v>123</v>
      </c>
      <c r="U14" s="54" t="s">
        <v>123</v>
      </c>
      <c r="V14" s="54" t="s">
        <v>123</v>
      </c>
      <c r="W14" s="54" t="s">
        <v>123</v>
      </c>
      <c r="X14" s="54" t="s">
        <v>123</v>
      </c>
      <c r="Y14" s="54" t="s">
        <v>123</v>
      </c>
      <c r="Z14" s="54" t="s">
        <v>123</v>
      </c>
      <c r="AA14" s="54" t="s">
        <v>123</v>
      </c>
      <c r="AB14" s="54" t="s">
        <v>123</v>
      </c>
      <c r="AC14" s="54" t="s">
        <v>123</v>
      </c>
      <c r="AD14" s="54" t="s">
        <v>123</v>
      </c>
      <c r="AE14" s="54" t="s">
        <v>123</v>
      </c>
      <c r="AF14" s="54" t="s">
        <v>123</v>
      </c>
      <c r="AG14" s="54" t="s">
        <v>123</v>
      </c>
      <c r="AH14" s="54"/>
      <c r="AI14" s="54" t="s">
        <v>123</v>
      </c>
      <c r="AJ14" s="54" t="s">
        <v>123</v>
      </c>
      <c r="AK14" s="54"/>
      <c r="AL14" s="54" t="s">
        <v>123</v>
      </c>
      <c r="AM14" s="54" t="s">
        <v>123</v>
      </c>
      <c r="AN14" s="55">
        <v>-14.800726230521001</v>
      </c>
      <c r="AO14" s="55">
        <v>-64.870266560464998</v>
      </c>
      <c r="AP14" s="54">
        <v>2320</v>
      </c>
      <c r="AQ14" s="54" t="s">
        <v>123</v>
      </c>
      <c r="AR14" s="54" t="s">
        <v>123</v>
      </c>
      <c r="AS14" s="54">
        <f t="shared" si="0"/>
        <v>48</v>
      </c>
      <c r="AT14" s="56"/>
      <c r="AU14" s="57"/>
      <c r="AV14" s="58" t="s">
        <v>123</v>
      </c>
      <c r="AW14" s="58" t="s">
        <v>123</v>
      </c>
      <c r="AX14" s="54" t="s">
        <v>123</v>
      </c>
      <c r="AY14" s="54" t="s">
        <v>123</v>
      </c>
      <c r="AZ14" s="54" t="s">
        <v>123</v>
      </c>
      <c r="BA14" s="54" t="s">
        <v>123</v>
      </c>
      <c r="BB14" s="54" t="s">
        <v>123</v>
      </c>
    </row>
    <row r="15" spans="1:54" x14ac:dyDescent="0.3">
      <c r="A15" s="36">
        <v>8</v>
      </c>
      <c r="B15" s="36">
        <v>81</v>
      </c>
      <c r="C15" s="54" t="s">
        <v>123</v>
      </c>
      <c r="D15" s="54" t="s">
        <v>123</v>
      </c>
      <c r="E15" s="54" t="s">
        <v>123</v>
      </c>
      <c r="F15" s="54">
        <v>1</v>
      </c>
      <c r="G15" s="54">
        <v>1</v>
      </c>
      <c r="H15" s="54">
        <v>1</v>
      </c>
      <c r="I15" s="54" t="s">
        <v>123</v>
      </c>
      <c r="J15" s="54" t="s">
        <v>123</v>
      </c>
      <c r="K15" s="54" t="s">
        <v>123</v>
      </c>
      <c r="L15" s="54">
        <v>1</v>
      </c>
      <c r="M15" s="54" t="s">
        <v>123</v>
      </c>
      <c r="N15" s="54" t="s">
        <v>123</v>
      </c>
      <c r="O15" s="54" t="s">
        <v>123</v>
      </c>
      <c r="P15" s="54" t="s">
        <v>123</v>
      </c>
      <c r="Q15" s="54" t="s">
        <v>123</v>
      </c>
      <c r="R15" s="54" t="s">
        <v>123</v>
      </c>
      <c r="S15" s="54" t="s">
        <v>123</v>
      </c>
      <c r="T15" s="54" t="s">
        <v>123</v>
      </c>
      <c r="U15" s="54" t="s">
        <v>123</v>
      </c>
      <c r="V15" s="54" t="s">
        <v>123</v>
      </c>
      <c r="W15" s="54" t="s">
        <v>123</v>
      </c>
      <c r="X15" s="54" t="s">
        <v>123</v>
      </c>
      <c r="Y15" s="54" t="s">
        <v>123</v>
      </c>
      <c r="Z15" s="54" t="s">
        <v>123</v>
      </c>
      <c r="AA15" s="54" t="s">
        <v>123</v>
      </c>
      <c r="AB15" s="54" t="s">
        <v>123</v>
      </c>
      <c r="AC15" s="54" t="s">
        <v>123</v>
      </c>
      <c r="AD15" s="54" t="s">
        <v>123</v>
      </c>
      <c r="AE15" s="54" t="s">
        <v>123</v>
      </c>
      <c r="AF15" s="54" t="s">
        <v>123</v>
      </c>
      <c r="AG15" s="54" t="s">
        <v>123</v>
      </c>
      <c r="AH15" s="54"/>
      <c r="AI15" s="54" t="s">
        <v>123</v>
      </c>
      <c r="AJ15" s="54" t="s">
        <v>123</v>
      </c>
      <c r="AK15" s="54"/>
      <c r="AL15" s="54" t="s">
        <v>123</v>
      </c>
      <c r="AM15" s="54" t="s">
        <v>123</v>
      </c>
      <c r="AN15" s="55">
        <v>-14.800423796643001</v>
      </c>
      <c r="AO15" s="55">
        <v>-64.869854841380999</v>
      </c>
      <c r="AP15" s="54">
        <v>2359</v>
      </c>
      <c r="AQ15" s="54" t="s">
        <v>123</v>
      </c>
      <c r="AR15" s="54" t="s">
        <v>123</v>
      </c>
      <c r="AS15" s="54">
        <f t="shared" si="0"/>
        <v>39</v>
      </c>
      <c r="AT15" s="56"/>
      <c r="AU15" s="57"/>
      <c r="AV15" s="58" t="s">
        <v>123</v>
      </c>
      <c r="AW15" s="58" t="s">
        <v>123</v>
      </c>
      <c r="AX15" s="54" t="s">
        <v>123</v>
      </c>
      <c r="AY15" s="54" t="s">
        <v>123</v>
      </c>
      <c r="AZ15" s="54" t="s">
        <v>123</v>
      </c>
      <c r="BA15" s="54" t="s">
        <v>123</v>
      </c>
      <c r="BB15" s="54" t="s">
        <v>123</v>
      </c>
    </row>
    <row r="16" spans="1:54" x14ac:dyDescent="0.3">
      <c r="A16" s="36">
        <v>9</v>
      </c>
      <c r="B16" s="36">
        <v>82</v>
      </c>
      <c r="C16" s="54">
        <v>1</v>
      </c>
      <c r="D16" s="54" t="s">
        <v>123</v>
      </c>
      <c r="E16" s="54" t="s">
        <v>123</v>
      </c>
      <c r="F16" s="54" t="s">
        <v>123</v>
      </c>
      <c r="G16" s="54"/>
      <c r="H16" s="54">
        <v>1</v>
      </c>
      <c r="I16" s="54" t="s">
        <v>123</v>
      </c>
      <c r="J16" s="54" t="s">
        <v>123</v>
      </c>
      <c r="K16" s="54" t="s">
        <v>123</v>
      </c>
      <c r="L16" s="54">
        <v>1</v>
      </c>
      <c r="M16" s="54" t="s">
        <v>123</v>
      </c>
      <c r="N16" s="54" t="s">
        <v>123</v>
      </c>
      <c r="O16" s="54" t="s">
        <v>123</v>
      </c>
      <c r="P16" s="54" t="s">
        <v>123</v>
      </c>
      <c r="Q16" s="54" t="s">
        <v>123</v>
      </c>
      <c r="R16" s="54" t="s">
        <v>123</v>
      </c>
      <c r="S16" s="54" t="s">
        <v>123</v>
      </c>
      <c r="T16" s="54" t="s">
        <v>123</v>
      </c>
      <c r="U16" s="54" t="s">
        <v>123</v>
      </c>
      <c r="V16" s="54" t="s">
        <v>123</v>
      </c>
      <c r="W16" s="54" t="s">
        <v>123</v>
      </c>
      <c r="X16" s="54" t="s">
        <v>123</v>
      </c>
      <c r="Y16" s="54" t="s">
        <v>123</v>
      </c>
      <c r="Z16" s="54" t="s">
        <v>123</v>
      </c>
      <c r="AA16" s="54" t="s">
        <v>123</v>
      </c>
      <c r="AB16" s="54" t="s">
        <v>123</v>
      </c>
      <c r="AC16" s="54" t="s">
        <v>123</v>
      </c>
      <c r="AD16" s="54" t="s">
        <v>123</v>
      </c>
      <c r="AE16" s="54" t="s">
        <v>123</v>
      </c>
      <c r="AF16" s="54" t="s">
        <v>123</v>
      </c>
      <c r="AG16" s="54" t="s">
        <v>123</v>
      </c>
      <c r="AH16" s="54"/>
      <c r="AI16" s="54" t="s">
        <v>123</v>
      </c>
      <c r="AJ16" s="54" t="s">
        <v>123</v>
      </c>
      <c r="AK16" s="54"/>
      <c r="AL16" s="54" t="s">
        <v>123</v>
      </c>
      <c r="AM16" s="54" t="s">
        <v>123</v>
      </c>
      <c r="AN16" s="55">
        <v>-14.800033000000001</v>
      </c>
      <c r="AO16" s="55">
        <v>-64.869330000000005</v>
      </c>
      <c r="AP16" s="67" t="s">
        <v>123</v>
      </c>
      <c r="AQ16" s="54" t="s">
        <v>123</v>
      </c>
      <c r="AR16" s="54" t="s">
        <v>123</v>
      </c>
      <c r="AS16" s="67"/>
      <c r="AT16" s="56"/>
      <c r="AU16" s="57"/>
      <c r="AV16" s="58" t="s">
        <v>123</v>
      </c>
      <c r="AW16" s="58" t="s">
        <v>123</v>
      </c>
      <c r="AX16" s="54" t="s">
        <v>123</v>
      </c>
      <c r="AY16" s="54" t="s">
        <v>123</v>
      </c>
      <c r="AZ16" s="54" t="s">
        <v>123</v>
      </c>
      <c r="BA16" s="54" t="s">
        <v>123</v>
      </c>
      <c r="BB16" s="54" t="s">
        <v>123</v>
      </c>
    </row>
    <row r="17" spans="1:54" x14ac:dyDescent="0.3">
      <c r="A17" s="36">
        <v>10</v>
      </c>
      <c r="B17" s="36">
        <v>83</v>
      </c>
      <c r="C17" s="54" t="s">
        <v>123</v>
      </c>
      <c r="D17" s="54" t="s">
        <v>123</v>
      </c>
      <c r="E17" s="54" t="s">
        <v>123</v>
      </c>
      <c r="F17" s="54">
        <v>1</v>
      </c>
      <c r="G17" s="54">
        <v>1</v>
      </c>
      <c r="H17" s="54">
        <v>1</v>
      </c>
      <c r="I17" s="54" t="s">
        <v>123</v>
      </c>
      <c r="J17" s="54" t="s">
        <v>123</v>
      </c>
      <c r="K17" s="54" t="s">
        <v>123</v>
      </c>
      <c r="L17" s="54">
        <v>1</v>
      </c>
      <c r="M17" s="54" t="s">
        <v>123</v>
      </c>
      <c r="N17" s="54" t="s">
        <v>123</v>
      </c>
      <c r="O17" s="54" t="s">
        <v>123</v>
      </c>
      <c r="P17" s="54" t="s">
        <v>123</v>
      </c>
      <c r="Q17" s="54" t="s">
        <v>123</v>
      </c>
      <c r="R17" s="54" t="s">
        <v>123</v>
      </c>
      <c r="S17" s="54" t="s">
        <v>123</v>
      </c>
      <c r="T17" s="54" t="s">
        <v>123</v>
      </c>
      <c r="U17" s="54" t="s">
        <v>123</v>
      </c>
      <c r="V17" s="54" t="s">
        <v>123</v>
      </c>
      <c r="W17" s="54" t="s">
        <v>123</v>
      </c>
      <c r="X17" s="54" t="s">
        <v>123</v>
      </c>
      <c r="Y17" s="54" t="s">
        <v>123</v>
      </c>
      <c r="Z17" s="54" t="s">
        <v>123</v>
      </c>
      <c r="AA17" s="54" t="s">
        <v>123</v>
      </c>
      <c r="AB17" s="54" t="s">
        <v>123</v>
      </c>
      <c r="AC17" s="54" t="s">
        <v>123</v>
      </c>
      <c r="AD17" s="54" t="s">
        <v>123</v>
      </c>
      <c r="AE17" s="54" t="s">
        <v>123</v>
      </c>
      <c r="AF17" s="54" t="s">
        <v>123</v>
      </c>
      <c r="AG17" s="54" t="s">
        <v>123</v>
      </c>
      <c r="AH17" s="54"/>
      <c r="AI17" s="54" t="s">
        <v>123</v>
      </c>
      <c r="AJ17" s="54" t="s">
        <v>123</v>
      </c>
      <c r="AK17" s="54"/>
      <c r="AL17" s="54" t="s">
        <v>123</v>
      </c>
      <c r="AM17" s="54" t="s">
        <v>123</v>
      </c>
      <c r="AN17" s="55">
        <v>-14.799709688269999</v>
      </c>
      <c r="AO17" s="55">
        <v>-64.868745747953</v>
      </c>
      <c r="AP17" s="54">
        <v>2515</v>
      </c>
      <c r="AQ17" s="54" t="s">
        <v>123</v>
      </c>
      <c r="AR17" s="54" t="s">
        <v>123</v>
      </c>
      <c r="AS17" s="67"/>
      <c r="AT17" s="56"/>
      <c r="AU17" s="57"/>
      <c r="AV17" s="58" t="s">
        <v>123</v>
      </c>
      <c r="AW17" s="58" t="s">
        <v>123</v>
      </c>
      <c r="AX17" s="54" t="s">
        <v>123</v>
      </c>
      <c r="AY17" s="54" t="s">
        <v>123</v>
      </c>
      <c r="AZ17" s="54" t="s">
        <v>123</v>
      </c>
      <c r="BA17" s="54" t="s">
        <v>123</v>
      </c>
      <c r="BB17" s="54" t="s">
        <v>123</v>
      </c>
    </row>
    <row r="18" spans="1:54" ht="11.4" customHeight="1" x14ac:dyDescent="0.3">
      <c r="A18" s="36">
        <v>11</v>
      </c>
      <c r="B18" s="36">
        <v>84</v>
      </c>
      <c r="C18" s="54" t="s">
        <v>123</v>
      </c>
      <c r="D18" s="54" t="s">
        <v>123</v>
      </c>
      <c r="E18" s="54" t="s">
        <v>123</v>
      </c>
      <c r="F18" s="54">
        <v>1</v>
      </c>
      <c r="G18" s="54">
        <v>1</v>
      </c>
      <c r="H18" s="54">
        <v>1</v>
      </c>
      <c r="I18" s="54" t="s">
        <v>123</v>
      </c>
      <c r="J18" s="54" t="s">
        <v>123</v>
      </c>
      <c r="K18" s="54" t="s">
        <v>123</v>
      </c>
      <c r="L18" s="54">
        <v>1</v>
      </c>
      <c r="M18" s="54" t="s">
        <v>123</v>
      </c>
      <c r="N18" s="54" t="s">
        <v>123</v>
      </c>
      <c r="O18" s="54" t="s">
        <v>123</v>
      </c>
      <c r="P18" s="54" t="s">
        <v>123</v>
      </c>
      <c r="Q18" s="54" t="s">
        <v>123</v>
      </c>
      <c r="R18" s="54" t="s">
        <v>123</v>
      </c>
      <c r="S18" s="54" t="s">
        <v>123</v>
      </c>
      <c r="T18" s="54" t="s">
        <v>123</v>
      </c>
      <c r="U18" s="54" t="s">
        <v>123</v>
      </c>
      <c r="V18" s="54" t="s">
        <v>123</v>
      </c>
      <c r="W18" s="54" t="s">
        <v>123</v>
      </c>
      <c r="X18" s="54" t="s">
        <v>123</v>
      </c>
      <c r="Y18" s="54" t="s">
        <v>123</v>
      </c>
      <c r="Z18" s="54" t="s">
        <v>123</v>
      </c>
      <c r="AA18" s="54" t="s">
        <v>123</v>
      </c>
      <c r="AB18" s="54" t="s">
        <v>123</v>
      </c>
      <c r="AC18" s="54" t="s">
        <v>123</v>
      </c>
      <c r="AD18" s="54" t="s">
        <v>123</v>
      </c>
      <c r="AE18" s="54" t="s">
        <v>123</v>
      </c>
      <c r="AF18" s="54" t="s">
        <v>123</v>
      </c>
      <c r="AG18" s="54" t="s">
        <v>123</v>
      </c>
      <c r="AH18" s="54"/>
      <c r="AI18" s="54" t="s">
        <v>123</v>
      </c>
      <c r="AJ18" s="54" t="s">
        <v>123</v>
      </c>
      <c r="AK18" s="54"/>
      <c r="AL18" s="54" t="s">
        <v>123</v>
      </c>
      <c r="AM18" s="54" t="s">
        <v>123</v>
      </c>
      <c r="AN18" s="55">
        <v>-14.799521030948</v>
      </c>
      <c r="AO18" s="55">
        <v>-64.868458751589003</v>
      </c>
      <c r="AP18" s="54">
        <v>2555</v>
      </c>
      <c r="AQ18" s="54" t="s">
        <v>123</v>
      </c>
      <c r="AR18" s="54" t="s">
        <v>123</v>
      </c>
      <c r="AS18" s="54">
        <f>AP18-AP17</f>
        <v>40</v>
      </c>
      <c r="AT18" s="56"/>
      <c r="AU18" s="57"/>
      <c r="AV18" s="58" t="s">
        <v>123</v>
      </c>
      <c r="AW18" s="58" t="s">
        <v>123</v>
      </c>
      <c r="AX18" s="54" t="s">
        <v>123</v>
      </c>
      <c r="AY18" s="54" t="s">
        <v>123</v>
      </c>
      <c r="AZ18" s="54" t="s">
        <v>123</v>
      </c>
      <c r="BA18" s="54" t="s">
        <v>123</v>
      </c>
      <c r="BB18" s="54" t="s">
        <v>123</v>
      </c>
    </row>
    <row r="19" spans="1:54" x14ac:dyDescent="0.3">
      <c r="A19" s="36">
        <v>12</v>
      </c>
      <c r="B19" s="36">
        <v>85</v>
      </c>
      <c r="C19" s="54" t="s">
        <v>123</v>
      </c>
      <c r="D19" s="54" t="s">
        <v>123</v>
      </c>
      <c r="E19" s="54" t="s">
        <v>123</v>
      </c>
      <c r="F19" s="54">
        <v>1</v>
      </c>
      <c r="G19" s="54">
        <v>1</v>
      </c>
      <c r="H19" s="54">
        <v>1</v>
      </c>
      <c r="I19" s="54" t="s">
        <v>123</v>
      </c>
      <c r="J19" s="54" t="s">
        <v>123</v>
      </c>
      <c r="K19" s="54" t="s">
        <v>123</v>
      </c>
      <c r="L19" s="54">
        <v>1</v>
      </c>
      <c r="M19" s="54" t="s">
        <v>123</v>
      </c>
      <c r="N19" s="54" t="s">
        <v>123</v>
      </c>
      <c r="O19" s="54" t="s">
        <v>123</v>
      </c>
      <c r="P19" s="54" t="s">
        <v>123</v>
      </c>
      <c r="Q19" s="54" t="s">
        <v>123</v>
      </c>
      <c r="R19" s="54" t="s">
        <v>123</v>
      </c>
      <c r="S19" s="54" t="s">
        <v>123</v>
      </c>
      <c r="T19" s="54" t="s">
        <v>123</v>
      </c>
      <c r="U19" s="54" t="s">
        <v>123</v>
      </c>
      <c r="V19" s="54">
        <v>1</v>
      </c>
      <c r="W19" s="54" t="s">
        <v>123</v>
      </c>
      <c r="X19" s="54" t="s">
        <v>123</v>
      </c>
      <c r="Y19" s="54" t="s">
        <v>123</v>
      </c>
      <c r="Z19" s="54" t="s">
        <v>123</v>
      </c>
      <c r="AA19" s="54" t="s">
        <v>123</v>
      </c>
      <c r="AB19" s="54" t="s">
        <v>123</v>
      </c>
      <c r="AC19" s="54" t="s">
        <v>123</v>
      </c>
      <c r="AD19" s="54" t="s">
        <v>123</v>
      </c>
      <c r="AE19" s="54" t="s">
        <v>123</v>
      </c>
      <c r="AF19" s="54" t="s">
        <v>123</v>
      </c>
      <c r="AG19" s="54" t="s">
        <v>123</v>
      </c>
      <c r="AH19" s="54"/>
      <c r="AI19" s="54" t="s">
        <v>123</v>
      </c>
      <c r="AJ19" s="54" t="s">
        <v>123</v>
      </c>
      <c r="AK19" s="54" t="s">
        <v>135</v>
      </c>
      <c r="AL19" s="54">
        <v>1</v>
      </c>
      <c r="AM19" s="54">
        <v>1</v>
      </c>
      <c r="AN19" s="55">
        <v>-14.799312276146001</v>
      </c>
      <c r="AO19" s="55">
        <v>-64.868141580373006</v>
      </c>
      <c r="AP19" s="54">
        <v>2620</v>
      </c>
      <c r="AQ19" s="54">
        <v>2596</v>
      </c>
      <c r="AR19" s="54">
        <f>AP19-AQ19</f>
        <v>24</v>
      </c>
      <c r="AS19" s="54">
        <f>AQ19-AP18</f>
        <v>41</v>
      </c>
      <c r="AT19" s="56"/>
      <c r="AU19" s="57"/>
      <c r="AV19" s="58" t="s">
        <v>123</v>
      </c>
      <c r="AW19" s="58" t="s">
        <v>123</v>
      </c>
      <c r="AX19" s="54" t="s">
        <v>123</v>
      </c>
      <c r="AY19" s="54" t="s">
        <v>123</v>
      </c>
      <c r="AZ19" s="54" t="s">
        <v>123</v>
      </c>
      <c r="BA19" s="54" t="s">
        <v>123</v>
      </c>
      <c r="BB19" s="54" t="s">
        <v>123</v>
      </c>
    </row>
    <row r="20" spans="1:54" x14ac:dyDescent="0.3">
      <c r="A20" s="36">
        <v>13</v>
      </c>
      <c r="B20" s="36">
        <v>86</v>
      </c>
      <c r="C20" s="54" t="s">
        <v>123</v>
      </c>
      <c r="D20" s="54" t="s">
        <v>123</v>
      </c>
      <c r="E20" s="54" t="s">
        <v>123</v>
      </c>
      <c r="F20" s="54">
        <v>1</v>
      </c>
      <c r="G20" s="54">
        <v>1</v>
      </c>
      <c r="H20" s="54">
        <v>1</v>
      </c>
      <c r="I20" s="54" t="s">
        <v>123</v>
      </c>
      <c r="J20" s="54" t="s">
        <v>123</v>
      </c>
      <c r="K20" s="54" t="s">
        <v>123</v>
      </c>
      <c r="L20" s="54">
        <v>1</v>
      </c>
      <c r="M20" s="54" t="s">
        <v>123</v>
      </c>
      <c r="N20" s="54" t="s">
        <v>123</v>
      </c>
      <c r="O20" s="54" t="s">
        <v>123</v>
      </c>
      <c r="P20" s="54" t="s">
        <v>123</v>
      </c>
      <c r="Q20" s="54" t="s">
        <v>123</v>
      </c>
      <c r="R20" s="54" t="s">
        <v>123</v>
      </c>
      <c r="S20" s="54" t="s">
        <v>123</v>
      </c>
      <c r="T20" s="54" t="s">
        <v>123</v>
      </c>
      <c r="U20" s="54" t="s">
        <v>123</v>
      </c>
      <c r="V20" s="54" t="s">
        <v>123</v>
      </c>
      <c r="W20" s="54" t="s">
        <v>123</v>
      </c>
      <c r="X20" s="54" t="s">
        <v>123</v>
      </c>
      <c r="Y20" s="54" t="s">
        <v>123</v>
      </c>
      <c r="Z20" s="54" t="s">
        <v>123</v>
      </c>
      <c r="AA20" s="54" t="s">
        <v>123</v>
      </c>
      <c r="AB20" s="54" t="s">
        <v>123</v>
      </c>
      <c r="AC20" s="54" t="s">
        <v>123</v>
      </c>
      <c r="AD20" s="54" t="s">
        <v>123</v>
      </c>
      <c r="AE20" s="54" t="s">
        <v>123</v>
      </c>
      <c r="AF20" s="54" t="s">
        <v>123</v>
      </c>
      <c r="AG20" s="54" t="s">
        <v>123</v>
      </c>
      <c r="AH20" s="54"/>
      <c r="AI20" s="54" t="s">
        <v>123</v>
      </c>
      <c r="AJ20" s="54" t="s">
        <v>123</v>
      </c>
      <c r="AK20" s="54"/>
      <c r="AL20" s="54" t="s">
        <v>123</v>
      </c>
      <c r="AM20" s="54" t="s">
        <v>123</v>
      </c>
      <c r="AN20" s="55">
        <v>-14.799098658681</v>
      </c>
      <c r="AO20" s="55">
        <v>-64.867845531553002</v>
      </c>
      <c r="AP20" s="54">
        <v>2655</v>
      </c>
      <c r="AQ20" s="54" t="s">
        <v>123</v>
      </c>
      <c r="AR20" s="54" t="s">
        <v>123</v>
      </c>
      <c r="AS20" s="54">
        <f>AP20-AP19</f>
        <v>35</v>
      </c>
      <c r="AT20" s="56"/>
      <c r="AU20" s="57"/>
      <c r="AV20" s="58" t="s">
        <v>123</v>
      </c>
      <c r="AW20" s="58" t="s">
        <v>123</v>
      </c>
      <c r="AX20" s="54" t="s">
        <v>123</v>
      </c>
      <c r="AY20" s="54" t="s">
        <v>123</v>
      </c>
      <c r="AZ20" s="54" t="s">
        <v>123</v>
      </c>
      <c r="BA20" s="54" t="s">
        <v>123</v>
      </c>
      <c r="BB20" s="54" t="s">
        <v>123</v>
      </c>
    </row>
    <row r="21" spans="1:54" x14ac:dyDescent="0.3">
      <c r="A21" s="36">
        <v>14</v>
      </c>
      <c r="B21" s="36">
        <v>87</v>
      </c>
      <c r="C21" s="54" t="s">
        <v>123</v>
      </c>
      <c r="D21" s="54" t="s">
        <v>123</v>
      </c>
      <c r="E21" s="54" t="s">
        <v>123</v>
      </c>
      <c r="F21" s="54">
        <v>1</v>
      </c>
      <c r="G21" s="54">
        <v>1</v>
      </c>
      <c r="H21" s="54">
        <v>1</v>
      </c>
      <c r="I21" s="54" t="s">
        <v>123</v>
      </c>
      <c r="J21" s="54" t="s">
        <v>123</v>
      </c>
      <c r="K21" s="54" t="s">
        <v>123</v>
      </c>
      <c r="L21" s="54">
        <v>1</v>
      </c>
      <c r="M21" s="54" t="s">
        <v>123</v>
      </c>
      <c r="N21" s="54" t="s">
        <v>123</v>
      </c>
      <c r="O21" s="54" t="s">
        <v>123</v>
      </c>
      <c r="P21" s="54" t="s">
        <v>123</v>
      </c>
      <c r="Q21" s="54" t="s">
        <v>123</v>
      </c>
      <c r="R21" s="54" t="s">
        <v>123</v>
      </c>
      <c r="S21" s="54" t="s">
        <v>123</v>
      </c>
      <c r="T21" s="54" t="s">
        <v>123</v>
      </c>
      <c r="U21" s="54" t="s">
        <v>123</v>
      </c>
      <c r="V21" s="54" t="s">
        <v>123</v>
      </c>
      <c r="W21" s="54" t="s">
        <v>123</v>
      </c>
      <c r="X21" s="54" t="s">
        <v>123</v>
      </c>
      <c r="Y21" s="54" t="s">
        <v>123</v>
      </c>
      <c r="Z21" s="54" t="s">
        <v>123</v>
      </c>
      <c r="AA21" s="54" t="s">
        <v>123</v>
      </c>
      <c r="AB21" s="54" t="s">
        <v>123</v>
      </c>
      <c r="AC21" s="54" t="s">
        <v>123</v>
      </c>
      <c r="AD21" s="54" t="s">
        <v>123</v>
      </c>
      <c r="AE21" s="54" t="s">
        <v>123</v>
      </c>
      <c r="AF21" s="54" t="s">
        <v>123</v>
      </c>
      <c r="AG21" s="54" t="s">
        <v>123</v>
      </c>
      <c r="AH21" s="54"/>
      <c r="AI21" s="54" t="s">
        <v>123</v>
      </c>
      <c r="AJ21" s="54" t="s">
        <v>123</v>
      </c>
      <c r="AK21" s="54"/>
      <c r="AL21" s="54" t="s">
        <v>123</v>
      </c>
      <c r="AM21" s="54" t="s">
        <v>123</v>
      </c>
      <c r="AN21" s="55">
        <v>-14.798932367440999</v>
      </c>
      <c r="AO21" s="55">
        <v>-64.867585692554002</v>
      </c>
      <c r="AP21" s="54">
        <v>2694</v>
      </c>
      <c r="AQ21" s="54" t="s">
        <v>123</v>
      </c>
      <c r="AR21" s="54" t="s">
        <v>123</v>
      </c>
      <c r="AS21" s="54">
        <f>AP21-AP20</f>
        <v>39</v>
      </c>
      <c r="AT21" s="56"/>
      <c r="AU21" s="57"/>
      <c r="AV21" s="58" t="s">
        <v>123</v>
      </c>
      <c r="AW21" s="58" t="s">
        <v>123</v>
      </c>
      <c r="AX21" s="54" t="s">
        <v>123</v>
      </c>
      <c r="AY21" s="54" t="s">
        <v>123</v>
      </c>
      <c r="AZ21" s="54" t="s">
        <v>123</v>
      </c>
      <c r="BA21" s="54" t="s">
        <v>123</v>
      </c>
      <c r="BB21" s="54" t="s">
        <v>123</v>
      </c>
    </row>
    <row r="22" spans="1:54" x14ac:dyDescent="0.3">
      <c r="A22" s="36">
        <v>15</v>
      </c>
      <c r="B22" s="36">
        <v>88</v>
      </c>
      <c r="C22" s="54" t="s">
        <v>123</v>
      </c>
      <c r="D22" s="54" t="s">
        <v>123</v>
      </c>
      <c r="E22" s="54" t="s">
        <v>123</v>
      </c>
      <c r="F22" s="54">
        <v>1</v>
      </c>
      <c r="G22" s="54">
        <v>1</v>
      </c>
      <c r="H22" s="54">
        <v>1</v>
      </c>
      <c r="I22" s="54" t="s">
        <v>123</v>
      </c>
      <c r="J22" s="54" t="s">
        <v>123</v>
      </c>
      <c r="K22" s="54" t="s">
        <v>123</v>
      </c>
      <c r="L22" s="54">
        <v>1</v>
      </c>
      <c r="M22" s="54" t="s">
        <v>123</v>
      </c>
      <c r="N22" s="54" t="s">
        <v>123</v>
      </c>
      <c r="O22" s="54" t="s">
        <v>123</v>
      </c>
      <c r="P22" s="54" t="s">
        <v>123</v>
      </c>
      <c r="Q22" s="54" t="s">
        <v>123</v>
      </c>
      <c r="R22" s="54" t="s">
        <v>123</v>
      </c>
      <c r="S22" s="54" t="s">
        <v>123</v>
      </c>
      <c r="T22" s="54" t="s">
        <v>123</v>
      </c>
      <c r="U22" s="54" t="s">
        <v>123</v>
      </c>
      <c r="V22" s="54" t="s">
        <v>123</v>
      </c>
      <c r="W22" s="54" t="s">
        <v>123</v>
      </c>
      <c r="X22" s="54" t="s">
        <v>123</v>
      </c>
      <c r="Y22" s="54" t="s">
        <v>123</v>
      </c>
      <c r="Z22" s="54" t="s">
        <v>123</v>
      </c>
      <c r="AA22" s="54" t="s">
        <v>123</v>
      </c>
      <c r="AB22" s="54" t="s">
        <v>123</v>
      </c>
      <c r="AC22" s="54" t="s">
        <v>123</v>
      </c>
      <c r="AD22" s="54" t="s">
        <v>123</v>
      </c>
      <c r="AE22" s="54" t="s">
        <v>123</v>
      </c>
      <c r="AF22" s="54" t="s">
        <v>123</v>
      </c>
      <c r="AG22" s="54" t="s">
        <v>123</v>
      </c>
      <c r="AH22" s="54"/>
      <c r="AI22" s="54" t="s">
        <v>123</v>
      </c>
      <c r="AJ22" s="54" t="s">
        <v>123</v>
      </c>
      <c r="AK22" s="54"/>
      <c r="AL22" s="54" t="s">
        <v>123</v>
      </c>
      <c r="AM22" s="54" t="s">
        <v>123</v>
      </c>
      <c r="AN22" s="55">
        <v>-14.798724908589</v>
      </c>
      <c r="AO22" s="55">
        <v>-64.867288302630001</v>
      </c>
      <c r="AP22" s="54">
        <v>2733</v>
      </c>
      <c r="AQ22" s="54" t="s">
        <v>123</v>
      </c>
      <c r="AR22" s="54" t="s">
        <v>123</v>
      </c>
      <c r="AS22" s="54">
        <f t="shared" ref="AS22:AS26" si="1">AP22-AP21</f>
        <v>39</v>
      </c>
      <c r="AT22" s="56"/>
      <c r="AU22" s="57"/>
      <c r="AV22" s="58" t="s">
        <v>123</v>
      </c>
      <c r="AW22" s="58" t="s">
        <v>123</v>
      </c>
      <c r="AX22" s="54" t="s">
        <v>123</v>
      </c>
      <c r="AY22" s="54" t="s">
        <v>123</v>
      </c>
      <c r="AZ22" s="54" t="s">
        <v>123</v>
      </c>
      <c r="BA22" s="54" t="s">
        <v>123</v>
      </c>
      <c r="BB22" s="54" t="s">
        <v>123</v>
      </c>
    </row>
    <row r="23" spans="1:54" x14ac:dyDescent="0.3">
      <c r="A23" s="36">
        <v>16</v>
      </c>
      <c r="B23" s="36">
        <v>89</v>
      </c>
      <c r="C23" s="54"/>
      <c r="D23" s="54"/>
      <c r="E23" s="54"/>
      <c r="F23" s="54">
        <v>1</v>
      </c>
      <c r="G23" s="54">
        <v>1</v>
      </c>
      <c r="H23" s="54">
        <v>1</v>
      </c>
      <c r="I23" s="54"/>
      <c r="J23" s="54"/>
      <c r="K23" s="54"/>
      <c r="L23" s="54">
        <v>1</v>
      </c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5"/>
      <c r="AO23" s="55"/>
      <c r="AP23" s="54">
        <v>2768</v>
      </c>
      <c r="AQ23" s="54"/>
      <c r="AR23" s="54"/>
      <c r="AS23" s="54">
        <f t="shared" si="1"/>
        <v>35</v>
      </c>
      <c r="AT23" s="56"/>
      <c r="AU23" s="57"/>
      <c r="AV23" s="58"/>
      <c r="AW23" s="58"/>
      <c r="AX23" s="54"/>
      <c r="AY23" s="54"/>
      <c r="AZ23" s="54"/>
      <c r="BA23" s="54"/>
      <c r="BB23" s="54"/>
    </row>
    <row r="24" spans="1:54" x14ac:dyDescent="0.3">
      <c r="A24" s="36">
        <v>17</v>
      </c>
      <c r="B24" s="36">
        <v>90</v>
      </c>
      <c r="C24" s="54" t="s">
        <v>123</v>
      </c>
      <c r="D24" s="54" t="s">
        <v>123</v>
      </c>
      <c r="E24" s="54" t="s">
        <v>123</v>
      </c>
      <c r="F24" s="54">
        <v>1</v>
      </c>
      <c r="G24" s="54">
        <v>1</v>
      </c>
      <c r="H24" s="54">
        <v>1</v>
      </c>
      <c r="I24" s="54" t="s">
        <v>123</v>
      </c>
      <c r="J24" s="54" t="s">
        <v>123</v>
      </c>
      <c r="K24" s="54" t="s">
        <v>123</v>
      </c>
      <c r="L24" s="54">
        <v>1</v>
      </c>
      <c r="M24" s="54" t="s">
        <v>123</v>
      </c>
      <c r="N24" s="54" t="s">
        <v>123</v>
      </c>
      <c r="O24" s="54" t="s">
        <v>123</v>
      </c>
      <c r="P24" s="54" t="s">
        <v>123</v>
      </c>
      <c r="Q24" s="54" t="s">
        <v>123</v>
      </c>
      <c r="R24" s="54" t="s">
        <v>123</v>
      </c>
      <c r="S24" s="54" t="s">
        <v>123</v>
      </c>
      <c r="T24" s="54" t="s">
        <v>123</v>
      </c>
      <c r="U24" s="54" t="s">
        <v>123</v>
      </c>
      <c r="V24" s="54">
        <v>1</v>
      </c>
      <c r="W24" s="54" t="s">
        <v>123</v>
      </c>
      <c r="X24" s="54" t="s">
        <v>123</v>
      </c>
      <c r="Y24" s="54" t="s">
        <v>123</v>
      </c>
      <c r="Z24" s="54" t="s">
        <v>123</v>
      </c>
      <c r="AA24" s="54" t="s">
        <v>123</v>
      </c>
      <c r="AB24" s="54" t="s">
        <v>123</v>
      </c>
      <c r="AC24" s="54" t="s">
        <v>123</v>
      </c>
      <c r="AD24" s="54" t="s">
        <v>123</v>
      </c>
      <c r="AE24" s="54" t="s">
        <v>123</v>
      </c>
      <c r="AF24" s="54" t="s">
        <v>123</v>
      </c>
      <c r="AG24" s="54" t="s">
        <v>123</v>
      </c>
      <c r="AH24" s="54"/>
      <c r="AI24" s="54" t="s">
        <v>123</v>
      </c>
      <c r="AJ24" s="54" t="s">
        <v>123</v>
      </c>
      <c r="AK24" s="54" t="s">
        <v>136</v>
      </c>
      <c r="AL24" s="54">
        <v>1</v>
      </c>
      <c r="AM24" s="54">
        <v>1</v>
      </c>
      <c r="AN24" s="55">
        <v>-14.798312259274001</v>
      </c>
      <c r="AO24" s="55">
        <v>-64.866674747318001</v>
      </c>
      <c r="AP24" s="54">
        <v>2836</v>
      </c>
      <c r="AQ24" s="54">
        <v>2812</v>
      </c>
      <c r="AR24" s="54">
        <f>AP24-AQ24</f>
        <v>24</v>
      </c>
      <c r="AS24" s="54">
        <f>AQ24-AP23</f>
        <v>44</v>
      </c>
      <c r="AT24" s="56"/>
      <c r="AU24" s="57"/>
      <c r="AV24" s="58" t="s">
        <v>123</v>
      </c>
      <c r="AW24" s="58" t="s">
        <v>123</v>
      </c>
      <c r="AX24" s="54" t="s">
        <v>123</v>
      </c>
      <c r="AY24" s="54" t="s">
        <v>123</v>
      </c>
      <c r="AZ24" s="54" t="s">
        <v>123</v>
      </c>
      <c r="BA24" s="54" t="s">
        <v>123</v>
      </c>
      <c r="BB24" s="54" t="s">
        <v>123</v>
      </c>
    </row>
    <row r="25" spans="1:54" x14ac:dyDescent="0.3">
      <c r="A25" s="36">
        <v>18</v>
      </c>
      <c r="B25" s="36">
        <v>91</v>
      </c>
      <c r="C25" s="54" t="s">
        <v>123</v>
      </c>
      <c r="D25" s="54" t="s">
        <v>123</v>
      </c>
      <c r="E25" s="54" t="s">
        <v>123</v>
      </c>
      <c r="F25" s="54">
        <v>1</v>
      </c>
      <c r="G25" s="54">
        <v>1</v>
      </c>
      <c r="H25" s="54">
        <v>1</v>
      </c>
      <c r="I25" s="54" t="s">
        <v>123</v>
      </c>
      <c r="J25" s="54" t="s">
        <v>123</v>
      </c>
      <c r="K25" s="54" t="s">
        <v>123</v>
      </c>
      <c r="L25" s="54">
        <v>1</v>
      </c>
      <c r="M25" s="54" t="s">
        <v>123</v>
      </c>
      <c r="N25" s="54" t="s">
        <v>123</v>
      </c>
      <c r="O25" s="54" t="s">
        <v>123</v>
      </c>
      <c r="P25" s="54" t="s">
        <v>123</v>
      </c>
      <c r="Q25" s="54" t="s">
        <v>123</v>
      </c>
      <c r="R25" s="54" t="s">
        <v>123</v>
      </c>
      <c r="S25" s="54" t="s">
        <v>123</v>
      </c>
      <c r="T25" s="54" t="s">
        <v>123</v>
      </c>
      <c r="U25" s="54" t="s">
        <v>123</v>
      </c>
      <c r="V25" s="54" t="s">
        <v>123</v>
      </c>
      <c r="W25" s="54" t="s">
        <v>123</v>
      </c>
      <c r="X25" s="54" t="s">
        <v>123</v>
      </c>
      <c r="Y25" s="54" t="s">
        <v>123</v>
      </c>
      <c r="Z25" s="54" t="s">
        <v>123</v>
      </c>
      <c r="AA25" s="54" t="s">
        <v>123</v>
      </c>
      <c r="AB25" s="54" t="s">
        <v>123</v>
      </c>
      <c r="AC25" s="54" t="s">
        <v>123</v>
      </c>
      <c r="AD25" s="54" t="s">
        <v>123</v>
      </c>
      <c r="AE25" s="54" t="s">
        <v>123</v>
      </c>
      <c r="AF25" s="54" t="s">
        <v>123</v>
      </c>
      <c r="AG25" s="54" t="s">
        <v>123</v>
      </c>
      <c r="AH25" s="54"/>
      <c r="AI25" s="54" t="s">
        <v>123</v>
      </c>
      <c r="AJ25" s="54" t="s">
        <v>123</v>
      </c>
      <c r="AK25" s="54"/>
      <c r="AL25" s="54" t="s">
        <v>123</v>
      </c>
      <c r="AM25" s="54" t="s">
        <v>123</v>
      </c>
      <c r="AN25" s="55">
        <v>-14.798100909732</v>
      </c>
      <c r="AO25" s="55">
        <v>-64.866359923033997</v>
      </c>
      <c r="AP25" s="54">
        <v>2877</v>
      </c>
      <c r="AQ25" s="54" t="s">
        <v>123</v>
      </c>
      <c r="AR25" s="54" t="s">
        <v>123</v>
      </c>
      <c r="AS25" s="54">
        <f t="shared" si="1"/>
        <v>41</v>
      </c>
      <c r="AT25" s="56"/>
      <c r="AU25" s="57"/>
      <c r="AV25" s="58" t="s">
        <v>123</v>
      </c>
      <c r="AW25" s="58" t="s">
        <v>123</v>
      </c>
      <c r="AX25" s="54" t="s">
        <v>123</v>
      </c>
      <c r="AY25" s="54" t="s">
        <v>123</v>
      </c>
      <c r="AZ25" s="54" t="s">
        <v>123</v>
      </c>
      <c r="BA25" s="54" t="s">
        <v>123</v>
      </c>
      <c r="BB25" s="54" t="s">
        <v>123</v>
      </c>
    </row>
    <row r="26" spans="1:54" x14ac:dyDescent="0.3">
      <c r="A26" s="36">
        <v>19</v>
      </c>
      <c r="B26" s="36">
        <v>92</v>
      </c>
      <c r="C26" s="54" t="s">
        <v>123</v>
      </c>
      <c r="D26" s="54" t="s">
        <v>123</v>
      </c>
      <c r="E26" s="54" t="s">
        <v>123</v>
      </c>
      <c r="F26" s="54">
        <v>1</v>
      </c>
      <c r="G26" s="54">
        <v>1</v>
      </c>
      <c r="H26" s="54">
        <v>1</v>
      </c>
      <c r="I26" s="54" t="s">
        <v>123</v>
      </c>
      <c r="J26" s="54" t="s">
        <v>123</v>
      </c>
      <c r="K26" s="54" t="s">
        <v>123</v>
      </c>
      <c r="L26" s="54" t="s">
        <v>123</v>
      </c>
      <c r="M26" s="54" t="s">
        <v>123</v>
      </c>
      <c r="N26" s="54">
        <v>1</v>
      </c>
      <c r="O26" s="54" t="s">
        <v>123</v>
      </c>
      <c r="P26" s="54">
        <v>1</v>
      </c>
      <c r="Q26" s="54" t="s">
        <v>123</v>
      </c>
      <c r="R26" s="54" t="s">
        <v>123</v>
      </c>
      <c r="S26" s="54" t="s">
        <v>123</v>
      </c>
      <c r="T26" s="54" t="s">
        <v>123</v>
      </c>
      <c r="U26" s="54" t="s">
        <v>123</v>
      </c>
      <c r="V26" s="54" t="s">
        <v>123</v>
      </c>
      <c r="W26" s="54" t="s">
        <v>123</v>
      </c>
      <c r="X26" s="54" t="s">
        <v>123</v>
      </c>
      <c r="Y26" s="54" t="s">
        <v>123</v>
      </c>
      <c r="Z26" s="54" t="s">
        <v>123</v>
      </c>
      <c r="AA26" s="54" t="s">
        <v>123</v>
      </c>
      <c r="AB26" s="54" t="s">
        <v>123</v>
      </c>
      <c r="AC26" s="54" t="s">
        <v>123</v>
      </c>
      <c r="AD26" s="54" t="s">
        <v>123</v>
      </c>
      <c r="AE26" s="54" t="s">
        <v>123</v>
      </c>
      <c r="AF26" s="54" t="s">
        <v>123</v>
      </c>
      <c r="AG26" s="54" t="s">
        <v>123</v>
      </c>
      <c r="AH26" s="54"/>
      <c r="AI26" s="54" t="s">
        <v>123</v>
      </c>
      <c r="AJ26" s="54" t="s">
        <v>123</v>
      </c>
      <c r="AK26" s="54"/>
      <c r="AL26" s="54" t="s">
        <v>123</v>
      </c>
      <c r="AM26" s="54" t="s">
        <v>123</v>
      </c>
      <c r="AN26" s="55">
        <v>-14.797859737775999</v>
      </c>
      <c r="AO26" s="55">
        <v>-64.866000842302995</v>
      </c>
      <c r="AP26" s="54">
        <v>2924</v>
      </c>
      <c r="AQ26" s="54" t="s">
        <v>123</v>
      </c>
      <c r="AR26" s="54" t="s">
        <v>123</v>
      </c>
      <c r="AS26" s="54">
        <f t="shared" si="1"/>
        <v>47</v>
      </c>
      <c r="AT26" s="56"/>
      <c r="AU26" s="57"/>
      <c r="AV26" s="58">
        <v>1</v>
      </c>
      <c r="AW26" s="58">
        <v>1</v>
      </c>
      <c r="AX26" s="54">
        <v>1</v>
      </c>
      <c r="AY26" s="54" t="s">
        <v>123</v>
      </c>
      <c r="AZ26" s="54" t="s">
        <v>123</v>
      </c>
      <c r="BA26" s="54" t="s">
        <v>123</v>
      </c>
      <c r="BB26" s="54" t="s">
        <v>123</v>
      </c>
    </row>
    <row r="27" spans="1:54" x14ac:dyDescent="0.3">
      <c r="A27" s="36" t="s">
        <v>344</v>
      </c>
      <c r="B27" s="36"/>
      <c r="C27" s="54" t="s">
        <v>123</v>
      </c>
      <c r="D27" s="54" t="s">
        <v>123</v>
      </c>
      <c r="E27" s="54" t="s">
        <v>123</v>
      </c>
      <c r="F27" s="54" t="s">
        <v>123</v>
      </c>
      <c r="G27" s="54" t="s">
        <v>123</v>
      </c>
      <c r="H27" s="54" t="s">
        <v>123</v>
      </c>
      <c r="I27" s="54" t="s">
        <v>123</v>
      </c>
      <c r="J27" s="54" t="s">
        <v>123</v>
      </c>
      <c r="K27" s="54" t="s">
        <v>123</v>
      </c>
      <c r="L27" s="54" t="s">
        <v>123</v>
      </c>
      <c r="M27" s="54" t="s">
        <v>123</v>
      </c>
      <c r="N27" s="54" t="s">
        <v>123</v>
      </c>
      <c r="O27" s="54" t="s">
        <v>123</v>
      </c>
      <c r="P27" s="54" t="s">
        <v>123</v>
      </c>
      <c r="Q27" s="54" t="s">
        <v>123</v>
      </c>
      <c r="R27" s="54" t="s">
        <v>123</v>
      </c>
      <c r="S27" s="54" t="s">
        <v>123</v>
      </c>
      <c r="T27" s="54" t="s">
        <v>123</v>
      </c>
      <c r="U27" s="54" t="s">
        <v>123</v>
      </c>
      <c r="V27" s="54" t="s">
        <v>123</v>
      </c>
      <c r="W27" s="54" t="s">
        <v>123</v>
      </c>
      <c r="X27" s="54">
        <v>1</v>
      </c>
      <c r="Y27" s="54" t="s">
        <v>123</v>
      </c>
      <c r="Z27" s="54" t="s">
        <v>123</v>
      </c>
      <c r="AA27" s="54" t="s">
        <v>123</v>
      </c>
      <c r="AB27" s="54" t="s">
        <v>123</v>
      </c>
      <c r="AC27" s="54" t="s">
        <v>123</v>
      </c>
      <c r="AD27" s="54" t="s">
        <v>123</v>
      </c>
      <c r="AE27" s="54" t="s">
        <v>123</v>
      </c>
      <c r="AF27" s="54" t="s">
        <v>123</v>
      </c>
      <c r="AG27" s="54" t="s">
        <v>123</v>
      </c>
      <c r="AH27" s="54"/>
      <c r="AI27" s="54" t="s">
        <v>123</v>
      </c>
      <c r="AJ27" s="54" t="s">
        <v>123</v>
      </c>
      <c r="AK27" s="54"/>
      <c r="AL27" s="54" t="s">
        <v>123</v>
      </c>
      <c r="AM27" s="54" t="s">
        <v>123</v>
      </c>
      <c r="AN27" s="55">
        <v>-14.797656999999999</v>
      </c>
      <c r="AO27" s="55">
        <v>-64.865847000000002</v>
      </c>
      <c r="AP27" s="54" t="s">
        <v>123</v>
      </c>
      <c r="AQ27" s="54" t="s">
        <v>123</v>
      </c>
      <c r="AR27" s="54" t="s">
        <v>123</v>
      </c>
      <c r="AS27" s="54"/>
      <c r="AT27" s="56"/>
      <c r="AU27" s="57"/>
      <c r="AV27" s="58" t="s">
        <v>123</v>
      </c>
      <c r="AW27" s="58" t="s">
        <v>123</v>
      </c>
      <c r="AX27" s="54"/>
      <c r="AY27" s="54">
        <v>28</v>
      </c>
      <c r="AZ27" s="54">
        <v>35</v>
      </c>
      <c r="BA27" s="54" t="s">
        <v>123</v>
      </c>
      <c r="BB27" s="54" t="s">
        <v>123</v>
      </c>
    </row>
    <row r="28" spans="1:54" x14ac:dyDescent="0.3">
      <c r="A28" s="36">
        <v>20</v>
      </c>
      <c r="B28" s="36">
        <v>93</v>
      </c>
      <c r="C28" s="54" t="s">
        <v>123</v>
      </c>
      <c r="D28" s="54" t="s">
        <v>123</v>
      </c>
      <c r="E28" s="54" t="s">
        <v>123</v>
      </c>
      <c r="F28" s="54">
        <v>1</v>
      </c>
      <c r="G28" s="54">
        <v>1</v>
      </c>
      <c r="H28" s="54">
        <v>1</v>
      </c>
      <c r="I28" s="54" t="s">
        <v>123</v>
      </c>
      <c r="J28" s="54" t="s">
        <v>123</v>
      </c>
      <c r="K28" s="54" t="s">
        <v>123</v>
      </c>
      <c r="L28" s="54" t="s">
        <v>123</v>
      </c>
      <c r="M28" s="54" t="s">
        <v>123</v>
      </c>
      <c r="N28" s="54" t="s">
        <v>123</v>
      </c>
      <c r="O28" s="54" t="s">
        <v>123</v>
      </c>
      <c r="P28" s="54">
        <v>1</v>
      </c>
      <c r="Q28" s="54" t="s">
        <v>123</v>
      </c>
      <c r="R28" s="54" t="s">
        <v>123</v>
      </c>
      <c r="S28" s="54" t="s">
        <v>123</v>
      </c>
      <c r="T28" s="54" t="s">
        <v>123</v>
      </c>
      <c r="U28" s="54" t="s">
        <v>123</v>
      </c>
      <c r="V28" s="54" t="s">
        <v>123</v>
      </c>
      <c r="W28" s="54" t="s">
        <v>123</v>
      </c>
      <c r="X28" s="54" t="s">
        <v>123</v>
      </c>
      <c r="Y28" s="54" t="s">
        <v>123</v>
      </c>
      <c r="Z28" s="54" t="s">
        <v>123</v>
      </c>
      <c r="AA28" s="54" t="s">
        <v>123</v>
      </c>
      <c r="AB28" s="54" t="s">
        <v>123</v>
      </c>
      <c r="AC28" s="54" t="s">
        <v>123</v>
      </c>
      <c r="AD28" s="54" t="s">
        <v>123</v>
      </c>
      <c r="AE28" s="54" t="s">
        <v>123</v>
      </c>
      <c r="AF28" s="54" t="s">
        <v>123</v>
      </c>
      <c r="AG28" s="54" t="s">
        <v>123</v>
      </c>
      <c r="AH28" s="54"/>
      <c r="AI28" s="54" t="s">
        <v>123</v>
      </c>
      <c r="AJ28" s="54" t="s">
        <v>123</v>
      </c>
      <c r="AK28" s="54"/>
      <c r="AL28" s="54" t="s">
        <v>123</v>
      </c>
      <c r="AM28" s="54" t="s">
        <v>123</v>
      </c>
      <c r="AN28" s="55">
        <v>-14.797561999999999</v>
      </c>
      <c r="AO28" s="55">
        <v>-64.865772000000007</v>
      </c>
      <c r="AP28" s="54" t="s">
        <v>123</v>
      </c>
      <c r="AQ28" s="54" t="s">
        <v>123</v>
      </c>
      <c r="AR28" s="54" t="s">
        <v>123</v>
      </c>
      <c r="AS28" s="54"/>
      <c r="AT28" s="56"/>
      <c r="AU28" s="57"/>
      <c r="AV28" s="58">
        <v>1</v>
      </c>
      <c r="AW28" s="58">
        <v>1</v>
      </c>
      <c r="AX28" s="54">
        <v>1</v>
      </c>
      <c r="AY28" s="54">
        <v>13</v>
      </c>
      <c r="AZ28" s="54">
        <v>16</v>
      </c>
      <c r="BA28" s="54">
        <v>1</v>
      </c>
      <c r="BB28" s="54" t="s">
        <v>123</v>
      </c>
    </row>
    <row r="29" spans="1:54" x14ac:dyDescent="0.3">
      <c r="A29" s="36">
        <v>21</v>
      </c>
      <c r="B29" s="36">
        <v>94</v>
      </c>
      <c r="C29" s="54" t="s">
        <v>123</v>
      </c>
      <c r="D29" s="54" t="s">
        <v>123</v>
      </c>
      <c r="E29" s="54" t="s">
        <v>123</v>
      </c>
      <c r="F29" s="54">
        <v>1</v>
      </c>
      <c r="G29" s="54">
        <v>1</v>
      </c>
      <c r="H29" s="54">
        <v>1</v>
      </c>
      <c r="I29" s="54" t="s">
        <v>123</v>
      </c>
      <c r="J29" s="54" t="s">
        <v>123</v>
      </c>
      <c r="K29" s="54" t="s">
        <v>123</v>
      </c>
      <c r="L29" s="54" t="s">
        <v>123</v>
      </c>
      <c r="M29" s="54" t="s">
        <v>123</v>
      </c>
      <c r="N29" s="54">
        <v>1</v>
      </c>
      <c r="O29" s="54" t="s">
        <v>123</v>
      </c>
      <c r="P29" s="54">
        <v>1</v>
      </c>
      <c r="Q29" s="54" t="s">
        <v>123</v>
      </c>
      <c r="R29" s="54" t="s">
        <v>123</v>
      </c>
      <c r="S29" s="54" t="s">
        <v>123</v>
      </c>
      <c r="T29" s="54" t="s">
        <v>123</v>
      </c>
      <c r="U29" s="54" t="s">
        <v>123</v>
      </c>
      <c r="V29" s="54" t="s">
        <v>123</v>
      </c>
      <c r="W29" s="54" t="s">
        <v>123</v>
      </c>
      <c r="X29" s="54" t="s">
        <v>123</v>
      </c>
      <c r="Y29" s="54" t="s">
        <v>123</v>
      </c>
      <c r="Z29" s="54" t="s">
        <v>123</v>
      </c>
      <c r="AA29" s="54" t="s">
        <v>123</v>
      </c>
      <c r="AB29" s="54" t="s">
        <v>123</v>
      </c>
      <c r="AC29" s="54" t="s">
        <v>123</v>
      </c>
      <c r="AD29" s="54" t="s">
        <v>123</v>
      </c>
      <c r="AE29" s="54" t="s">
        <v>123</v>
      </c>
      <c r="AF29" s="54" t="s">
        <v>123</v>
      </c>
      <c r="AG29" s="54" t="s">
        <v>123</v>
      </c>
      <c r="AH29" s="54"/>
      <c r="AI29" s="54" t="s">
        <v>123</v>
      </c>
      <c r="AJ29" s="54" t="s">
        <v>123</v>
      </c>
      <c r="AK29" s="54"/>
      <c r="AL29" s="54" t="s">
        <v>123</v>
      </c>
      <c r="AM29" s="54" t="s">
        <v>123</v>
      </c>
      <c r="AN29" s="55">
        <v>-14.797507055084999</v>
      </c>
      <c r="AO29" s="55">
        <v>-64.865975361316998</v>
      </c>
      <c r="AP29" s="54">
        <v>2975</v>
      </c>
      <c r="AQ29" s="54" t="s">
        <v>123</v>
      </c>
      <c r="AR29" s="54" t="s">
        <v>123</v>
      </c>
      <c r="AS29" s="54">
        <f>AP29-AP26</f>
        <v>51</v>
      </c>
      <c r="AT29" s="56"/>
      <c r="AU29" s="57"/>
      <c r="AV29" s="58">
        <v>1</v>
      </c>
      <c r="AW29" s="58">
        <v>1</v>
      </c>
      <c r="AX29" s="54">
        <v>1</v>
      </c>
      <c r="AY29" s="54">
        <v>22</v>
      </c>
      <c r="AZ29" s="54">
        <v>27.5</v>
      </c>
      <c r="BA29" s="54" t="s">
        <v>123</v>
      </c>
      <c r="BB29" s="54" t="s">
        <v>123</v>
      </c>
    </row>
    <row r="30" spans="1:54" x14ac:dyDescent="0.3">
      <c r="A30" s="36">
        <v>22</v>
      </c>
      <c r="B30" s="36">
        <v>95</v>
      </c>
      <c r="C30" s="54" t="s">
        <v>123</v>
      </c>
      <c r="D30" s="54" t="s">
        <v>123</v>
      </c>
      <c r="E30" s="54" t="s">
        <v>123</v>
      </c>
      <c r="F30" s="54">
        <v>1</v>
      </c>
      <c r="G30" s="54">
        <v>1</v>
      </c>
      <c r="H30" s="54">
        <v>1</v>
      </c>
      <c r="I30" s="54" t="s">
        <v>123</v>
      </c>
      <c r="J30" s="54" t="s">
        <v>123</v>
      </c>
      <c r="K30" s="54" t="s">
        <v>123</v>
      </c>
      <c r="L30" s="54">
        <v>1</v>
      </c>
      <c r="M30" s="54" t="s">
        <v>123</v>
      </c>
      <c r="N30" s="54" t="s">
        <v>123</v>
      </c>
      <c r="O30" s="54" t="s">
        <v>123</v>
      </c>
      <c r="P30" s="54" t="s">
        <v>123</v>
      </c>
      <c r="Q30" s="54" t="s">
        <v>123</v>
      </c>
      <c r="R30" s="54" t="s">
        <v>123</v>
      </c>
      <c r="S30" s="54" t="s">
        <v>123</v>
      </c>
      <c r="T30" s="54" t="s">
        <v>123</v>
      </c>
      <c r="U30" s="54" t="s">
        <v>123</v>
      </c>
      <c r="V30" s="54" t="s">
        <v>123</v>
      </c>
      <c r="W30" s="54" t="s">
        <v>123</v>
      </c>
      <c r="X30" s="54" t="s">
        <v>123</v>
      </c>
      <c r="Y30" s="54" t="s">
        <v>123</v>
      </c>
      <c r="Z30" s="54" t="s">
        <v>123</v>
      </c>
      <c r="AA30" s="54" t="s">
        <v>123</v>
      </c>
      <c r="AB30" s="54" t="s">
        <v>123</v>
      </c>
      <c r="AC30" s="54" t="s">
        <v>123</v>
      </c>
      <c r="AD30" s="54" t="s">
        <v>123</v>
      </c>
      <c r="AE30" s="54" t="s">
        <v>123</v>
      </c>
      <c r="AF30" s="54" t="s">
        <v>123</v>
      </c>
      <c r="AG30" s="54" t="s">
        <v>123</v>
      </c>
      <c r="AH30" s="54"/>
      <c r="AI30" s="54" t="s">
        <v>123</v>
      </c>
      <c r="AJ30" s="54" t="s">
        <v>123</v>
      </c>
      <c r="AK30" s="54"/>
      <c r="AL30" s="54" t="s">
        <v>123</v>
      </c>
      <c r="AM30" s="54" t="s">
        <v>123</v>
      </c>
      <c r="AN30" s="55">
        <v>-14.797244489006999</v>
      </c>
      <c r="AO30" s="55">
        <v>-64.866239558904994</v>
      </c>
      <c r="AP30" s="54">
        <v>3016</v>
      </c>
      <c r="AQ30" s="54" t="s">
        <v>123</v>
      </c>
      <c r="AR30" s="54" t="s">
        <v>123</v>
      </c>
      <c r="AS30" s="54">
        <f t="shared" ref="AS30:AS34" si="2">AP30-AP29</f>
        <v>41</v>
      </c>
      <c r="AT30" s="56"/>
      <c r="AU30" s="57"/>
      <c r="AV30" s="58" t="s">
        <v>123</v>
      </c>
      <c r="AW30" s="58" t="s">
        <v>123</v>
      </c>
      <c r="AX30" s="54" t="s">
        <v>123</v>
      </c>
      <c r="AY30" s="54" t="s">
        <v>123</v>
      </c>
      <c r="AZ30" s="54" t="s">
        <v>123</v>
      </c>
      <c r="BA30" s="54" t="s">
        <v>123</v>
      </c>
      <c r="BB30" s="54" t="s">
        <v>123</v>
      </c>
    </row>
    <row r="31" spans="1:54" x14ac:dyDescent="0.3">
      <c r="A31" s="36">
        <v>23</v>
      </c>
      <c r="B31" s="36">
        <v>96</v>
      </c>
      <c r="C31" s="54" t="s">
        <v>123</v>
      </c>
      <c r="D31" s="54" t="s">
        <v>123</v>
      </c>
      <c r="E31" s="54" t="s">
        <v>123</v>
      </c>
      <c r="F31" s="54">
        <v>1</v>
      </c>
      <c r="G31" s="54">
        <v>1</v>
      </c>
      <c r="H31" s="54">
        <v>1</v>
      </c>
      <c r="I31" s="54" t="s">
        <v>123</v>
      </c>
      <c r="J31" s="54" t="s">
        <v>123</v>
      </c>
      <c r="K31" s="54" t="s">
        <v>123</v>
      </c>
      <c r="L31" s="54">
        <v>1</v>
      </c>
      <c r="M31" s="54" t="s">
        <v>123</v>
      </c>
      <c r="N31" s="54" t="s">
        <v>123</v>
      </c>
      <c r="O31" s="54" t="s">
        <v>123</v>
      </c>
      <c r="P31" s="54" t="s">
        <v>123</v>
      </c>
      <c r="Q31" s="54" t="s">
        <v>123</v>
      </c>
      <c r="R31" s="54" t="s">
        <v>123</v>
      </c>
      <c r="S31" s="54" t="s">
        <v>123</v>
      </c>
      <c r="T31" s="54" t="s">
        <v>123</v>
      </c>
      <c r="U31" s="54" t="s">
        <v>123</v>
      </c>
      <c r="V31" s="54" t="s">
        <v>123</v>
      </c>
      <c r="W31" s="54" t="s">
        <v>123</v>
      </c>
      <c r="X31" s="54" t="s">
        <v>123</v>
      </c>
      <c r="Y31" s="54" t="s">
        <v>123</v>
      </c>
      <c r="Z31" s="54" t="s">
        <v>123</v>
      </c>
      <c r="AA31" s="54" t="s">
        <v>123</v>
      </c>
      <c r="AB31" s="54" t="s">
        <v>123</v>
      </c>
      <c r="AC31" s="54" t="s">
        <v>123</v>
      </c>
      <c r="AD31" s="54" t="s">
        <v>123</v>
      </c>
      <c r="AE31" s="54" t="s">
        <v>123</v>
      </c>
      <c r="AF31" s="54" t="s">
        <v>123</v>
      </c>
      <c r="AG31" s="54" t="s">
        <v>123</v>
      </c>
      <c r="AH31" s="54"/>
      <c r="AI31" s="54" t="s">
        <v>123</v>
      </c>
      <c r="AJ31" s="54" t="s">
        <v>123</v>
      </c>
      <c r="AK31" s="54"/>
      <c r="AL31" s="54" t="s">
        <v>123</v>
      </c>
      <c r="AM31" s="54" t="s">
        <v>123</v>
      </c>
      <c r="AN31" s="55">
        <v>-14.796965713581001</v>
      </c>
      <c r="AO31" s="55">
        <v>-64.866504762321</v>
      </c>
      <c r="AP31" s="54">
        <v>3057</v>
      </c>
      <c r="AQ31" s="54" t="s">
        <v>123</v>
      </c>
      <c r="AR31" s="54" t="s">
        <v>123</v>
      </c>
      <c r="AS31" s="54">
        <f t="shared" si="2"/>
        <v>41</v>
      </c>
      <c r="AT31" s="56"/>
      <c r="AU31" s="57"/>
      <c r="AV31" s="58" t="s">
        <v>123</v>
      </c>
      <c r="AW31" s="58" t="s">
        <v>123</v>
      </c>
      <c r="AX31" s="54" t="s">
        <v>123</v>
      </c>
      <c r="AY31" s="54" t="s">
        <v>123</v>
      </c>
      <c r="AZ31" s="54" t="s">
        <v>123</v>
      </c>
      <c r="BA31" s="54" t="s">
        <v>123</v>
      </c>
      <c r="BB31" s="54" t="s">
        <v>123</v>
      </c>
    </row>
    <row r="32" spans="1:54" x14ac:dyDescent="0.3">
      <c r="A32" s="36">
        <v>24</v>
      </c>
      <c r="B32" s="36">
        <v>97</v>
      </c>
      <c r="C32" s="54" t="s">
        <v>123</v>
      </c>
      <c r="D32" s="54" t="s">
        <v>123</v>
      </c>
      <c r="E32" s="54" t="s">
        <v>123</v>
      </c>
      <c r="F32" s="54">
        <v>1</v>
      </c>
      <c r="G32" s="54">
        <v>1</v>
      </c>
      <c r="H32" s="54">
        <v>1</v>
      </c>
      <c r="I32" s="54" t="s">
        <v>123</v>
      </c>
      <c r="J32" s="54" t="s">
        <v>123</v>
      </c>
      <c r="K32" s="54" t="s">
        <v>123</v>
      </c>
      <c r="L32" s="54">
        <v>1</v>
      </c>
      <c r="M32" s="54" t="s">
        <v>123</v>
      </c>
      <c r="N32" s="54" t="s">
        <v>123</v>
      </c>
      <c r="O32" s="54" t="s">
        <v>123</v>
      </c>
      <c r="P32" s="54" t="s">
        <v>123</v>
      </c>
      <c r="Q32" s="54">
        <v>1</v>
      </c>
      <c r="R32" s="54" t="s">
        <v>123</v>
      </c>
      <c r="S32" s="54" t="s">
        <v>123</v>
      </c>
      <c r="T32" s="54" t="s">
        <v>123</v>
      </c>
      <c r="U32" s="54" t="s">
        <v>123</v>
      </c>
      <c r="V32" s="54" t="s">
        <v>123</v>
      </c>
      <c r="W32" s="54" t="s">
        <v>123</v>
      </c>
      <c r="X32" s="54" t="s">
        <v>123</v>
      </c>
      <c r="Y32" s="54" t="s">
        <v>123</v>
      </c>
      <c r="Z32" s="54" t="s">
        <v>123</v>
      </c>
      <c r="AA32" s="54" t="s">
        <v>123</v>
      </c>
      <c r="AB32" s="54" t="s">
        <v>123</v>
      </c>
      <c r="AC32" s="54" t="s">
        <v>123</v>
      </c>
      <c r="AD32" s="54" t="s">
        <v>123</v>
      </c>
      <c r="AE32" s="54" t="s">
        <v>123</v>
      </c>
      <c r="AF32" s="54" t="s">
        <v>123</v>
      </c>
      <c r="AG32" s="54" t="s">
        <v>123</v>
      </c>
      <c r="AH32" s="54"/>
      <c r="AI32" s="54" t="s">
        <v>123</v>
      </c>
      <c r="AJ32" s="54" t="s">
        <v>123</v>
      </c>
      <c r="AK32" s="54"/>
      <c r="AL32" s="54" t="s">
        <v>123</v>
      </c>
      <c r="AM32" s="54" t="s">
        <v>123</v>
      </c>
      <c r="AN32" s="55">
        <v>-14.796813683579</v>
      </c>
      <c r="AO32" s="55">
        <v>-64.866652619093003</v>
      </c>
      <c r="AP32" s="54">
        <v>3080</v>
      </c>
      <c r="AQ32" s="54" t="s">
        <v>123</v>
      </c>
      <c r="AR32" s="54" t="s">
        <v>123</v>
      </c>
      <c r="AS32" s="54">
        <f t="shared" si="2"/>
        <v>23</v>
      </c>
      <c r="AT32" s="56" t="s">
        <v>270</v>
      </c>
      <c r="AU32" s="57"/>
      <c r="AV32" s="58" t="s">
        <v>123</v>
      </c>
      <c r="AW32" s="58" t="s">
        <v>123</v>
      </c>
      <c r="AX32" s="54" t="s">
        <v>123</v>
      </c>
      <c r="AY32" s="54" t="s">
        <v>123</v>
      </c>
      <c r="AZ32" s="54" t="s">
        <v>123</v>
      </c>
      <c r="BA32" s="54" t="s">
        <v>123</v>
      </c>
      <c r="BB32" s="54" t="s">
        <v>123</v>
      </c>
    </row>
    <row r="33" spans="1:54" x14ac:dyDescent="0.3">
      <c r="A33" s="36">
        <v>25</v>
      </c>
      <c r="B33" s="36">
        <v>98</v>
      </c>
      <c r="C33" s="54" t="s">
        <v>123</v>
      </c>
      <c r="D33" s="54" t="s">
        <v>123</v>
      </c>
      <c r="E33" s="54" t="s">
        <v>123</v>
      </c>
      <c r="F33" s="54">
        <v>1</v>
      </c>
      <c r="G33" s="54">
        <v>1</v>
      </c>
      <c r="H33" s="54">
        <v>1</v>
      </c>
      <c r="I33" s="54" t="s">
        <v>123</v>
      </c>
      <c r="J33" s="54" t="s">
        <v>123</v>
      </c>
      <c r="K33" s="54" t="s">
        <v>123</v>
      </c>
      <c r="L33" s="54">
        <v>1</v>
      </c>
      <c r="M33" s="54" t="s">
        <v>123</v>
      </c>
      <c r="N33" s="54" t="s">
        <v>123</v>
      </c>
      <c r="O33" s="54" t="s">
        <v>123</v>
      </c>
      <c r="P33" s="54" t="s">
        <v>123</v>
      </c>
      <c r="Q33" s="54">
        <v>1</v>
      </c>
      <c r="R33" s="54" t="s">
        <v>123</v>
      </c>
      <c r="S33" s="54" t="s">
        <v>123</v>
      </c>
      <c r="T33" s="54" t="s">
        <v>123</v>
      </c>
      <c r="U33" s="54" t="s">
        <v>123</v>
      </c>
      <c r="V33" s="54" t="s">
        <v>123</v>
      </c>
      <c r="W33" s="54" t="s">
        <v>123</v>
      </c>
      <c r="X33" s="54" t="s">
        <v>123</v>
      </c>
      <c r="Y33" s="54" t="s">
        <v>123</v>
      </c>
      <c r="Z33" s="54" t="s">
        <v>123</v>
      </c>
      <c r="AA33" s="54" t="s">
        <v>123</v>
      </c>
      <c r="AB33" s="54" t="s">
        <v>123</v>
      </c>
      <c r="AC33" s="54" t="s">
        <v>123</v>
      </c>
      <c r="AD33" s="54" t="s">
        <v>123</v>
      </c>
      <c r="AE33" s="54" t="s">
        <v>123</v>
      </c>
      <c r="AF33" s="54" t="s">
        <v>123</v>
      </c>
      <c r="AG33" s="54" t="s">
        <v>123</v>
      </c>
      <c r="AH33" s="54"/>
      <c r="AI33" s="54" t="s">
        <v>123</v>
      </c>
      <c r="AJ33" s="54" t="s">
        <v>123</v>
      </c>
      <c r="AK33" s="54"/>
      <c r="AL33" s="54" t="s">
        <v>123</v>
      </c>
      <c r="AM33" s="54" t="s">
        <v>123</v>
      </c>
      <c r="AN33" s="55">
        <v>-14.796174443851999</v>
      </c>
      <c r="AO33" s="55">
        <v>-64.866449441759997</v>
      </c>
      <c r="AP33" s="54">
        <v>3153</v>
      </c>
      <c r="AQ33" s="54" t="s">
        <v>123</v>
      </c>
      <c r="AR33" s="54" t="s">
        <v>123</v>
      </c>
      <c r="AS33" s="54">
        <f t="shared" si="2"/>
        <v>73</v>
      </c>
      <c r="AT33" s="56" t="s">
        <v>270</v>
      </c>
      <c r="AU33" s="57"/>
      <c r="AV33" s="58" t="s">
        <v>123</v>
      </c>
      <c r="AW33" s="58" t="s">
        <v>123</v>
      </c>
      <c r="AX33" s="54" t="s">
        <v>123</v>
      </c>
      <c r="AY33" s="54" t="s">
        <v>123</v>
      </c>
      <c r="AZ33" s="54" t="s">
        <v>123</v>
      </c>
      <c r="BA33" s="54" t="s">
        <v>123</v>
      </c>
      <c r="BB33" s="54" t="s">
        <v>123</v>
      </c>
    </row>
    <row r="34" spans="1:54" x14ac:dyDescent="0.3">
      <c r="A34" s="36">
        <v>26</v>
      </c>
      <c r="B34" s="36">
        <v>99</v>
      </c>
      <c r="C34" s="54" t="s">
        <v>123</v>
      </c>
      <c r="D34" s="54" t="s">
        <v>123</v>
      </c>
      <c r="E34" s="54" t="s">
        <v>123</v>
      </c>
      <c r="F34" s="54">
        <v>1</v>
      </c>
      <c r="G34" s="54">
        <v>1</v>
      </c>
      <c r="H34" s="54">
        <v>1</v>
      </c>
      <c r="I34" s="54" t="s">
        <v>123</v>
      </c>
      <c r="J34" s="54" t="s">
        <v>123</v>
      </c>
      <c r="K34" s="54" t="s">
        <v>123</v>
      </c>
      <c r="L34" s="54" t="s">
        <v>123</v>
      </c>
      <c r="M34" s="54" t="s">
        <v>123</v>
      </c>
      <c r="N34" s="54">
        <v>1</v>
      </c>
      <c r="O34" s="54" t="s">
        <v>123</v>
      </c>
      <c r="P34" s="54">
        <v>1</v>
      </c>
      <c r="Q34" s="54">
        <v>1</v>
      </c>
      <c r="R34" s="54" t="s">
        <v>123</v>
      </c>
      <c r="S34" s="54" t="s">
        <v>123</v>
      </c>
      <c r="T34" s="54" t="s">
        <v>123</v>
      </c>
      <c r="U34" s="54" t="s">
        <v>123</v>
      </c>
      <c r="V34" s="54" t="s">
        <v>123</v>
      </c>
      <c r="W34" s="54" t="s">
        <v>123</v>
      </c>
      <c r="X34" s="54" t="s">
        <v>123</v>
      </c>
      <c r="Y34" s="54" t="s">
        <v>123</v>
      </c>
      <c r="Z34" s="54" t="s">
        <v>123</v>
      </c>
      <c r="AA34" s="54" t="s">
        <v>123</v>
      </c>
      <c r="AB34" s="54" t="s">
        <v>123</v>
      </c>
      <c r="AC34" s="54" t="s">
        <v>123</v>
      </c>
      <c r="AD34" s="54" t="s">
        <v>123</v>
      </c>
      <c r="AE34" s="54" t="s">
        <v>123</v>
      </c>
      <c r="AF34" s="54" t="s">
        <v>123</v>
      </c>
      <c r="AG34" s="54" t="s">
        <v>123</v>
      </c>
      <c r="AH34" s="54"/>
      <c r="AI34" s="54" t="s">
        <v>123</v>
      </c>
      <c r="AJ34" s="54" t="s">
        <v>123</v>
      </c>
      <c r="AK34" s="54"/>
      <c r="AL34" s="54" t="s">
        <v>123</v>
      </c>
      <c r="AM34" s="54" t="s">
        <v>123</v>
      </c>
      <c r="AN34" s="55">
        <v>-14.795537471427</v>
      </c>
      <c r="AO34" s="55">
        <v>-64.86631700769</v>
      </c>
      <c r="AP34" s="54">
        <v>3225</v>
      </c>
      <c r="AQ34" s="54" t="s">
        <v>123</v>
      </c>
      <c r="AR34" s="54" t="s">
        <v>123</v>
      </c>
      <c r="AS34" s="54">
        <f t="shared" si="2"/>
        <v>72</v>
      </c>
      <c r="AT34" s="56" t="s">
        <v>270</v>
      </c>
      <c r="AU34" s="57"/>
      <c r="AV34" s="58">
        <v>1</v>
      </c>
      <c r="AW34" s="58">
        <v>1</v>
      </c>
      <c r="AX34" s="54">
        <v>1</v>
      </c>
      <c r="AY34" s="54" t="s">
        <v>123</v>
      </c>
      <c r="AZ34" s="54" t="s">
        <v>123</v>
      </c>
      <c r="BA34" s="54" t="s">
        <v>123</v>
      </c>
      <c r="BB34" s="54" t="s">
        <v>123</v>
      </c>
    </row>
    <row r="35" spans="1:54" x14ac:dyDescent="0.3">
      <c r="A35" s="36" t="s">
        <v>137</v>
      </c>
      <c r="B35" s="36" t="s">
        <v>123</v>
      </c>
      <c r="C35" s="54" t="s">
        <v>123</v>
      </c>
      <c r="D35" s="54" t="s">
        <v>123</v>
      </c>
      <c r="E35" s="54" t="s">
        <v>123</v>
      </c>
      <c r="F35" s="54" t="s">
        <v>123</v>
      </c>
      <c r="G35" s="54" t="s">
        <v>123</v>
      </c>
      <c r="H35" s="54" t="s">
        <v>123</v>
      </c>
      <c r="I35" s="54" t="s">
        <v>123</v>
      </c>
      <c r="J35" s="54" t="s">
        <v>123</v>
      </c>
      <c r="K35" s="54" t="s">
        <v>123</v>
      </c>
      <c r="L35" s="54" t="s">
        <v>123</v>
      </c>
      <c r="M35" s="54" t="s">
        <v>123</v>
      </c>
      <c r="N35" s="54" t="s">
        <v>123</v>
      </c>
      <c r="O35" s="54" t="s">
        <v>123</v>
      </c>
      <c r="P35" s="54" t="s">
        <v>123</v>
      </c>
      <c r="Q35" s="54" t="s">
        <v>123</v>
      </c>
      <c r="R35" s="54" t="s">
        <v>123</v>
      </c>
      <c r="S35" s="54" t="s">
        <v>123</v>
      </c>
      <c r="T35" s="54" t="s">
        <v>123</v>
      </c>
      <c r="U35" s="54" t="s">
        <v>123</v>
      </c>
      <c r="V35" s="54" t="s">
        <v>123</v>
      </c>
      <c r="W35" s="54" t="s">
        <v>123</v>
      </c>
      <c r="X35" s="54">
        <v>1</v>
      </c>
      <c r="Y35" s="54" t="s">
        <v>123</v>
      </c>
      <c r="Z35" s="54" t="s">
        <v>123</v>
      </c>
      <c r="AA35" s="54" t="s">
        <v>123</v>
      </c>
      <c r="AB35" s="54" t="s">
        <v>123</v>
      </c>
      <c r="AC35" s="54" t="s">
        <v>123</v>
      </c>
      <c r="AD35" s="54" t="s">
        <v>123</v>
      </c>
      <c r="AE35" s="54" t="s">
        <v>123</v>
      </c>
      <c r="AF35" s="54" t="s">
        <v>123</v>
      </c>
      <c r="AG35" s="54" t="s">
        <v>123</v>
      </c>
      <c r="AH35" s="54"/>
      <c r="AI35" s="54" t="s">
        <v>123</v>
      </c>
      <c r="AJ35" s="54" t="s">
        <v>123</v>
      </c>
      <c r="AK35" s="54"/>
      <c r="AL35" s="54" t="s">
        <v>123</v>
      </c>
      <c r="AM35" s="54" t="s">
        <v>123</v>
      </c>
      <c r="AN35" s="55">
        <v>-14.795442</v>
      </c>
      <c r="AO35" s="55">
        <v>-64.866293999999996</v>
      </c>
      <c r="AP35" s="54" t="s">
        <v>123</v>
      </c>
      <c r="AQ35" s="54" t="s">
        <v>123</v>
      </c>
      <c r="AR35" s="54" t="s">
        <v>123</v>
      </c>
      <c r="AS35" s="54"/>
      <c r="AT35" s="56"/>
      <c r="AU35" s="57"/>
      <c r="AV35" s="58" t="s">
        <v>123</v>
      </c>
      <c r="AW35" s="58" t="s">
        <v>123</v>
      </c>
      <c r="AX35" s="54"/>
      <c r="AY35" s="54">
        <v>10</v>
      </c>
      <c r="AZ35" s="54">
        <v>13</v>
      </c>
      <c r="BA35" s="54" t="s">
        <v>123</v>
      </c>
      <c r="BB35" s="54" t="s">
        <v>123</v>
      </c>
    </row>
    <row r="36" spans="1:54" x14ac:dyDescent="0.3">
      <c r="A36" s="36">
        <v>27</v>
      </c>
      <c r="B36" s="36">
        <v>100</v>
      </c>
      <c r="C36" s="54" t="s">
        <v>123</v>
      </c>
      <c r="D36" s="54" t="s">
        <v>123</v>
      </c>
      <c r="E36" s="54" t="s">
        <v>123</v>
      </c>
      <c r="F36" s="54">
        <v>1</v>
      </c>
      <c r="G36" s="54">
        <v>1</v>
      </c>
      <c r="H36" s="54">
        <v>1</v>
      </c>
      <c r="I36" s="54" t="s">
        <v>123</v>
      </c>
      <c r="J36" s="54" t="s">
        <v>123</v>
      </c>
      <c r="K36" s="54" t="s">
        <v>123</v>
      </c>
      <c r="L36" s="54" t="s">
        <v>123</v>
      </c>
      <c r="M36" s="54" t="s">
        <v>123</v>
      </c>
      <c r="N36" s="54">
        <v>1</v>
      </c>
      <c r="O36" s="54" t="s">
        <v>123</v>
      </c>
      <c r="P36" s="54">
        <v>1</v>
      </c>
      <c r="Q36" s="54" t="s">
        <v>123</v>
      </c>
      <c r="R36" s="54" t="s">
        <v>123</v>
      </c>
      <c r="S36" s="54" t="s">
        <v>123</v>
      </c>
      <c r="T36" s="54" t="s">
        <v>123</v>
      </c>
      <c r="U36" s="54" t="s">
        <v>123</v>
      </c>
      <c r="V36" s="54" t="s">
        <v>123</v>
      </c>
      <c r="W36" s="54" t="s">
        <v>123</v>
      </c>
      <c r="X36" s="54" t="s">
        <v>123</v>
      </c>
      <c r="Y36" s="54" t="s">
        <v>123</v>
      </c>
      <c r="Z36" s="54" t="s">
        <v>123</v>
      </c>
      <c r="AA36" s="54" t="s">
        <v>123</v>
      </c>
      <c r="AB36" s="54" t="s">
        <v>123</v>
      </c>
      <c r="AC36" s="54" t="s">
        <v>123</v>
      </c>
      <c r="AD36" s="54" t="s">
        <v>123</v>
      </c>
      <c r="AE36" s="54" t="s">
        <v>123</v>
      </c>
      <c r="AF36" s="54" t="s">
        <v>123</v>
      </c>
      <c r="AG36" s="54" t="s">
        <v>123</v>
      </c>
      <c r="AH36" s="54"/>
      <c r="AI36" s="54" t="s">
        <v>123</v>
      </c>
      <c r="AJ36" s="54" t="s">
        <v>123</v>
      </c>
      <c r="AK36" s="54"/>
      <c r="AL36" s="54" t="s">
        <v>123</v>
      </c>
      <c r="AM36" s="54" t="s">
        <v>123</v>
      </c>
      <c r="AN36" s="55">
        <v>-14.795413999999999</v>
      </c>
      <c r="AO36" s="55">
        <v>-64.866376000000002</v>
      </c>
      <c r="AP36" s="54">
        <v>3249</v>
      </c>
      <c r="AQ36" s="54" t="s">
        <v>123</v>
      </c>
      <c r="AR36" s="54" t="s">
        <v>123</v>
      </c>
      <c r="AS36" s="54">
        <f>AP36-AP34</f>
        <v>24</v>
      </c>
      <c r="AT36" s="56"/>
      <c r="AU36" s="57"/>
      <c r="AV36" s="58">
        <v>1</v>
      </c>
      <c r="AW36" s="58">
        <v>1</v>
      </c>
      <c r="AX36" s="54">
        <v>1</v>
      </c>
      <c r="AY36" s="54">
        <v>9</v>
      </c>
      <c r="AZ36" s="54">
        <v>11</v>
      </c>
      <c r="BA36" s="54" t="s">
        <v>123</v>
      </c>
      <c r="BB36" s="54" t="s">
        <v>123</v>
      </c>
    </row>
    <row r="37" spans="1:54" x14ac:dyDescent="0.3">
      <c r="A37" s="36">
        <v>28</v>
      </c>
      <c r="B37" s="36">
        <v>101</v>
      </c>
      <c r="C37" s="54" t="s">
        <v>123</v>
      </c>
      <c r="D37" s="54" t="s">
        <v>123</v>
      </c>
      <c r="E37" s="54" t="s">
        <v>123</v>
      </c>
      <c r="F37" s="54">
        <v>1</v>
      </c>
      <c r="G37" s="54">
        <v>1</v>
      </c>
      <c r="H37" s="54">
        <v>1</v>
      </c>
      <c r="I37" s="54" t="s">
        <v>123</v>
      </c>
      <c r="J37" s="54" t="s">
        <v>123</v>
      </c>
      <c r="K37" s="54" t="s">
        <v>123</v>
      </c>
      <c r="L37" s="54">
        <v>1</v>
      </c>
      <c r="M37" s="54" t="s">
        <v>123</v>
      </c>
      <c r="N37" s="54" t="s">
        <v>123</v>
      </c>
      <c r="O37" s="54" t="s">
        <v>123</v>
      </c>
      <c r="P37" s="54" t="s">
        <v>123</v>
      </c>
      <c r="Q37" s="54" t="s">
        <v>123</v>
      </c>
      <c r="R37" s="54" t="s">
        <v>123</v>
      </c>
      <c r="S37" s="54" t="s">
        <v>123</v>
      </c>
      <c r="T37" s="54" t="s">
        <v>123</v>
      </c>
      <c r="U37" s="54" t="s">
        <v>123</v>
      </c>
      <c r="V37" s="54" t="s">
        <v>123</v>
      </c>
      <c r="W37" s="54" t="s">
        <v>123</v>
      </c>
      <c r="X37" s="54" t="s">
        <v>123</v>
      </c>
      <c r="Y37" s="54" t="s">
        <v>123</v>
      </c>
      <c r="Z37" s="54" t="s">
        <v>123</v>
      </c>
      <c r="AA37" s="54" t="s">
        <v>123</v>
      </c>
      <c r="AB37" s="54" t="s">
        <v>123</v>
      </c>
      <c r="AC37" s="54" t="s">
        <v>123</v>
      </c>
      <c r="AD37" s="54" t="s">
        <v>123</v>
      </c>
      <c r="AE37" s="54" t="s">
        <v>123</v>
      </c>
      <c r="AF37" s="54" t="s">
        <v>123</v>
      </c>
      <c r="AG37" s="54" t="s">
        <v>123</v>
      </c>
      <c r="AH37" s="54"/>
      <c r="AI37" s="54" t="s">
        <v>123</v>
      </c>
      <c r="AJ37" s="54" t="s">
        <v>123</v>
      </c>
      <c r="AK37" s="54"/>
      <c r="AL37" s="54" t="s">
        <v>123</v>
      </c>
      <c r="AM37" s="54" t="s">
        <v>123</v>
      </c>
      <c r="AN37" s="55">
        <v>-14.795329000000001</v>
      </c>
      <c r="AO37" s="55">
        <v>-64.866704999999996</v>
      </c>
      <c r="AP37" s="54">
        <v>3284</v>
      </c>
      <c r="AQ37" s="54" t="s">
        <v>123</v>
      </c>
      <c r="AR37" s="54" t="s">
        <v>123</v>
      </c>
      <c r="AS37" s="54">
        <f>AP37-AP36</f>
        <v>35</v>
      </c>
      <c r="AT37" s="56"/>
      <c r="AU37" s="57"/>
      <c r="AV37" s="58" t="s">
        <v>123</v>
      </c>
      <c r="AW37" s="58" t="s">
        <v>123</v>
      </c>
      <c r="AX37" s="54" t="s">
        <v>123</v>
      </c>
      <c r="AY37" s="54" t="s">
        <v>123</v>
      </c>
      <c r="AZ37" s="54" t="s">
        <v>123</v>
      </c>
      <c r="BA37" s="54" t="s">
        <v>123</v>
      </c>
      <c r="BB37" s="54" t="s">
        <v>123</v>
      </c>
    </row>
    <row r="38" spans="1:54" x14ac:dyDescent="0.3">
      <c r="A38" s="36">
        <v>29</v>
      </c>
      <c r="B38" s="36">
        <v>102</v>
      </c>
      <c r="C38" s="54" t="s">
        <v>123</v>
      </c>
      <c r="D38" s="54" t="s">
        <v>123</v>
      </c>
      <c r="E38" s="54" t="s">
        <v>123</v>
      </c>
      <c r="F38" s="54">
        <v>1</v>
      </c>
      <c r="G38" s="54">
        <v>1</v>
      </c>
      <c r="H38" s="54">
        <v>1</v>
      </c>
      <c r="I38" s="54" t="s">
        <v>123</v>
      </c>
      <c r="J38" s="54" t="s">
        <v>123</v>
      </c>
      <c r="K38" s="54" t="s">
        <v>123</v>
      </c>
      <c r="L38" s="54" t="s">
        <v>123</v>
      </c>
      <c r="M38" s="54" t="s">
        <v>123</v>
      </c>
      <c r="N38" s="54">
        <v>1</v>
      </c>
      <c r="O38" s="54" t="s">
        <v>123</v>
      </c>
      <c r="P38" s="54" t="s">
        <v>123</v>
      </c>
      <c r="Q38" s="54">
        <v>1</v>
      </c>
      <c r="R38" s="54" t="s">
        <v>123</v>
      </c>
      <c r="S38" s="54" t="s">
        <v>123</v>
      </c>
      <c r="T38" s="54" t="s">
        <v>123</v>
      </c>
      <c r="U38" s="54" t="s">
        <v>123</v>
      </c>
      <c r="V38" s="54">
        <v>1</v>
      </c>
      <c r="W38" s="54" t="s">
        <v>123</v>
      </c>
      <c r="X38" s="54" t="s">
        <v>123</v>
      </c>
      <c r="Y38" s="54" t="s">
        <v>123</v>
      </c>
      <c r="Z38" s="54" t="s">
        <v>123</v>
      </c>
      <c r="AA38" s="54" t="s">
        <v>123</v>
      </c>
      <c r="AB38" s="54" t="s">
        <v>123</v>
      </c>
      <c r="AC38" s="54" t="s">
        <v>123</v>
      </c>
      <c r="AD38" s="54" t="s">
        <v>123</v>
      </c>
      <c r="AE38" s="54" t="s">
        <v>123</v>
      </c>
      <c r="AF38" s="54" t="s">
        <v>123</v>
      </c>
      <c r="AG38" s="54" t="s">
        <v>123</v>
      </c>
      <c r="AH38" s="54"/>
      <c r="AI38" s="54" t="s">
        <v>123</v>
      </c>
      <c r="AJ38" s="54" t="s">
        <v>123</v>
      </c>
      <c r="AK38" s="54" t="s">
        <v>54</v>
      </c>
      <c r="AL38" s="54">
        <v>1</v>
      </c>
      <c r="AM38" s="54">
        <v>1</v>
      </c>
      <c r="AN38" s="55">
        <v>-14.795246000000001</v>
      </c>
      <c r="AO38" s="55">
        <v>-64.867033000000006</v>
      </c>
      <c r="AP38" s="54">
        <v>3345</v>
      </c>
      <c r="AQ38" s="54">
        <v>3321</v>
      </c>
      <c r="AR38" s="54">
        <f>AP38-AQ38</f>
        <v>24</v>
      </c>
      <c r="AS38" s="54">
        <f>AQ38-AP37</f>
        <v>37</v>
      </c>
      <c r="AT38" s="56" t="s">
        <v>270</v>
      </c>
      <c r="AU38" s="57"/>
      <c r="AV38" s="58" t="s">
        <v>123</v>
      </c>
      <c r="AW38" s="58" t="s">
        <v>123</v>
      </c>
      <c r="AX38" s="54" t="s">
        <v>123</v>
      </c>
      <c r="AY38" s="54" t="s">
        <v>123</v>
      </c>
      <c r="AZ38" s="54" t="s">
        <v>123</v>
      </c>
      <c r="BA38" s="54" t="s">
        <v>123</v>
      </c>
      <c r="BB38" s="54" t="s">
        <v>123</v>
      </c>
    </row>
    <row r="39" spans="1:54" x14ac:dyDescent="0.3">
      <c r="A39" s="36">
        <v>30</v>
      </c>
      <c r="B39" s="36">
        <v>101</v>
      </c>
      <c r="C39" s="54" t="s">
        <v>123</v>
      </c>
      <c r="D39" s="54" t="s">
        <v>123</v>
      </c>
      <c r="E39" s="54" t="s">
        <v>123</v>
      </c>
      <c r="F39" s="54" t="s">
        <v>123</v>
      </c>
      <c r="G39" s="54" t="s">
        <v>123</v>
      </c>
      <c r="H39" s="54" t="s">
        <v>123</v>
      </c>
      <c r="I39" s="54" t="s">
        <v>123</v>
      </c>
      <c r="J39" s="54" t="s">
        <v>123</v>
      </c>
      <c r="K39" s="54" t="s">
        <v>123</v>
      </c>
      <c r="L39" s="54" t="s">
        <v>123</v>
      </c>
      <c r="M39" s="54" t="s">
        <v>123</v>
      </c>
      <c r="N39" s="54" t="s">
        <v>123</v>
      </c>
      <c r="O39" s="54" t="s">
        <v>123</v>
      </c>
      <c r="P39" s="54" t="s">
        <v>123</v>
      </c>
      <c r="Q39" s="54" t="s">
        <v>123</v>
      </c>
      <c r="R39" s="54" t="s">
        <v>123</v>
      </c>
      <c r="S39" s="54" t="s">
        <v>123</v>
      </c>
      <c r="T39" s="54" t="s">
        <v>123</v>
      </c>
      <c r="U39" s="54" t="s">
        <v>123</v>
      </c>
      <c r="V39" s="54" t="s">
        <v>123</v>
      </c>
      <c r="W39" s="54" t="s">
        <v>123</v>
      </c>
      <c r="X39" s="54" t="s">
        <v>123</v>
      </c>
      <c r="Y39" s="54" t="s">
        <v>123</v>
      </c>
      <c r="Z39" s="54" t="s">
        <v>123</v>
      </c>
      <c r="AA39" s="54" t="s">
        <v>123</v>
      </c>
      <c r="AB39" s="54" t="s">
        <v>123</v>
      </c>
      <c r="AC39" s="54" t="s">
        <v>123</v>
      </c>
      <c r="AD39" s="54" t="s">
        <v>123</v>
      </c>
      <c r="AE39" s="54" t="s">
        <v>123</v>
      </c>
      <c r="AF39" s="54" t="s">
        <v>123</v>
      </c>
      <c r="AG39" s="54" t="s">
        <v>123</v>
      </c>
      <c r="AH39" s="54"/>
      <c r="AI39" s="54" t="s">
        <v>123</v>
      </c>
      <c r="AJ39" s="54" t="s">
        <v>123</v>
      </c>
      <c r="AK39" s="54"/>
      <c r="AL39" s="54" t="s">
        <v>123</v>
      </c>
      <c r="AM39" s="54" t="s">
        <v>123</v>
      </c>
      <c r="AN39" s="55">
        <v>-14.795329000000001</v>
      </c>
      <c r="AO39" s="55">
        <v>-64.866704999999996</v>
      </c>
      <c r="AP39" s="54">
        <v>3382</v>
      </c>
      <c r="AQ39" s="54"/>
      <c r="AR39" s="54"/>
      <c r="AS39" s="54">
        <f>AP39-AP38</f>
        <v>37</v>
      </c>
      <c r="AT39" s="56"/>
      <c r="AU39" s="57"/>
      <c r="AV39" s="58"/>
      <c r="AW39" s="58"/>
      <c r="AX39" s="54"/>
      <c r="AY39" s="54"/>
      <c r="AZ39" s="54"/>
      <c r="BA39" s="54"/>
      <c r="BB39" s="54"/>
    </row>
    <row r="40" spans="1:54" x14ac:dyDescent="0.3">
      <c r="A40" s="36">
        <v>31</v>
      </c>
      <c r="B40" s="36">
        <v>100</v>
      </c>
      <c r="C40" s="54" t="s">
        <v>123</v>
      </c>
      <c r="D40" s="54" t="s">
        <v>123</v>
      </c>
      <c r="E40" s="54" t="s">
        <v>123</v>
      </c>
      <c r="F40" s="54" t="s">
        <v>123</v>
      </c>
      <c r="G40" s="54" t="s">
        <v>123</v>
      </c>
      <c r="H40" s="54" t="s">
        <v>123</v>
      </c>
      <c r="I40" s="54" t="s">
        <v>123</v>
      </c>
      <c r="J40" s="54" t="s">
        <v>123</v>
      </c>
      <c r="K40" s="54" t="s">
        <v>123</v>
      </c>
      <c r="L40" s="54" t="s">
        <v>123</v>
      </c>
      <c r="M40" s="54" t="s">
        <v>123</v>
      </c>
      <c r="N40" s="54" t="s">
        <v>123</v>
      </c>
      <c r="O40" s="54" t="s">
        <v>123</v>
      </c>
      <c r="P40" s="54" t="s">
        <v>123</v>
      </c>
      <c r="Q40" s="54" t="s">
        <v>123</v>
      </c>
      <c r="R40" s="54" t="s">
        <v>123</v>
      </c>
      <c r="S40" s="54" t="s">
        <v>123</v>
      </c>
      <c r="T40" s="54" t="s">
        <v>123</v>
      </c>
      <c r="U40" s="54" t="s">
        <v>123</v>
      </c>
      <c r="V40" s="54" t="s">
        <v>123</v>
      </c>
      <c r="W40" s="54" t="s">
        <v>123</v>
      </c>
      <c r="X40" s="54" t="s">
        <v>123</v>
      </c>
      <c r="Y40" s="54" t="s">
        <v>123</v>
      </c>
      <c r="Z40" s="54" t="s">
        <v>123</v>
      </c>
      <c r="AA40" s="54" t="s">
        <v>123</v>
      </c>
      <c r="AB40" s="54" t="s">
        <v>123</v>
      </c>
      <c r="AC40" s="54" t="s">
        <v>123</v>
      </c>
      <c r="AD40" s="54" t="s">
        <v>123</v>
      </c>
      <c r="AE40" s="54" t="s">
        <v>123</v>
      </c>
      <c r="AF40" s="54" t="s">
        <v>123</v>
      </c>
      <c r="AG40" s="54" t="s">
        <v>123</v>
      </c>
      <c r="AH40" s="54"/>
      <c r="AI40" s="54" t="s">
        <v>123</v>
      </c>
      <c r="AJ40" s="54" t="s">
        <v>123</v>
      </c>
      <c r="AK40" s="54"/>
      <c r="AL40" s="54" t="s">
        <v>123</v>
      </c>
      <c r="AM40" s="54" t="s">
        <v>123</v>
      </c>
      <c r="AN40" s="55">
        <v>-14.795413999999999</v>
      </c>
      <c r="AO40" s="55">
        <v>-64.866376000000002</v>
      </c>
      <c r="AP40" s="54">
        <v>3417</v>
      </c>
      <c r="AQ40" s="54"/>
      <c r="AR40" s="54"/>
      <c r="AS40" s="54">
        <f>AP40-AP39</f>
        <v>35</v>
      </c>
      <c r="AT40" s="56"/>
      <c r="AU40" s="57"/>
      <c r="AV40" s="58"/>
      <c r="AW40" s="58"/>
      <c r="AX40" s="54"/>
      <c r="AY40" s="54"/>
      <c r="AZ40" s="54"/>
      <c r="BA40" s="54"/>
      <c r="BB40" s="54"/>
    </row>
    <row r="41" spans="1:54" x14ac:dyDescent="0.3">
      <c r="A41" s="36" t="s">
        <v>137</v>
      </c>
      <c r="B41" s="36" t="s">
        <v>123</v>
      </c>
      <c r="C41" s="54" t="s">
        <v>123</v>
      </c>
      <c r="D41" s="54" t="s">
        <v>123</v>
      </c>
      <c r="E41" s="54" t="s">
        <v>123</v>
      </c>
      <c r="F41" s="54" t="s">
        <v>123</v>
      </c>
      <c r="G41" s="54" t="s">
        <v>123</v>
      </c>
      <c r="H41" s="54" t="s">
        <v>123</v>
      </c>
      <c r="I41" s="54" t="s">
        <v>123</v>
      </c>
      <c r="J41" s="54" t="s">
        <v>123</v>
      </c>
      <c r="K41" s="54" t="s">
        <v>123</v>
      </c>
      <c r="L41" s="54" t="s">
        <v>123</v>
      </c>
      <c r="M41" s="54" t="s">
        <v>123</v>
      </c>
      <c r="N41" s="54" t="s">
        <v>123</v>
      </c>
      <c r="O41" s="54" t="s">
        <v>123</v>
      </c>
      <c r="P41" s="54" t="s">
        <v>123</v>
      </c>
      <c r="Q41" s="54" t="s">
        <v>123</v>
      </c>
      <c r="R41" s="54" t="s">
        <v>123</v>
      </c>
      <c r="S41" s="54" t="s">
        <v>123</v>
      </c>
      <c r="T41" s="54" t="s">
        <v>123</v>
      </c>
      <c r="U41" s="54" t="s">
        <v>123</v>
      </c>
      <c r="V41" s="54" t="s">
        <v>123</v>
      </c>
      <c r="W41" s="54" t="s">
        <v>123</v>
      </c>
      <c r="X41" s="54" t="s">
        <v>123</v>
      </c>
      <c r="Y41" s="54" t="s">
        <v>123</v>
      </c>
      <c r="Z41" s="54" t="s">
        <v>123</v>
      </c>
      <c r="AA41" s="54" t="s">
        <v>123</v>
      </c>
      <c r="AB41" s="54" t="s">
        <v>123</v>
      </c>
      <c r="AC41" s="54" t="s">
        <v>123</v>
      </c>
      <c r="AD41" s="54" t="s">
        <v>123</v>
      </c>
      <c r="AE41" s="54" t="s">
        <v>123</v>
      </c>
      <c r="AF41" s="54" t="s">
        <v>123</v>
      </c>
      <c r="AG41" s="54" t="s">
        <v>123</v>
      </c>
      <c r="AH41" s="54"/>
      <c r="AI41" s="54" t="s">
        <v>123</v>
      </c>
      <c r="AJ41" s="54" t="s">
        <v>123</v>
      </c>
      <c r="AK41" s="54"/>
      <c r="AL41" s="54" t="s">
        <v>123</v>
      </c>
      <c r="AM41" s="54" t="s">
        <v>123</v>
      </c>
      <c r="AN41" s="55"/>
      <c r="AO41" s="55"/>
      <c r="AP41" s="54"/>
      <c r="AQ41" s="54"/>
      <c r="AR41" s="54"/>
      <c r="AS41" s="54"/>
      <c r="AT41" s="56"/>
      <c r="AU41" s="57"/>
      <c r="AV41" s="58"/>
      <c r="AW41" s="58"/>
      <c r="AX41" s="54"/>
      <c r="AY41" s="54"/>
      <c r="AZ41" s="54"/>
      <c r="BA41" s="54"/>
      <c r="BB41" s="54"/>
    </row>
    <row r="42" spans="1:54" x14ac:dyDescent="0.3">
      <c r="A42" s="36">
        <v>32</v>
      </c>
      <c r="B42" s="36">
        <v>103</v>
      </c>
      <c r="C42" s="54" t="s">
        <v>123</v>
      </c>
      <c r="D42" s="54" t="s">
        <v>123</v>
      </c>
      <c r="E42" s="54" t="s">
        <v>123</v>
      </c>
      <c r="F42" s="54">
        <v>1</v>
      </c>
      <c r="G42" s="54">
        <v>1</v>
      </c>
      <c r="H42" s="54">
        <v>1</v>
      </c>
      <c r="I42" s="54" t="s">
        <v>123</v>
      </c>
      <c r="J42" s="54" t="s">
        <v>123</v>
      </c>
      <c r="K42" s="54" t="s">
        <v>123</v>
      </c>
      <c r="L42" s="54" t="s">
        <v>123</v>
      </c>
      <c r="M42" s="54" t="s">
        <v>123</v>
      </c>
      <c r="N42" s="54">
        <v>1</v>
      </c>
      <c r="O42" s="54" t="s">
        <v>123</v>
      </c>
      <c r="P42" s="54">
        <v>1</v>
      </c>
      <c r="Q42" s="54" t="s">
        <v>123</v>
      </c>
      <c r="R42" s="54" t="s">
        <v>123</v>
      </c>
      <c r="S42" s="54" t="s">
        <v>123</v>
      </c>
      <c r="T42" s="54" t="s">
        <v>123</v>
      </c>
      <c r="U42" s="54" t="s">
        <v>123</v>
      </c>
      <c r="V42" s="54" t="s">
        <v>123</v>
      </c>
      <c r="W42" s="54" t="s">
        <v>123</v>
      </c>
      <c r="X42" s="54" t="s">
        <v>123</v>
      </c>
      <c r="Y42" s="54" t="s">
        <v>123</v>
      </c>
      <c r="Z42" s="54" t="s">
        <v>123</v>
      </c>
      <c r="AA42" s="54" t="s">
        <v>123</v>
      </c>
      <c r="AB42" s="54" t="s">
        <v>123</v>
      </c>
      <c r="AC42" s="54" t="s">
        <v>123</v>
      </c>
      <c r="AD42" s="54" t="s">
        <v>123</v>
      </c>
      <c r="AE42" s="54" t="s">
        <v>123</v>
      </c>
      <c r="AF42" s="54" t="s">
        <v>123</v>
      </c>
      <c r="AG42" s="54" t="s">
        <v>123</v>
      </c>
      <c r="AH42" s="54"/>
      <c r="AI42" s="54" t="s">
        <v>123</v>
      </c>
      <c r="AJ42" s="54" t="s">
        <v>123</v>
      </c>
      <c r="AK42" s="54"/>
      <c r="AL42" s="54" t="s">
        <v>123</v>
      </c>
      <c r="AM42" s="54" t="s">
        <v>123</v>
      </c>
      <c r="AN42" s="55">
        <v>-14.795172143775</v>
      </c>
      <c r="AO42" s="55">
        <v>-64.866244923322995</v>
      </c>
      <c r="AP42" s="54">
        <v>3454</v>
      </c>
      <c r="AQ42" s="54" t="s">
        <v>123</v>
      </c>
      <c r="AR42" s="54" t="s">
        <v>123</v>
      </c>
      <c r="AS42" s="54">
        <f>AP42-AP40</f>
        <v>37</v>
      </c>
      <c r="AT42" s="56"/>
      <c r="AU42" s="57"/>
      <c r="AV42" s="58">
        <v>1</v>
      </c>
      <c r="AW42" s="58">
        <v>1</v>
      </c>
      <c r="AX42" s="54">
        <v>1</v>
      </c>
      <c r="AY42" s="54">
        <v>30</v>
      </c>
      <c r="AZ42" s="54">
        <v>38</v>
      </c>
      <c r="BA42" s="54" t="s">
        <v>123</v>
      </c>
      <c r="BB42" s="54" t="s">
        <v>123</v>
      </c>
    </row>
    <row r="43" spans="1:54" x14ac:dyDescent="0.3">
      <c r="A43" s="36">
        <v>33</v>
      </c>
      <c r="B43" s="36">
        <v>104</v>
      </c>
      <c r="C43" s="54" t="s">
        <v>123</v>
      </c>
      <c r="D43" s="54" t="s">
        <v>123</v>
      </c>
      <c r="E43" s="54" t="s">
        <v>123</v>
      </c>
      <c r="F43" s="54">
        <v>1</v>
      </c>
      <c r="G43" s="54">
        <v>1</v>
      </c>
      <c r="H43" s="54">
        <v>1</v>
      </c>
      <c r="I43" s="54" t="s">
        <v>123</v>
      </c>
      <c r="J43" s="54" t="s">
        <v>123</v>
      </c>
      <c r="K43" s="54" t="s">
        <v>123</v>
      </c>
      <c r="L43" s="54">
        <v>1</v>
      </c>
      <c r="M43" s="54" t="s">
        <v>123</v>
      </c>
      <c r="N43" s="54" t="s">
        <v>123</v>
      </c>
      <c r="O43" s="54" t="s">
        <v>123</v>
      </c>
      <c r="P43" s="54" t="s">
        <v>123</v>
      </c>
      <c r="Q43" s="54">
        <v>1</v>
      </c>
      <c r="R43" s="54" t="s">
        <v>123</v>
      </c>
      <c r="S43" s="54" t="s">
        <v>123</v>
      </c>
      <c r="T43" s="54" t="s">
        <v>123</v>
      </c>
      <c r="U43" s="54" t="s">
        <v>123</v>
      </c>
      <c r="V43" s="54" t="s">
        <v>123</v>
      </c>
      <c r="W43" s="54" t="s">
        <v>123</v>
      </c>
      <c r="X43" s="54" t="s">
        <v>123</v>
      </c>
      <c r="Y43" s="54" t="s">
        <v>123</v>
      </c>
      <c r="Z43" s="54" t="s">
        <v>123</v>
      </c>
      <c r="AA43" s="54" t="s">
        <v>123</v>
      </c>
      <c r="AB43" s="54" t="s">
        <v>123</v>
      </c>
      <c r="AC43" s="54" t="s">
        <v>123</v>
      </c>
      <c r="AD43" s="54" t="s">
        <v>123</v>
      </c>
      <c r="AE43" s="54" t="s">
        <v>123</v>
      </c>
      <c r="AF43" s="54" t="s">
        <v>123</v>
      </c>
      <c r="AG43" s="54" t="s">
        <v>123</v>
      </c>
      <c r="AH43" s="54"/>
      <c r="AI43" s="54" t="s">
        <v>123</v>
      </c>
      <c r="AJ43" s="54" t="s">
        <v>123</v>
      </c>
      <c r="AK43" s="54"/>
      <c r="AL43" s="54" t="s">
        <v>123</v>
      </c>
      <c r="AM43" s="54" t="s">
        <v>123</v>
      </c>
      <c r="AN43" s="55">
        <v>-14.794812648507</v>
      </c>
      <c r="AO43" s="55">
        <v>-64.86617418006</v>
      </c>
      <c r="AP43" s="54">
        <v>3497</v>
      </c>
      <c r="AQ43" s="54" t="s">
        <v>123</v>
      </c>
      <c r="AR43" s="54" t="s">
        <v>123</v>
      </c>
      <c r="AS43" s="54">
        <f>AP43-AP42</f>
        <v>43</v>
      </c>
      <c r="AT43" s="56" t="s">
        <v>337</v>
      </c>
      <c r="AU43" s="57"/>
      <c r="AV43" s="58" t="s">
        <v>123</v>
      </c>
      <c r="AW43" s="58" t="s">
        <v>123</v>
      </c>
      <c r="AX43" s="54" t="s">
        <v>123</v>
      </c>
      <c r="AY43" s="54" t="s">
        <v>123</v>
      </c>
      <c r="AZ43" s="54" t="s">
        <v>123</v>
      </c>
      <c r="BA43" s="54" t="s">
        <v>123</v>
      </c>
      <c r="BB43" s="54" t="s">
        <v>123</v>
      </c>
    </row>
    <row r="44" spans="1:54" x14ac:dyDescent="0.3">
      <c r="A44" s="36">
        <v>34</v>
      </c>
      <c r="B44" s="36">
        <v>105</v>
      </c>
      <c r="C44" s="54" t="s">
        <v>123</v>
      </c>
      <c r="D44" s="54" t="s">
        <v>123</v>
      </c>
      <c r="E44" s="54" t="s">
        <v>123</v>
      </c>
      <c r="F44" s="54">
        <v>1</v>
      </c>
      <c r="G44" s="54">
        <v>1</v>
      </c>
      <c r="H44" s="54">
        <v>1</v>
      </c>
      <c r="I44" s="54" t="s">
        <v>123</v>
      </c>
      <c r="J44" s="54" t="s">
        <v>123</v>
      </c>
      <c r="K44" s="54" t="s">
        <v>123</v>
      </c>
      <c r="L44" s="54">
        <v>1</v>
      </c>
      <c r="M44" s="54" t="s">
        <v>123</v>
      </c>
      <c r="N44" s="54"/>
      <c r="O44" s="54" t="s">
        <v>123</v>
      </c>
      <c r="P44" s="54">
        <v>1</v>
      </c>
      <c r="Q44" s="54" t="s">
        <v>123</v>
      </c>
      <c r="R44" s="54" t="s">
        <v>123</v>
      </c>
      <c r="S44" s="54" t="s">
        <v>123</v>
      </c>
      <c r="T44" s="54" t="s">
        <v>123</v>
      </c>
      <c r="U44" s="54" t="s">
        <v>123</v>
      </c>
      <c r="V44" s="54" t="s">
        <v>123</v>
      </c>
      <c r="W44" s="54" t="s">
        <v>123</v>
      </c>
      <c r="X44" s="54" t="s">
        <v>123</v>
      </c>
      <c r="Y44" s="54" t="s">
        <v>123</v>
      </c>
      <c r="Z44" s="54" t="s">
        <v>123</v>
      </c>
      <c r="AA44" s="54" t="s">
        <v>123</v>
      </c>
      <c r="AB44" s="54" t="s">
        <v>123</v>
      </c>
      <c r="AC44" s="54" t="s">
        <v>123</v>
      </c>
      <c r="AD44" s="54" t="s">
        <v>123</v>
      </c>
      <c r="AE44" s="54" t="s">
        <v>123</v>
      </c>
      <c r="AF44" s="54" t="s">
        <v>123</v>
      </c>
      <c r="AG44" s="54" t="s">
        <v>123</v>
      </c>
      <c r="AH44" s="54"/>
      <c r="AI44" s="54" t="s">
        <v>123</v>
      </c>
      <c r="AJ44" s="54" t="s">
        <v>123</v>
      </c>
      <c r="AK44" s="54"/>
      <c r="AL44" s="54" t="s">
        <v>123</v>
      </c>
      <c r="AM44" s="54" t="s">
        <v>123</v>
      </c>
      <c r="AN44" s="55">
        <v>-14.794929023626</v>
      </c>
      <c r="AO44" s="55">
        <v>-64.865953233092995</v>
      </c>
      <c r="AP44" s="54">
        <v>3524</v>
      </c>
      <c r="AQ44" s="54" t="s">
        <v>123</v>
      </c>
      <c r="AR44" s="54" t="s">
        <v>123</v>
      </c>
      <c r="AS44" s="54">
        <f t="shared" ref="AS44:AS47" si="3">AP44-AP43</f>
        <v>27</v>
      </c>
      <c r="AT44" s="56"/>
      <c r="AU44" s="57"/>
      <c r="AV44" s="58">
        <v>1</v>
      </c>
      <c r="AW44" s="58">
        <v>1</v>
      </c>
      <c r="AX44" s="54">
        <v>1</v>
      </c>
      <c r="AY44" s="54">
        <v>30</v>
      </c>
      <c r="AZ44" s="54">
        <v>38</v>
      </c>
      <c r="BA44" s="54" t="s">
        <v>123</v>
      </c>
      <c r="BB44" s="54" t="s">
        <v>123</v>
      </c>
    </row>
    <row r="45" spans="1:54" x14ac:dyDescent="0.3">
      <c r="A45" s="36">
        <v>35</v>
      </c>
      <c r="B45" s="36">
        <v>106</v>
      </c>
      <c r="C45" s="54" t="s">
        <v>123</v>
      </c>
      <c r="D45" s="54" t="s">
        <v>123</v>
      </c>
      <c r="E45" s="54" t="s">
        <v>123</v>
      </c>
      <c r="F45" s="54">
        <v>1</v>
      </c>
      <c r="G45" s="54">
        <v>1</v>
      </c>
      <c r="H45" s="54">
        <v>1</v>
      </c>
      <c r="I45" s="54" t="s">
        <v>123</v>
      </c>
      <c r="J45" s="54" t="s">
        <v>123</v>
      </c>
      <c r="K45" s="54" t="s">
        <v>123</v>
      </c>
      <c r="L45" s="54" t="s">
        <v>123</v>
      </c>
      <c r="M45" s="54" t="s">
        <v>123</v>
      </c>
      <c r="N45" s="54">
        <v>1</v>
      </c>
      <c r="O45" s="54" t="s">
        <v>123</v>
      </c>
      <c r="P45" s="54">
        <v>1</v>
      </c>
      <c r="Q45" s="54" t="s">
        <v>123</v>
      </c>
      <c r="R45" s="54" t="s">
        <v>123</v>
      </c>
      <c r="S45" s="54" t="s">
        <v>123</v>
      </c>
      <c r="T45" s="54" t="s">
        <v>123</v>
      </c>
      <c r="U45" s="54" t="s">
        <v>123</v>
      </c>
      <c r="V45" s="54" t="s">
        <v>123</v>
      </c>
      <c r="W45" s="54" t="s">
        <v>123</v>
      </c>
      <c r="X45" s="54" t="s">
        <v>123</v>
      </c>
      <c r="Y45" s="54" t="s">
        <v>123</v>
      </c>
      <c r="Z45" s="54" t="s">
        <v>123</v>
      </c>
      <c r="AA45" s="54" t="s">
        <v>123</v>
      </c>
      <c r="AB45" s="54" t="s">
        <v>123</v>
      </c>
      <c r="AC45" s="54" t="s">
        <v>123</v>
      </c>
      <c r="AD45" s="54" t="s">
        <v>123</v>
      </c>
      <c r="AE45" s="54" t="s">
        <v>123</v>
      </c>
      <c r="AF45" s="54" t="s">
        <v>123</v>
      </c>
      <c r="AG45" s="54" t="s">
        <v>123</v>
      </c>
      <c r="AH45" s="54"/>
      <c r="AI45" s="54" t="s">
        <v>123</v>
      </c>
      <c r="AJ45" s="54" t="s">
        <v>123</v>
      </c>
      <c r="AK45" s="54"/>
      <c r="AL45" s="54" t="s">
        <v>123</v>
      </c>
      <c r="AM45" s="54" t="s">
        <v>123</v>
      </c>
      <c r="AN45" s="55">
        <v>-14.795121897839</v>
      </c>
      <c r="AO45" s="55">
        <v>-64.865662213413998</v>
      </c>
      <c r="AP45" s="54">
        <v>3563</v>
      </c>
      <c r="AQ45" s="54" t="s">
        <v>123</v>
      </c>
      <c r="AR45" s="54" t="s">
        <v>123</v>
      </c>
      <c r="AS45" s="54">
        <f t="shared" si="3"/>
        <v>39</v>
      </c>
      <c r="AT45" s="56"/>
      <c r="AU45" s="57"/>
      <c r="AV45" s="58" t="s">
        <v>123</v>
      </c>
      <c r="AW45" s="58" t="s">
        <v>123</v>
      </c>
      <c r="AX45" s="54" t="s">
        <v>123</v>
      </c>
      <c r="AY45" s="54" t="s">
        <v>123</v>
      </c>
      <c r="AZ45" s="54" t="s">
        <v>123</v>
      </c>
      <c r="BA45" s="54" t="s">
        <v>123</v>
      </c>
      <c r="BB45" s="54" t="s">
        <v>123</v>
      </c>
    </row>
    <row r="46" spans="1:54" x14ac:dyDescent="0.3">
      <c r="A46" s="36">
        <v>36</v>
      </c>
      <c r="B46" s="36">
        <v>107</v>
      </c>
      <c r="C46" s="54" t="s">
        <v>123</v>
      </c>
      <c r="D46" s="54" t="s">
        <v>123</v>
      </c>
      <c r="E46" s="54" t="s">
        <v>123</v>
      </c>
      <c r="F46" s="54">
        <v>1</v>
      </c>
      <c r="G46" s="54">
        <v>1</v>
      </c>
      <c r="H46" s="54">
        <v>1</v>
      </c>
      <c r="I46" s="54" t="s">
        <v>123</v>
      </c>
      <c r="J46" s="54" t="s">
        <v>123</v>
      </c>
      <c r="K46" s="54" t="s">
        <v>123</v>
      </c>
      <c r="L46" s="54">
        <v>1</v>
      </c>
      <c r="M46" s="54" t="s">
        <v>123</v>
      </c>
      <c r="N46" s="54" t="s">
        <v>123</v>
      </c>
      <c r="O46" s="54" t="s">
        <v>123</v>
      </c>
      <c r="P46" s="54" t="s">
        <v>123</v>
      </c>
      <c r="Q46" s="54" t="s">
        <v>123</v>
      </c>
      <c r="R46" s="54" t="s">
        <v>123</v>
      </c>
      <c r="S46" s="54" t="s">
        <v>123</v>
      </c>
      <c r="T46" s="54" t="s">
        <v>123</v>
      </c>
      <c r="U46" s="54" t="s">
        <v>123</v>
      </c>
      <c r="V46" s="54" t="s">
        <v>123</v>
      </c>
      <c r="W46" s="54" t="s">
        <v>123</v>
      </c>
      <c r="X46" s="54" t="s">
        <v>123</v>
      </c>
      <c r="Y46" s="54" t="s">
        <v>123</v>
      </c>
      <c r="Z46" s="54" t="s">
        <v>123</v>
      </c>
      <c r="AA46" s="54" t="s">
        <v>123</v>
      </c>
      <c r="AB46" s="54" t="s">
        <v>123</v>
      </c>
      <c r="AC46" s="54" t="s">
        <v>123</v>
      </c>
      <c r="AD46" s="54" t="s">
        <v>123</v>
      </c>
      <c r="AE46" s="54" t="s">
        <v>123</v>
      </c>
      <c r="AF46" s="54" t="s">
        <v>123</v>
      </c>
      <c r="AG46" s="54" t="s">
        <v>123</v>
      </c>
      <c r="AH46" s="54"/>
      <c r="AI46" s="54" t="s">
        <v>123</v>
      </c>
      <c r="AJ46" s="54" t="s">
        <v>123</v>
      </c>
      <c r="AK46" s="54"/>
      <c r="AL46" s="54" t="s">
        <v>123</v>
      </c>
      <c r="AM46" s="54" t="s">
        <v>123</v>
      </c>
      <c r="AN46" s="55">
        <v>-14.795270040028001</v>
      </c>
      <c r="AO46" s="55">
        <v>-64.865460041909998</v>
      </c>
      <c r="AP46" s="54">
        <v>3589</v>
      </c>
      <c r="AQ46" s="54" t="s">
        <v>123</v>
      </c>
      <c r="AR46" s="54" t="s">
        <v>123</v>
      </c>
      <c r="AS46" s="54">
        <f t="shared" si="3"/>
        <v>26</v>
      </c>
      <c r="AT46" s="56"/>
      <c r="AU46" s="57"/>
      <c r="AV46" s="58" t="s">
        <v>123</v>
      </c>
      <c r="AW46" s="58" t="s">
        <v>123</v>
      </c>
      <c r="AX46" s="54" t="s">
        <v>123</v>
      </c>
      <c r="AY46" s="54" t="s">
        <v>123</v>
      </c>
      <c r="AZ46" s="54" t="s">
        <v>123</v>
      </c>
      <c r="BA46" s="54" t="s">
        <v>123</v>
      </c>
      <c r="BB46" s="54" t="s">
        <v>123</v>
      </c>
    </row>
    <row r="47" spans="1:54" x14ac:dyDescent="0.3">
      <c r="A47" s="36">
        <v>37</v>
      </c>
      <c r="B47" s="36">
        <v>108</v>
      </c>
      <c r="C47" s="54" t="s">
        <v>123</v>
      </c>
      <c r="D47" s="54" t="s">
        <v>123</v>
      </c>
      <c r="E47" s="54" t="s">
        <v>123</v>
      </c>
      <c r="F47" s="54">
        <v>1</v>
      </c>
      <c r="G47" s="54">
        <v>1</v>
      </c>
      <c r="H47" s="54">
        <v>1</v>
      </c>
      <c r="I47" s="54" t="s">
        <v>123</v>
      </c>
      <c r="J47" s="54" t="s">
        <v>123</v>
      </c>
      <c r="K47" s="54" t="s">
        <v>123</v>
      </c>
      <c r="L47" s="54" t="s">
        <v>123</v>
      </c>
      <c r="M47" s="54" t="s">
        <v>123</v>
      </c>
      <c r="N47" s="54">
        <v>1</v>
      </c>
      <c r="O47" s="54" t="s">
        <v>123</v>
      </c>
      <c r="P47" s="54">
        <v>1</v>
      </c>
      <c r="Q47" s="54" t="s">
        <v>123</v>
      </c>
      <c r="R47" s="54" t="s">
        <v>123</v>
      </c>
      <c r="S47" s="54" t="s">
        <v>123</v>
      </c>
      <c r="T47" s="54" t="s">
        <v>123</v>
      </c>
      <c r="U47" s="54" t="s">
        <v>123</v>
      </c>
      <c r="V47" s="54" t="s">
        <v>123</v>
      </c>
      <c r="W47" s="54" t="s">
        <v>123</v>
      </c>
      <c r="X47" s="54" t="s">
        <v>123</v>
      </c>
      <c r="Y47" s="54" t="s">
        <v>123</v>
      </c>
      <c r="Z47" s="54" t="s">
        <v>123</v>
      </c>
      <c r="AA47" s="54" t="s">
        <v>123</v>
      </c>
      <c r="AB47" s="54" t="s">
        <v>123</v>
      </c>
      <c r="AC47" s="54" t="s">
        <v>123</v>
      </c>
      <c r="AD47" s="54" t="s">
        <v>123</v>
      </c>
      <c r="AE47" s="54" t="s">
        <v>123</v>
      </c>
      <c r="AF47" s="54" t="s">
        <v>123</v>
      </c>
      <c r="AG47" s="54" t="s">
        <v>123</v>
      </c>
      <c r="AH47" s="54"/>
      <c r="AI47" s="54" t="s">
        <v>123</v>
      </c>
      <c r="AJ47" s="54" t="s">
        <v>123</v>
      </c>
      <c r="AK47" s="54"/>
      <c r="AL47" s="54" t="s">
        <v>123</v>
      </c>
      <c r="AM47" s="54" t="s">
        <v>123</v>
      </c>
      <c r="AN47" s="55">
        <v>-14.795409428958999</v>
      </c>
      <c r="AO47" s="55">
        <v>-64.865234065799996</v>
      </c>
      <c r="AP47" s="54">
        <v>3619</v>
      </c>
      <c r="AQ47" s="54" t="s">
        <v>123</v>
      </c>
      <c r="AR47" s="54" t="s">
        <v>123</v>
      </c>
      <c r="AS47" s="54">
        <f t="shared" si="3"/>
        <v>30</v>
      </c>
      <c r="AT47" s="56"/>
      <c r="AU47" s="57"/>
      <c r="AV47" s="58">
        <v>1</v>
      </c>
      <c r="AW47" s="58">
        <v>1</v>
      </c>
      <c r="AX47" s="54">
        <v>1</v>
      </c>
      <c r="AY47" s="54" t="s">
        <v>123</v>
      </c>
      <c r="AZ47" s="54" t="s">
        <v>123</v>
      </c>
      <c r="BA47" s="54" t="s">
        <v>123</v>
      </c>
      <c r="BB47" s="54" t="s">
        <v>123</v>
      </c>
    </row>
    <row r="48" spans="1:54" x14ac:dyDescent="0.3">
      <c r="A48" s="36" t="s">
        <v>345</v>
      </c>
      <c r="B48" s="36"/>
      <c r="C48" s="54" t="s">
        <v>123</v>
      </c>
      <c r="D48" s="54" t="s">
        <v>123</v>
      </c>
      <c r="E48" s="54" t="s">
        <v>123</v>
      </c>
      <c r="F48" s="54" t="s">
        <v>123</v>
      </c>
      <c r="G48" s="54" t="s">
        <v>123</v>
      </c>
      <c r="H48" s="54" t="s">
        <v>123</v>
      </c>
      <c r="I48" s="54" t="s">
        <v>123</v>
      </c>
      <c r="J48" s="54" t="s">
        <v>123</v>
      </c>
      <c r="K48" s="54" t="s">
        <v>123</v>
      </c>
      <c r="L48" s="54" t="s">
        <v>123</v>
      </c>
      <c r="M48" s="54" t="s">
        <v>123</v>
      </c>
      <c r="N48" s="54" t="s">
        <v>123</v>
      </c>
      <c r="O48" s="54" t="s">
        <v>123</v>
      </c>
      <c r="P48" s="54" t="s">
        <v>123</v>
      </c>
      <c r="Q48" s="54" t="s">
        <v>123</v>
      </c>
      <c r="R48" s="54" t="s">
        <v>123</v>
      </c>
      <c r="S48" s="54" t="s">
        <v>123</v>
      </c>
      <c r="T48" s="54" t="s">
        <v>123</v>
      </c>
      <c r="U48" s="54" t="s">
        <v>123</v>
      </c>
      <c r="V48" s="54" t="s">
        <v>123</v>
      </c>
      <c r="W48" s="54" t="s">
        <v>123</v>
      </c>
      <c r="X48" s="54">
        <v>1</v>
      </c>
      <c r="Y48" s="54" t="s">
        <v>123</v>
      </c>
      <c r="Z48" s="54" t="s">
        <v>123</v>
      </c>
      <c r="AA48" s="54" t="s">
        <v>123</v>
      </c>
      <c r="AB48" s="54" t="s">
        <v>123</v>
      </c>
      <c r="AC48" s="54" t="s">
        <v>123</v>
      </c>
      <c r="AD48" s="54" t="s">
        <v>123</v>
      </c>
      <c r="AE48" s="54" t="s">
        <v>123</v>
      </c>
      <c r="AF48" s="54" t="s">
        <v>123</v>
      </c>
      <c r="AG48" s="54" t="s">
        <v>123</v>
      </c>
      <c r="AH48" s="54"/>
      <c r="AI48" s="54" t="s">
        <v>123</v>
      </c>
      <c r="AJ48" s="54" t="s">
        <v>123</v>
      </c>
      <c r="AK48" s="54"/>
      <c r="AL48" s="54" t="s">
        <v>123</v>
      </c>
      <c r="AM48" s="54" t="s">
        <v>123</v>
      </c>
      <c r="AN48" s="55">
        <v>-14.795464000000001</v>
      </c>
      <c r="AO48" s="55">
        <v>-64.865159000000006</v>
      </c>
      <c r="AP48" s="54" t="s">
        <v>123</v>
      </c>
      <c r="AQ48" s="54" t="s">
        <v>123</v>
      </c>
      <c r="AR48" s="54" t="s">
        <v>123</v>
      </c>
      <c r="AS48" s="54"/>
      <c r="AT48" s="56"/>
      <c r="AU48" s="57"/>
      <c r="AV48" s="58" t="s">
        <v>123</v>
      </c>
      <c r="AW48" s="58" t="s">
        <v>123</v>
      </c>
      <c r="AX48" s="54"/>
      <c r="AY48" s="54">
        <v>10</v>
      </c>
      <c r="AZ48" s="54">
        <v>13</v>
      </c>
      <c r="BA48" s="54" t="s">
        <v>123</v>
      </c>
      <c r="BB48" s="54" t="s">
        <v>123</v>
      </c>
    </row>
    <row r="49" spans="1:54" x14ac:dyDescent="0.3">
      <c r="A49" s="36">
        <v>38</v>
      </c>
      <c r="B49" s="36">
        <v>109</v>
      </c>
      <c r="C49" s="54" t="s">
        <v>123</v>
      </c>
      <c r="D49" s="54" t="s">
        <v>123</v>
      </c>
      <c r="E49" s="54" t="s">
        <v>123</v>
      </c>
      <c r="F49" s="54">
        <v>1</v>
      </c>
      <c r="G49" s="54">
        <v>1</v>
      </c>
      <c r="H49" s="54">
        <v>1</v>
      </c>
      <c r="I49" s="54" t="s">
        <v>123</v>
      </c>
      <c r="J49" s="54" t="s">
        <v>123</v>
      </c>
      <c r="K49" s="54" t="s">
        <v>123</v>
      </c>
      <c r="L49" s="54" t="s">
        <v>123</v>
      </c>
      <c r="M49" s="54" t="s">
        <v>123</v>
      </c>
      <c r="N49" s="54" t="s">
        <v>123</v>
      </c>
      <c r="O49" s="54" t="s">
        <v>123</v>
      </c>
      <c r="P49" s="54">
        <v>1</v>
      </c>
      <c r="Q49" s="54" t="s">
        <v>123</v>
      </c>
      <c r="R49" s="54" t="s">
        <v>123</v>
      </c>
      <c r="S49" s="54" t="s">
        <v>123</v>
      </c>
      <c r="T49" s="54" t="s">
        <v>123</v>
      </c>
      <c r="U49" s="54" t="s">
        <v>123</v>
      </c>
      <c r="V49" s="54" t="s">
        <v>123</v>
      </c>
      <c r="W49" s="54" t="s">
        <v>123</v>
      </c>
      <c r="X49" s="54" t="s">
        <v>123</v>
      </c>
      <c r="Y49" s="54" t="s">
        <v>123</v>
      </c>
      <c r="Z49" s="54" t="s">
        <v>123</v>
      </c>
      <c r="AA49" s="54" t="s">
        <v>123</v>
      </c>
      <c r="AB49" s="54" t="s">
        <v>123</v>
      </c>
      <c r="AC49" s="54" t="s">
        <v>123</v>
      </c>
      <c r="AD49" s="54" t="s">
        <v>123</v>
      </c>
      <c r="AE49" s="54" t="s">
        <v>123</v>
      </c>
      <c r="AF49" s="54" t="s">
        <v>123</v>
      </c>
      <c r="AG49" s="54" t="s">
        <v>123</v>
      </c>
      <c r="AH49" s="54"/>
      <c r="AI49" s="54" t="s">
        <v>123</v>
      </c>
      <c r="AJ49" s="54" t="s">
        <v>123</v>
      </c>
      <c r="AK49" s="54"/>
      <c r="AL49" s="54" t="s">
        <v>123</v>
      </c>
      <c r="AM49" s="54" t="s">
        <v>123</v>
      </c>
      <c r="AN49" s="55">
        <v>-14.795564000000001</v>
      </c>
      <c r="AO49" s="55">
        <v>-64.864966999999993</v>
      </c>
      <c r="AP49" s="54" t="s">
        <v>123</v>
      </c>
      <c r="AQ49" s="54" t="s">
        <v>123</v>
      </c>
      <c r="AR49" s="54" t="s">
        <v>123</v>
      </c>
      <c r="AS49" s="54"/>
      <c r="AT49" s="56"/>
      <c r="AU49" s="57"/>
      <c r="AV49" s="58">
        <v>1</v>
      </c>
      <c r="AW49" s="58">
        <v>1</v>
      </c>
      <c r="AX49" s="54">
        <v>1</v>
      </c>
      <c r="AY49" s="54">
        <v>23</v>
      </c>
      <c r="AZ49" s="54">
        <v>29</v>
      </c>
      <c r="BA49" s="54">
        <v>1</v>
      </c>
      <c r="BB49" s="54" t="s">
        <v>123</v>
      </c>
    </row>
    <row r="50" spans="1:54" x14ac:dyDescent="0.3">
      <c r="A50" s="36">
        <v>39</v>
      </c>
      <c r="B50" s="36">
        <v>110</v>
      </c>
      <c r="C50" s="54" t="s">
        <v>123</v>
      </c>
      <c r="D50" s="54" t="s">
        <v>123</v>
      </c>
      <c r="E50" s="54" t="s">
        <v>123</v>
      </c>
      <c r="F50" s="54">
        <v>1</v>
      </c>
      <c r="G50" s="54">
        <v>1</v>
      </c>
      <c r="H50" s="54">
        <v>1</v>
      </c>
      <c r="I50" s="54" t="s">
        <v>123</v>
      </c>
      <c r="J50" s="54" t="s">
        <v>123</v>
      </c>
      <c r="K50" s="54" t="s">
        <v>123</v>
      </c>
      <c r="L50" s="54" t="s">
        <v>123</v>
      </c>
      <c r="M50" s="54" t="s">
        <v>123</v>
      </c>
      <c r="N50" s="54">
        <v>1</v>
      </c>
      <c r="O50" s="54" t="s">
        <v>123</v>
      </c>
      <c r="P50" s="54">
        <v>1</v>
      </c>
      <c r="Q50" s="54" t="s">
        <v>123</v>
      </c>
      <c r="R50" s="54" t="s">
        <v>123</v>
      </c>
      <c r="S50" s="54" t="s">
        <v>123</v>
      </c>
      <c r="T50" s="54" t="s">
        <v>123</v>
      </c>
      <c r="U50" s="54" t="s">
        <v>123</v>
      </c>
      <c r="V50" s="54">
        <v>1</v>
      </c>
      <c r="W50" s="54" t="s">
        <v>123</v>
      </c>
      <c r="X50" s="54" t="s">
        <v>123</v>
      </c>
      <c r="Y50" s="54" t="s">
        <v>123</v>
      </c>
      <c r="Z50" s="54" t="s">
        <v>123</v>
      </c>
      <c r="AA50" s="54" t="s">
        <v>123</v>
      </c>
      <c r="AB50" s="54" t="s">
        <v>123</v>
      </c>
      <c r="AC50" s="54" t="s">
        <v>123</v>
      </c>
      <c r="AD50" s="54" t="s">
        <v>123</v>
      </c>
      <c r="AE50" s="54" t="s">
        <v>123</v>
      </c>
      <c r="AF50" s="54" t="s">
        <v>123</v>
      </c>
      <c r="AG50" s="54" t="s">
        <v>123</v>
      </c>
      <c r="AH50" s="54"/>
      <c r="AI50" s="54">
        <v>1</v>
      </c>
      <c r="AJ50" s="54" t="s">
        <v>123</v>
      </c>
      <c r="AK50" s="54" t="s">
        <v>138</v>
      </c>
      <c r="AL50" s="54">
        <v>1</v>
      </c>
      <c r="AM50" s="54">
        <v>5</v>
      </c>
      <c r="AN50" s="55">
        <v>-14.795405863033</v>
      </c>
      <c r="AO50" s="55">
        <v>-64.865111690014004</v>
      </c>
      <c r="AP50" s="54">
        <v>3661</v>
      </c>
      <c r="AQ50" s="54">
        <v>3637</v>
      </c>
      <c r="AR50" s="54">
        <f>AP50-AQ50</f>
        <v>24</v>
      </c>
      <c r="AS50" s="54">
        <f>AQ50-AP47</f>
        <v>18</v>
      </c>
      <c r="AT50" s="56"/>
      <c r="AU50" s="57"/>
      <c r="AV50" s="58">
        <v>1</v>
      </c>
      <c r="AW50" s="58">
        <v>1</v>
      </c>
      <c r="AX50" s="54">
        <v>1</v>
      </c>
      <c r="AY50" s="54">
        <v>8</v>
      </c>
      <c r="AZ50" s="54">
        <v>10</v>
      </c>
      <c r="BA50" s="54" t="s">
        <v>123</v>
      </c>
      <c r="BB50" s="54" t="s">
        <v>123</v>
      </c>
    </row>
    <row r="51" spans="1:54" x14ac:dyDescent="0.3">
      <c r="A51" s="36">
        <v>40</v>
      </c>
      <c r="B51" s="36">
        <v>111</v>
      </c>
      <c r="C51" s="54" t="s">
        <v>123</v>
      </c>
      <c r="D51" s="54" t="s">
        <v>123</v>
      </c>
      <c r="E51" s="54" t="s">
        <v>123</v>
      </c>
      <c r="F51" s="54">
        <v>1</v>
      </c>
      <c r="G51" s="54">
        <v>1</v>
      </c>
      <c r="H51" s="54">
        <v>1</v>
      </c>
      <c r="I51" s="54" t="s">
        <v>123</v>
      </c>
      <c r="J51" s="54" t="s">
        <v>123</v>
      </c>
      <c r="K51" s="54" t="s">
        <v>123</v>
      </c>
      <c r="L51" s="54">
        <v>1</v>
      </c>
      <c r="M51" s="54" t="s">
        <v>123</v>
      </c>
      <c r="N51" s="54" t="s">
        <v>123</v>
      </c>
      <c r="O51" s="54" t="s">
        <v>123</v>
      </c>
      <c r="P51" s="54" t="s">
        <v>123</v>
      </c>
      <c r="Q51" s="54" t="s">
        <v>123</v>
      </c>
      <c r="R51" s="54" t="s">
        <v>123</v>
      </c>
      <c r="S51" s="54" t="s">
        <v>123</v>
      </c>
      <c r="T51" s="54" t="s">
        <v>123</v>
      </c>
      <c r="U51" s="54" t="s">
        <v>123</v>
      </c>
      <c r="V51" s="54" t="s">
        <v>123</v>
      </c>
      <c r="W51" s="54" t="s">
        <v>123</v>
      </c>
      <c r="X51" s="54" t="s">
        <v>123</v>
      </c>
      <c r="Y51" s="54" t="s">
        <v>123</v>
      </c>
      <c r="Z51" s="54" t="s">
        <v>123</v>
      </c>
      <c r="AA51" s="54" t="s">
        <v>123</v>
      </c>
      <c r="AB51" s="54" t="s">
        <v>123</v>
      </c>
      <c r="AC51" s="54" t="s">
        <v>123</v>
      </c>
      <c r="AD51" s="54" t="s">
        <v>123</v>
      </c>
      <c r="AE51" s="54" t="s">
        <v>123</v>
      </c>
      <c r="AF51" s="54" t="s">
        <v>123</v>
      </c>
      <c r="AG51" s="54" t="s">
        <v>123</v>
      </c>
      <c r="AH51" s="54"/>
      <c r="AI51" s="54" t="s">
        <v>123</v>
      </c>
      <c r="AJ51" s="54" t="s">
        <v>123</v>
      </c>
      <c r="AK51" s="54"/>
      <c r="AL51" s="54" t="s">
        <v>123</v>
      </c>
      <c r="AM51" s="54" t="s">
        <v>123</v>
      </c>
      <c r="AN51" s="55">
        <v>-14.795060957011</v>
      </c>
      <c r="AO51" s="55">
        <v>-64.864869285373999</v>
      </c>
      <c r="AP51" s="54">
        <v>3708</v>
      </c>
      <c r="AQ51" s="54" t="s">
        <v>123</v>
      </c>
      <c r="AR51" s="54" t="s">
        <v>123</v>
      </c>
      <c r="AS51" s="54">
        <f>AP51-AP50</f>
        <v>47</v>
      </c>
      <c r="AT51" s="56"/>
      <c r="AU51" s="57"/>
      <c r="AV51" s="58" t="s">
        <v>123</v>
      </c>
      <c r="AW51" s="58" t="s">
        <v>123</v>
      </c>
      <c r="AX51" s="54" t="s">
        <v>123</v>
      </c>
      <c r="AY51" s="54" t="s">
        <v>123</v>
      </c>
      <c r="AZ51" s="54" t="s">
        <v>123</v>
      </c>
      <c r="BA51" s="54" t="s">
        <v>123</v>
      </c>
      <c r="BB51" s="54" t="s">
        <v>123</v>
      </c>
    </row>
    <row r="52" spans="1:54" x14ac:dyDescent="0.3">
      <c r="A52" s="36">
        <v>41</v>
      </c>
      <c r="B52" s="36">
        <v>112</v>
      </c>
      <c r="C52" s="54" t="s">
        <v>123</v>
      </c>
      <c r="D52" s="54" t="s">
        <v>123</v>
      </c>
      <c r="E52" s="54" t="s">
        <v>123</v>
      </c>
      <c r="F52" s="54">
        <v>1</v>
      </c>
      <c r="G52" s="54">
        <v>1</v>
      </c>
      <c r="H52" s="54">
        <v>1</v>
      </c>
      <c r="I52" s="54" t="s">
        <v>123</v>
      </c>
      <c r="J52" s="54" t="s">
        <v>123</v>
      </c>
      <c r="K52" s="54" t="s">
        <v>123</v>
      </c>
      <c r="L52" s="54">
        <v>1</v>
      </c>
      <c r="M52" s="54" t="s">
        <v>123</v>
      </c>
      <c r="N52" s="54" t="s">
        <v>123</v>
      </c>
      <c r="O52" s="54" t="s">
        <v>123</v>
      </c>
      <c r="P52" s="54" t="s">
        <v>123</v>
      </c>
      <c r="Q52" s="54" t="s">
        <v>123</v>
      </c>
      <c r="R52" s="54" t="s">
        <v>123</v>
      </c>
      <c r="S52" s="54" t="s">
        <v>123</v>
      </c>
      <c r="T52" s="54" t="s">
        <v>123</v>
      </c>
      <c r="U52" s="54" t="s">
        <v>123</v>
      </c>
      <c r="V52" s="54" t="s">
        <v>123</v>
      </c>
      <c r="W52" s="54" t="s">
        <v>123</v>
      </c>
      <c r="X52" s="54" t="s">
        <v>123</v>
      </c>
      <c r="Y52" s="54" t="s">
        <v>123</v>
      </c>
      <c r="Z52" s="54" t="s">
        <v>123</v>
      </c>
      <c r="AA52" s="54" t="s">
        <v>123</v>
      </c>
      <c r="AB52" s="54" t="s">
        <v>123</v>
      </c>
      <c r="AC52" s="54" t="s">
        <v>123</v>
      </c>
      <c r="AD52" s="54" t="s">
        <v>123</v>
      </c>
      <c r="AE52" s="54" t="s">
        <v>123</v>
      </c>
      <c r="AF52" s="54" t="s">
        <v>123</v>
      </c>
      <c r="AG52" s="54" t="s">
        <v>123</v>
      </c>
      <c r="AH52" s="54"/>
      <c r="AI52" s="54" t="s">
        <v>123</v>
      </c>
      <c r="AJ52" s="54" t="s">
        <v>123</v>
      </c>
      <c r="AK52" s="54"/>
      <c r="AL52" s="54" t="s">
        <v>123</v>
      </c>
      <c r="AM52" s="54" t="s">
        <v>123</v>
      </c>
      <c r="AN52" s="55">
        <v>-14.794728367628</v>
      </c>
      <c r="AO52" s="55">
        <v>-64.864633921532999</v>
      </c>
      <c r="AP52" s="54">
        <v>3750</v>
      </c>
      <c r="AQ52" s="54" t="s">
        <v>123</v>
      </c>
      <c r="AR52" s="54" t="s">
        <v>123</v>
      </c>
      <c r="AS52" s="54">
        <f>AP52-AP51</f>
        <v>42</v>
      </c>
      <c r="AT52" s="56"/>
      <c r="AU52" s="57"/>
      <c r="AV52" s="58" t="s">
        <v>123</v>
      </c>
      <c r="AW52" s="58" t="s">
        <v>123</v>
      </c>
      <c r="AX52" s="54" t="s">
        <v>123</v>
      </c>
      <c r="AY52" s="54" t="s">
        <v>123</v>
      </c>
      <c r="AZ52" s="54" t="s">
        <v>123</v>
      </c>
      <c r="BA52" s="54" t="s">
        <v>123</v>
      </c>
      <c r="BB52" s="54" t="s">
        <v>123</v>
      </c>
    </row>
    <row r="53" spans="1:54" x14ac:dyDescent="0.3">
      <c r="A53" s="36">
        <v>42</v>
      </c>
      <c r="B53" s="36">
        <v>113</v>
      </c>
      <c r="C53" s="54" t="s">
        <v>123</v>
      </c>
      <c r="D53" s="54" t="s">
        <v>123</v>
      </c>
      <c r="E53" s="54" t="s">
        <v>123</v>
      </c>
      <c r="F53" s="54">
        <v>1</v>
      </c>
      <c r="G53" s="54">
        <v>1</v>
      </c>
      <c r="H53" s="54">
        <v>1</v>
      </c>
      <c r="I53" s="54" t="s">
        <v>123</v>
      </c>
      <c r="J53" s="54" t="s">
        <v>123</v>
      </c>
      <c r="K53" s="54" t="s">
        <v>123</v>
      </c>
      <c r="L53" s="54">
        <v>1</v>
      </c>
      <c r="M53" s="54" t="s">
        <v>123</v>
      </c>
      <c r="N53" s="54" t="s">
        <v>123</v>
      </c>
      <c r="O53" s="54" t="s">
        <v>123</v>
      </c>
      <c r="P53" s="54" t="s">
        <v>123</v>
      </c>
      <c r="Q53" s="54" t="s">
        <v>123</v>
      </c>
      <c r="R53" s="54" t="s">
        <v>123</v>
      </c>
      <c r="S53" s="54" t="s">
        <v>123</v>
      </c>
      <c r="T53" s="54" t="s">
        <v>123</v>
      </c>
      <c r="U53" s="54" t="s">
        <v>123</v>
      </c>
      <c r="V53" s="54">
        <v>1</v>
      </c>
      <c r="W53" s="54" t="s">
        <v>123</v>
      </c>
      <c r="X53" s="54" t="s">
        <v>123</v>
      </c>
      <c r="Y53" s="54" t="s">
        <v>123</v>
      </c>
      <c r="Z53" s="54" t="s">
        <v>123</v>
      </c>
      <c r="AA53" s="54" t="s">
        <v>123</v>
      </c>
      <c r="AB53" s="54" t="s">
        <v>123</v>
      </c>
      <c r="AC53" s="54" t="s">
        <v>123</v>
      </c>
      <c r="AD53" s="54" t="s">
        <v>123</v>
      </c>
      <c r="AE53" s="54" t="s">
        <v>123</v>
      </c>
      <c r="AF53" s="54" t="s">
        <v>123</v>
      </c>
      <c r="AG53" s="54" t="s">
        <v>123</v>
      </c>
      <c r="AH53" s="54"/>
      <c r="AI53" s="54" t="s">
        <v>123</v>
      </c>
      <c r="AJ53" s="54" t="s">
        <v>123</v>
      </c>
      <c r="AK53" s="54" t="s">
        <v>55</v>
      </c>
      <c r="AL53" s="54">
        <v>1</v>
      </c>
      <c r="AM53" s="54">
        <v>1</v>
      </c>
      <c r="AN53" s="55">
        <v>-14.794400641618999</v>
      </c>
      <c r="AO53" s="55">
        <v>-64.864395875482998</v>
      </c>
      <c r="AP53" s="54">
        <v>3820</v>
      </c>
      <c r="AQ53" s="54">
        <v>3796</v>
      </c>
      <c r="AR53" s="54">
        <f>AP53-AQ53</f>
        <v>24</v>
      </c>
      <c r="AS53" s="54">
        <f>AQ53-AP52</f>
        <v>46</v>
      </c>
      <c r="AT53" s="56"/>
      <c r="AU53" s="57"/>
      <c r="AV53" s="58" t="s">
        <v>123</v>
      </c>
      <c r="AW53" s="58" t="s">
        <v>123</v>
      </c>
      <c r="AX53" s="54" t="s">
        <v>123</v>
      </c>
      <c r="AY53" s="54" t="s">
        <v>123</v>
      </c>
      <c r="AZ53" s="54" t="s">
        <v>123</v>
      </c>
      <c r="BA53" s="54" t="s">
        <v>123</v>
      </c>
      <c r="BB53" s="54" t="s">
        <v>123</v>
      </c>
    </row>
    <row r="54" spans="1:54" x14ac:dyDescent="0.3">
      <c r="A54" s="36">
        <v>43</v>
      </c>
      <c r="B54" s="36">
        <v>114</v>
      </c>
      <c r="C54" s="54" t="s">
        <v>123</v>
      </c>
      <c r="D54" s="54" t="s">
        <v>123</v>
      </c>
      <c r="E54" s="54" t="s">
        <v>123</v>
      </c>
      <c r="F54" s="54">
        <v>1</v>
      </c>
      <c r="G54" s="54">
        <v>1</v>
      </c>
      <c r="H54" s="54">
        <v>1</v>
      </c>
      <c r="I54" s="54" t="s">
        <v>123</v>
      </c>
      <c r="J54" s="54" t="s">
        <v>123</v>
      </c>
      <c r="K54" s="54" t="s">
        <v>123</v>
      </c>
      <c r="L54" s="54">
        <v>1</v>
      </c>
      <c r="M54" s="54" t="s">
        <v>123</v>
      </c>
      <c r="N54" s="54" t="s">
        <v>123</v>
      </c>
      <c r="O54" s="54" t="s">
        <v>123</v>
      </c>
      <c r="P54" s="54" t="s">
        <v>123</v>
      </c>
      <c r="Q54" s="54" t="s">
        <v>123</v>
      </c>
      <c r="R54" s="54" t="s">
        <v>123</v>
      </c>
      <c r="S54" s="54" t="s">
        <v>123</v>
      </c>
      <c r="T54" s="54" t="s">
        <v>123</v>
      </c>
      <c r="U54" s="54" t="s">
        <v>123</v>
      </c>
      <c r="V54" s="54" t="s">
        <v>123</v>
      </c>
      <c r="W54" s="54" t="s">
        <v>123</v>
      </c>
      <c r="X54" s="54" t="s">
        <v>123</v>
      </c>
      <c r="Y54" s="54" t="s">
        <v>123</v>
      </c>
      <c r="Z54" s="54" t="s">
        <v>123</v>
      </c>
      <c r="AA54" s="54" t="s">
        <v>123</v>
      </c>
      <c r="AB54" s="54" t="s">
        <v>123</v>
      </c>
      <c r="AC54" s="54" t="s">
        <v>123</v>
      </c>
      <c r="AD54" s="54" t="s">
        <v>123</v>
      </c>
      <c r="AE54" s="54" t="s">
        <v>123</v>
      </c>
      <c r="AF54" s="54" t="s">
        <v>123</v>
      </c>
      <c r="AG54" s="54" t="s">
        <v>123</v>
      </c>
      <c r="AH54" s="54"/>
      <c r="AI54" s="54" t="s">
        <v>123</v>
      </c>
      <c r="AJ54" s="54" t="s">
        <v>123</v>
      </c>
      <c r="AK54" s="54"/>
      <c r="AL54" s="54" t="s">
        <v>123</v>
      </c>
      <c r="AM54" s="54" t="s">
        <v>123</v>
      </c>
      <c r="AN54" s="55">
        <v>-14.794070321135999</v>
      </c>
      <c r="AO54" s="55">
        <v>-64.864157494156998</v>
      </c>
      <c r="AP54" s="54">
        <v>3865</v>
      </c>
      <c r="AQ54" s="54" t="s">
        <v>123</v>
      </c>
      <c r="AR54" s="54" t="s">
        <v>123</v>
      </c>
      <c r="AS54" s="54">
        <f>AP54-AP53</f>
        <v>45</v>
      </c>
      <c r="AT54" s="56"/>
      <c r="AU54" s="57"/>
      <c r="AV54" s="58" t="s">
        <v>123</v>
      </c>
      <c r="AW54" s="58" t="s">
        <v>123</v>
      </c>
      <c r="AX54" s="54" t="s">
        <v>123</v>
      </c>
      <c r="AY54" s="54" t="s">
        <v>123</v>
      </c>
      <c r="AZ54" s="54" t="s">
        <v>123</v>
      </c>
      <c r="BA54" s="54" t="s">
        <v>123</v>
      </c>
      <c r="BB54" s="54" t="s">
        <v>123</v>
      </c>
    </row>
    <row r="55" spans="1:54" x14ac:dyDescent="0.3">
      <c r="A55" s="36">
        <v>44</v>
      </c>
      <c r="B55" s="36">
        <v>115</v>
      </c>
      <c r="C55" s="54" t="s">
        <v>123</v>
      </c>
      <c r="D55" s="54" t="s">
        <v>123</v>
      </c>
      <c r="E55" s="54" t="s">
        <v>123</v>
      </c>
      <c r="F55" s="54">
        <v>1</v>
      </c>
      <c r="G55" s="54">
        <v>1</v>
      </c>
      <c r="H55" s="54">
        <v>1</v>
      </c>
      <c r="I55" s="54" t="s">
        <v>123</v>
      </c>
      <c r="J55" s="54" t="s">
        <v>123</v>
      </c>
      <c r="K55" s="54" t="s">
        <v>123</v>
      </c>
      <c r="L55" s="54" t="s">
        <v>123</v>
      </c>
      <c r="M55" s="54" t="s">
        <v>123</v>
      </c>
      <c r="N55" s="54">
        <v>1</v>
      </c>
      <c r="O55" s="54" t="s">
        <v>123</v>
      </c>
      <c r="P55" s="54">
        <v>1</v>
      </c>
      <c r="Q55" s="54" t="s">
        <v>123</v>
      </c>
      <c r="R55" s="54" t="s">
        <v>123</v>
      </c>
      <c r="S55" s="54" t="s">
        <v>123</v>
      </c>
      <c r="T55" s="54" t="s">
        <v>123</v>
      </c>
      <c r="U55" s="54" t="s">
        <v>123</v>
      </c>
      <c r="V55" s="54" t="s">
        <v>123</v>
      </c>
      <c r="W55" s="54" t="s">
        <v>123</v>
      </c>
      <c r="X55" s="54" t="s">
        <v>123</v>
      </c>
      <c r="Y55" s="54" t="s">
        <v>123</v>
      </c>
      <c r="Z55" s="54" t="s">
        <v>123</v>
      </c>
      <c r="AA55" s="54" t="s">
        <v>123</v>
      </c>
      <c r="AB55" s="54" t="s">
        <v>123</v>
      </c>
      <c r="AC55" s="54" t="s">
        <v>123</v>
      </c>
      <c r="AD55" s="54" t="s">
        <v>123</v>
      </c>
      <c r="AE55" s="54" t="s">
        <v>123</v>
      </c>
      <c r="AF55" s="54" t="s">
        <v>123</v>
      </c>
      <c r="AG55" s="54" t="s">
        <v>123</v>
      </c>
      <c r="AH55" s="54"/>
      <c r="AI55" s="54" t="s">
        <v>123</v>
      </c>
      <c r="AJ55" s="54" t="s">
        <v>123</v>
      </c>
      <c r="AK55" s="54"/>
      <c r="AL55" s="54" t="s">
        <v>123</v>
      </c>
      <c r="AM55" s="54" t="s">
        <v>123</v>
      </c>
      <c r="AN55" s="55">
        <v>-14.793786031285</v>
      </c>
      <c r="AO55" s="55">
        <v>-64.863952975719997</v>
      </c>
      <c r="AP55" s="54">
        <v>3903</v>
      </c>
      <c r="AQ55" s="54" t="s">
        <v>123</v>
      </c>
      <c r="AR55" s="54" t="s">
        <v>123</v>
      </c>
      <c r="AS55" s="54">
        <f>AP55-AP54</f>
        <v>38</v>
      </c>
      <c r="AT55" s="56"/>
      <c r="AU55" s="57"/>
      <c r="AV55" s="58">
        <v>1</v>
      </c>
      <c r="AW55" s="58">
        <v>1</v>
      </c>
      <c r="AX55" s="54">
        <v>1</v>
      </c>
      <c r="AY55" s="54" t="s">
        <v>123</v>
      </c>
      <c r="AZ55" s="54" t="s">
        <v>123</v>
      </c>
      <c r="BA55" s="54" t="s">
        <v>123</v>
      </c>
      <c r="BB55" s="54" t="s">
        <v>123</v>
      </c>
    </row>
    <row r="56" spans="1:54" x14ac:dyDescent="0.3">
      <c r="A56" s="36" t="s">
        <v>346</v>
      </c>
      <c r="B56" s="36"/>
      <c r="C56" s="54" t="s">
        <v>123</v>
      </c>
      <c r="D56" s="54" t="s">
        <v>123</v>
      </c>
      <c r="E56" s="54" t="s">
        <v>123</v>
      </c>
      <c r="F56" s="54" t="s">
        <v>123</v>
      </c>
      <c r="G56" s="54" t="s">
        <v>123</v>
      </c>
      <c r="H56" s="54" t="s">
        <v>123</v>
      </c>
      <c r="I56" s="54" t="s">
        <v>123</v>
      </c>
      <c r="J56" s="54" t="s">
        <v>123</v>
      </c>
      <c r="K56" s="54" t="s">
        <v>123</v>
      </c>
      <c r="L56" s="54" t="s">
        <v>123</v>
      </c>
      <c r="M56" s="54" t="s">
        <v>123</v>
      </c>
      <c r="N56" s="54" t="s">
        <v>123</v>
      </c>
      <c r="O56" s="54" t="s">
        <v>123</v>
      </c>
      <c r="P56" s="54" t="s">
        <v>123</v>
      </c>
      <c r="Q56" s="54" t="s">
        <v>123</v>
      </c>
      <c r="R56" s="54" t="s">
        <v>123</v>
      </c>
      <c r="S56" s="54" t="s">
        <v>123</v>
      </c>
      <c r="T56" s="54" t="s">
        <v>123</v>
      </c>
      <c r="U56" s="54" t="s">
        <v>123</v>
      </c>
      <c r="V56" s="54" t="s">
        <v>123</v>
      </c>
      <c r="W56" s="54" t="s">
        <v>123</v>
      </c>
      <c r="X56" s="54">
        <v>1</v>
      </c>
      <c r="Y56" s="54" t="s">
        <v>123</v>
      </c>
      <c r="Z56" s="54" t="s">
        <v>123</v>
      </c>
      <c r="AA56" s="54" t="s">
        <v>123</v>
      </c>
      <c r="AB56" s="54" t="s">
        <v>123</v>
      </c>
      <c r="AC56" s="54" t="s">
        <v>123</v>
      </c>
      <c r="AD56" s="54" t="s">
        <v>123</v>
      </c>
      <c r="AE56" s="54" t="s">
        <v>123</v>
      </c>
      <c r="AF56" s="54" t="s">
        <v>123</v>
      </c>
      <c r="AG56" s="54" t="s">
        <v>123</v>
      </c>
      <c r="AH56" s="54"/>
      <c r="AI56" s="54" t="s">
        <v>123</v>
      </c>
      <c r="AJ56" s="54" t="s">
        <v>123</v>
      </c>
      <c r="AK56" s="54"/>
      <c r="AL56" s="54" t="s">
        <v>123</v>
      </c>
      <c r="AM56" s="54" t="s">
        <v>123</v>
      </c>
      <c r="AN56" s="55">
        <v>-14.793723</v>
      </c>
      <c r="AO56" s="55">
        <v>-64.863900000000001</v>
      </c>
      <c r="AP56" s="54" t="s">
        <v>123</v>
      </c>
      <c r="AQ56" s="54" t="s">
        <v>123</v>
      </c>
      <c r="AR56" s="54" t="s">
        <v>123</v>
      </c>
      <c r="AS56" s="54"/>
      <c r="AT56" s="56"/>
      <c r="AU56" s="57"/>
      <c r="AV56" s="58" t="s">
        <v>123</v>
      </c>
      <c r="AW56" s="58" t="s">
        <v>123</v>
      </c>
      <c r="AX56" s="54"/>
      <c r="AY56" s="54">
        <v>9</v>
      </c>
      <c r="AZ56" s="54">
        <f>AY56*1.25</f>
        <v>11.25</v>
      </c>
      <c r="BA56" s="54" t="s">
        <v>123</v>
      </c>
      <c r="BB56" s="54" t="s">
        <v>123</v>
      </c>
    </row>
    <row r="57" spans="1:54" x14ac:dyDescent="0.3">
      <c r="A57" s="36">
        <v>45</v>
      </c>
      <c r="B57" s="36">
        <v>116</v>
      </c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>
        <v>1</v>
      </c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5">
        <v>-14.793450999999999</v>
      </c>
      <c r="AO57" s="55">
        <v>-64.863714999999999</v>
      </c>
      <c r="AP57" s="54"/>
      <c r="AQ57" s="54"/>
      <c r="AR57" s="54"/>
      <c r="AS57" s="54"/>
      <c r="AT57" s="56"/>
      <c r="AU57" s="57"/>
      <c r="AV57" s="58">
        <v>1</v>
      </c>
      <c r="AW57" s="58">
        <v>1</v>
      </c>
      <c r="AX57" s="54">
        <v>1</v>
      </c>
      <c r="AY57" s="54">
        <v>36</v>
      </c>
      <c r="AZ57" s="54">
        <f>AY57*1.25</f>
        <v>45</v>
      </c>
      <c r="BA57" s="54" t="s">
        <v>123</v>
      </c>
      <c r="BB57" s="54" t="s">
        <v>123</v>
      </c>
    </row>
    <row r="58" spans="1:54" x14ac:dyDescent="0.3">
      <c r="A58" s="36">
        <v>46</v>
      </c>
      <c r="B58" s="36">
        <v>117</v>
      </c>
      <c r="C58" s="54" t="s">
        <v>123</v>
      </c>
      <c r="D58" s="54" t="s">
        <v>123</v>
      </c>
      <c r="E58" s="54" t="s">
        <v>123</v>
      </c>
      <c r="F58" s="54">
        <v>1</v>
      </c>
      <c r="G58" s="54">
        <v>1</v>
      </c>
      <c r="H58" s="54">
        <v>1</v>
      </c>
      <c r="I58" s="54" t="s">
        <v>123</v>
      </c>
      <c r="J58" s="54" t="s">
        <v>123</v>
      </c>
      <c r="K58" s="54" t="s">
        <v>123</v>
      </c>
      <c r="L58" s="54" t="s">
        <v>123</v>
      </c>
      <c r="M58" s="54" t="s">
        <v>123</v>
      </c>
      <c r="N58" s="54">
        <v>1</v>
      </c>
      <c r="O58" s="54" t="s">
        <v>123</v>
      </c>
      <c r="P58" s="54">
        <v>1</v>
      </c>
      <c r="Q58" s="54" t="s">
        <v>123</v>
      </c>
      <c r="R58" s="54" t="s">
        <v>123</v>
      </c>
      <c r="S58" s="54" t="s">
        <v>123</v>
      </c>
      <c r="T58" s="54" t="s">
        <v>123</v>
      </c>
      <c r="U58" s="54" t="s">
        <v>123</v>
      </c>
      <c r="V58" s="54" t="s">
        <v>123</v>
      </c>
      <c r="W58" s="54" t="s">
        <v>123</v>
      </c>
      <c r="X58" s="54" t="s">
        <v>123</v>
      </c>
      <c r="Y58" s="54" t="s">
        <v>123</v>
      </c>
      <c r="Z58" s="54" t="s">
        <v>123</v>
      </c>
      <c r="AA58" s="54" t="s">
        <v>123</v>
      </c>
      <c r="AB58" s="54" t="s">
        <v>123</v>
      </c>
      <c r="AC58" s="54" t="s">
        <v>123</v>
      </c>
      <c r="AD58" s="54" t="s">
        <v>123</v>
      </c>
      <c r="AE58" s="54" t="s">
        <v>123</v>
      </c>
      <c r="AF58" s="54" t="s">
        <v>123</v>
      </c>
      <c r="AG58" s="54" t="s">
        <v>123</v>
      </c>
      <c r="AH58" s="54"/>
      <c r="AI58" s="54" t="s">
        <v>123</v>
      </c>
      <c r="AJ58" s="54" t="s">
        <v>123</v>
      </c>
      <c r="AK58" s="54"/>
      <c r="AL58" s="54" t="s">
        <v>123</v>
      </c>
      <c r="AM58" s="54" t="s">
        <v>123</v>
      </c>
      <c r="AN58" s="55">
        <v>-14.793798997787</v>
      </c>
      <c r="AO58" s="55">
        <v>-64.863775949925</v>
      </c>
      <c r="AP58" s="54">
        <v>3929</v>
      </c>
      <c r="AQ58" s="54" t="s">
        <v>123</v>
      </c>
      <c r="AR58" s="54" t="s">
        <v>123</v>
      </c>
      <c r="AS58" s="54">
        <f>AP58-AP55</f>
        <v>26</v>
      </c>
      <c r="AT58" s="56"/>
      <c r="AU58" s="57"/>
      <c r="AV58" s="58">
        <v>1</v>
      </c>
      <c r="AW58" s="58">
        <v>1</v>
      </c>
      <c r="AX58" s="54">
        <v>1</v>
      </c>
      <c r="AY58" s="54">
        <v>16</v>
      </c>
      <c r="AZ58" s="54">
        <v>20</v>
      </c>
      <c r="BA58" s="54" t="s">
        <v>123</v>
      </c>
      <c r="BB58" s="54" t="s">
        <v>123</v>
      </c>
    </row>
    <row r="59" spans="1:54" x14ac:dyDescent="0.3">
      <c r="A59" s="36">
        <v>47</v>
      </c>
      <c r="B59" s="36">
        <v>118</v>
      </c>
      <c r="C59" s="54" t="s">
        <v>123</v>
      </c>
      <c r="D59" s="54" t="s">
        <v>123</v>
      </c>
      <c r="E59" s="54" t="s">
        <v>123</v>
      </c>
      <c r="F59" s="54">
        <v>1</v>
      </c>
      <c r="G59" s="54">
        <v>1</v>
      </c>
      <c r="H59" s="54">
        <v>1</v>
      </c>
      <c r="I59" s="54" t="s">
        <v>123</v>
      </c>
      <c r="J59" s="54" t="s">
        <v>123</v>
      </c>
      <c r="K59" s="54" t="s">
        <v>123</v>
      </c>
      <c r="L59" s="54" t="s">
        <v>123</v>
      </c>
      <c r="M59" s="54" t="s">
        <v>123</v>
      </c>
      <c r="N59" s="54">
        <v>1</v>
      </c>
      <c r="O59" s="54" t="s">
        <v>123</v>
      </c>
      <c r="P59" s="54">
        <v>1</v>
      </c>
      <c r="Q59" s="54" t="s">
        <v>123</v>
      </c>
      <c r="R59" s="54" t="s">
        <v>123</v>
      </c>
      <c r="S59" s="54" t="s">
        <v>123</v>
      </c>
      <c r="T59" s="54" t="s">
        <v>123</v>
      </c>
      <c r="U59" s="54" t="s">
        <v>123</v>
      </c>
      <c r="V59" s="54" t="s">
        <v>123</v>
      </c>
      <c r="W59" s="54" t="s">
        <v>123</v>
      </c>
      <c r="X59" s="54" t="s">
        <v>123</v>
      </c>
      <c r="Y59" s="54" t="s">
        <v>123</v>
      </c>
      <c r="Z59" s="54" t="s">
        <v>123</v>
      </c>
      <c r="AA59" s="54" t="s">
        <v>123</v>
      </c>
      <c r="AB59" s="54" t="s">
        <v>123</v>
      </c>
      <c r="AC59" s="54" t="s">
        <v>123</v>
      </c>
      <c r="AD59" s="54" t="s">
        <v>123</v>
      </c>
      <c r="AE59" s="54" t="s">
        <v>123</v>
      </c>
      <c r="AF59" s="54" t="s">
        <v>123</v>
      </c>
      <c r="AG59" s="54" t="s">
        <v>123</v>
      </c>
      <c r="AH59" s="54"/>
      <c r="AI59" s="54" t="s">
        <v>123</v>
      </c>
      <c r="AJ59" s="54" t="s">
        <v>123</v>
      </c>
      <c r="AK59" s="54"/>
      <c r="AL59" s="54" t="s">
        <v>123</v>
      </c>
      <c r="AM59" s="54" t="s">
        <v>123</v>
      </c>
      <c r="AN59" s="55">
        <v>-14.794006461266999</v>
      </c>
      <c r="AO59" s="55">
        <v>-64.863462131470001</v>
      </c>
      <c r="AP59" s="54">
        <v>3970</v>
      </c>
      <c r="AQ59" s="54" t="s">
        <v>123</v>
      </c>
      <c r="AR59" s="54" t="s">
        <v>123</v>
      </c>
      <c r="AS59" s="54">
        <f>AP59-AP58</f>
        <v>41</v>
      </c>
      <c r="AT59" s="56"/>
      <c r="AU59" s="57"/>
      <c r="AV59" s="58">
        <v>1</v>
      </c>
      <c r="AW59" s="58">
        <v>1</v>
      </c>
      <c r="AX59" s="54">
        <v>1</v>
      </c>
      <c r="AY59" s="54" t="s">
        <v>123</v>
      </c>
      <c r="AZ59" s="54" t="s">
        <v>123</v>
      </c>
      <c r="BA59" s="54" t="s">
        <v>123</v>
      </c>
      <c r="BB59" s="54" t="s">
        <v>123</v>
      </c>
    </row>
    <row r="60" spans="1:54" x14ac:dyDescent="0.3">
      <c r="A60" s="36" t="s">
        <v>139</v>
      </c>
      <c r="B60" s="36" t="s">
        <v>123</v>
      </c>
      <c r="C60" s="54" t="s">
        <v>123</v>
      </c>
      <c r="D60" s="54" t="s">
        <v>123</v>
      </c>
      <c r="E60" s="54" t="s">
        <v>123</v>
      </c>
      <c r="F60" s="54" t="s">
        <v>123</v>
      </c>
      <c r="G60" s="54" t="s">
        <v>123</v>
      </c>
      <c r="H60" s="54" t="s">
        <v>123</v>
      </c>
      <c r="I60" s="54" t="s">
        <v>123</v>
      </c>
      <c r="J60" s="54" t="s">
        <v>123</v>
      </c>
      <c r="K60" s="54" t="s">
        <v>123</v>
      </c>
      <c r="L60" s="54" t="s">
        <v>123</v>
      </c>
      <c r="M60" s="54" t="s">
        <v>123</v>
      </c>
      <c r="N60" s="54" t="s">
        <v>123</v>
      </c>
      <c r="O60" s="54" t="s">
        <v>123</v>
      </c>
      <c r="P60" s="54" t="s">
        <v>123</v>
      </c>
      <c r="Q60" s="54" t="s">
        <v>123</v>
      </c>
      <c r="R60" s="54" t="s">
        <v>123</v>
      </c>
      <c r="S60" s="54" t="s">
        <v>123</v>
      </c>
      <c r="T60" s="54" t="s">
        <v>123</v>
      </c>
      <c r="U60" s="54" t="s">
        <v>123</v>
      </c>
      <c r="V60" s="54" t="s">
        <v>123</v>
      </c>
      <c r="W60" s="54" t="s">
        <v>123</v>
      </c>
      <c r="X60" s="54">
        <v>1</v>
      </c>
      <c r="Y60" s="54" t="s">
        <v>123</v>
      </c>
      <c r="Z60" s="54" t="s">
        <v>123</v>
      </c>
      <c r="AA60" s="54" t="s">
        <v>123</v>
      </c>
      <c r="AB60" s="54" t="s">
        <v>123</v>
      </c>
      <c r="AC60" s="54" t="s">
        <v>123</v>
      </c>
      <c r="AD60" s="54" t="s">
        <v>123</v>
      </c>
      <c r="AE60" s="54" t="s">
        <v>123</v>
      </c>
      <c r="AF60" s="54" t="s">
        <v>123</v>
      </c>
      <c r="AG60" s="54" t="s">
        <v>123</v>
      </c>
      <c r="AH60" s="54"/>
      <c r="AI60" s="54" t="s">
        <v>123</v>
      </c>
      <c r="AJ60" s="54" t="s">
        <v>123</v>
      </c>
      <c r="AK60" s="54"/>
      <c r="AL60" s="54" t="s">
        <v>123</v>
      </c>
      <c r="AM60" s="54" t="s">
        <v>123</v>
      </c>
      <c r="AN60" s="55">
        <v>-14.794055999999999</v>
      </c>
      <c r="AO60" s="55">
        <v>-64.863387000000003</v>
      </c>
      <c r="AP60" s="54" t="s">
        <v>123</v>
      </c>
      <c r="AQ60" s="54" t="s">
        <v>123</v>
      </c>
      <c r="AR60" s="54" t="s">
        <v>123</v>
      </c>
      <c r="AS60" s="54"/>
      <c r="AT60" s="56"/>
      <c r="AU60" s="57"/>
      <c r="AV60" s="58" t="s">
        <v>123</v>
      </c>
      <c r="AW60" s="58" t="s">
        <v>123</v>
      </c>
      <c r="AX60" s="54"/>
      <c r="AY60" s="54">
        <v>9</v>
      </c>
      <c r="AZ60" s="54">
        <f>AY60*1.25</f>
        <v>11.25</v>
      </c>
      <c r="BA60" s="54" t="s">
        <v>123</v>
      </c>
      <c r="BB60" s="54" t="s">
        <v>123</v>
      </c>
    </row>
    <row r="61" spans="1:54" x14ac:dyDescent="0.3">
      <c r="A61" s="36">
        <v>48</v>
      </c>
      <c r="B61" s="36">
        <v>119</v>
      </c>
      <c r="C61" s="54" t="s">
        <v>123</v>
      </c>
      <c r="D61" s="54" t="s">
        <v>123</v>
      </c>
      <c r="E61" s="54" t="s">
        <v>123</v>
      </c>
      <c r="F61" s="54">
        <v>1</v>
      </c>
      <c r="G61" s="54">
        <v>1</v>
      </c>
      <c r="H61" s="54">
        <v>1</v>
      </c>
      <c r="I61" s="54" t="s">
        <v>123</v>
      </c>
      <c r="J61" s="54" t="s">
        <v>123</v>
      </c>
      <c r="K61" s="54" t="s">
        <v>123</v>
      </c>
      <c r="L61" s="54" t="s">
        <v>123</v>
      </c>
      <c r="M61" s="54" t="s">
        <v>123</v>
      </c>
      <c r="N61" s="54" t="s">
        <v>123</v>
      </c>
      <c r="O61" s="54" t="s">
        <v>123</v>
      </c>
      <c r="P61" s="54">
        <v>1</v>
      </c>
      <c r="Q61" s="54" t="s">
        <v>123</v>
      </c>
      <c r="R61" s="54" t="s">
        <v>123</v>
      </c>
      <c r="S61" s="54" t="s">
        <v>123</v>
      </c>
      <c r="T61" s="54" t="s">
        <v>123</v>
      </c>
      <c r="U61" s="54" t="s">
        <v>123</v>
      </c>
      <c r="V61" s="54" t="s">
        <v>123</v>
      </c>
      <c r="W61" s="54" t="s">
        <v>123</v>
      </c>
      <c r="X61" s="54" t="s">
        <v>123</v>
      </c>
      <c r="Y61" s="54" t="s">
        <v>123</v>
      </c>
      <c r="Z61" s="54" t="s">
        <v>123</v>
      </c>
      <c r="AA61" s="54" t="s">
        <v>123</v>
      </c>
      <c r="AB61" s="54" t="s">
        <v>123</v>
      </c>
      <c r="AC61" s="54" t="s">
        <v>123</v>
      </c>
      <c r="AD61" s="54" t="s">
        <v>123</v>
      </c>
      <c r="AE61" s="54" t="s">
        <v>123</v>
      </c>
      <c r="AF61" s="54" t="s">
        <v>123</v>
      </c>
      <c r="AG61" s="54" t="s">
        <v>123</v>
      </c>
      <c r="AH61" s="54"/>
      <c r="AI61" s="54" t="s">
        <v>123</v>
      </c>
      <c r="AJ61" s="54" t="s">
        <v>123</v>
      </c>
      <c r="AK61" s="54"/>
      <c r="AL61" s="54" t="s">
        <v>123</v>
      </c>
      <c r="AM61" s="54" t="s">
        <v>123</v>
      </c>
      <c r="AN61" s="55">
        <v>-14.794167569609</v>
      </c>
      <c r="AO61" s="55">
        <v>-64.863477554171993</v>
      </c>
      <c r="AP61" s="54" t="s">
        <v>123</v>
      </c>
      <c r="AQ61" s="54" t="s">
        <v>123</v>
      </c>
      <c r="AR61" s="54" t="s">
        <v>123</v>
      </c>
      <c r="AS61" s="54"/>
      <c r="AT61" s="56"/>
      <c r="AU61" s="57"/>
      <c r="AV61" s="58">
        <v>1</v>
      </c>
      <c r="AW61" s="58">
        <v>1</v>
      </c>
      <c r="AX61" s="54">
        <v>1</v>
      </c>
      <c r="AY61" s="54">
        <v>15</v>
      </c>
      <c r="AZ61" s="54">
        <f>AY61*1.25</f>
        <v>18.75</v>
      </c>
      <c r="BA61" s="54">
        <v>1</v>
      </c>
      <c r="BB61" s="54" t="s">
        <v>123</v>
      </c>
    </row>
    <row r="62" spans="1:54" x14ac:dyDescent="0.3">
      <c r="A62" s="36">
        <v>49</v>
      </c>
      <c r="B62" s="36">
        <v>120</v>
      </c>
      <c r="C62" s="54" t="s">
        <v>123</v>
      </c>
      <c r="D62" s="54" t="s">
        <v>123</v>
      </c>
      <c r="E62" s="54" t="s">
        <v>123</v>
      </c>
      <c r="F62" s="54">
        <v>1</v>
      </c>
      <c r="G62" s="54">
        <v>1</v>
      </c>
      <c r="H62" s="54">
        <v>1</v>
      </c>
      <c r="I62" s="54" t="s">
        <v>123</v>
      </c>
      <c r="J62" s="54" t="s">
        <v>123</v>
      </c>
      <c r="K62" s="54" t="s">
        <v>123</v>
      </c>
      <c r="L62" s="54" t="s">
        <v>123</v>
      </c>
      <c r="M62" s="54" t="s">
        <v>123</v>
      </c>
      <c r="N62" s="54">
        <v>1</v>
      </c>
      <c r="O62" s="54" t="s">
        <v>123</v>
      </c>
      <c r="P62" s="54">
        <v>1</v>
      </c>
      <c r="Q62" s="54" t="s">
        <v>123</v>
      </c>
      <c r="R62" s="54" t="s">
        <v>123</v>
      </c>
      <c r="S62" s="54" t="s">
        <v>123</v>
      </c>
      <c r="T62" s="54" t="s">
        <v>123</v>
      </c>
      <c r="U62" s="54" t="s">
        <v>123</v>
      </c>
      <c r="V62" s="54">
        <v>1</v>
      </c>
      <c r="W62" s="54" t="s">
        <v>123</v>
      </c>
      <c r="X62" s="54" t="s">
        <v>123</v>
      </c>
      <c r="Y62" s="54" t="s">
        <v>123</v>
      </c>
      <c r="Z62" s="54" t="s">
        <v>123</v>
      </c>
      <c r="AA62" s="54" t="s">
        <v>123</v>
      </c>
      <c r="AB62" s="54" t="s">
        <v>123</v>
      </c>
      <c r="AC62" s="54" t="s">
        <v>123</v>
      </c>
      <c r="AD62" s="54" t="s">
        <v>123</v>
      </c>
      <c r="AE62" s="54" t="s">
        <v>123</v>
      </c>
      <c r="AF62" s="54" t="s">
        <v>123</v>
      </c>
      <c r="AG62" s="54" t="s">
        <v>123</v>
      </c>
      <c r="AH62" s="54"/>
      <c r="AI62" s="54" t="s">
        <v>123</v>
      </c>
      <c r="AJ62" s="54" t="s">
        <v>123</v>
      </c>
      <c r="AK62" s="54" t="s">
        <v>56</v>
      </c>
      <c r="AL62" s="54">
        <v>1</v>
      </c>
      <c r="AM62" s="54">
        <v>1</v>
      </c>
      <c r="AN62" s="55">
        <v>-14.793908564238</v>
      </c>
      <c r="AO62" s="55">
        <v>-64.863293822854004</v>
      </c>
      <c r="AP62" s="54">
        <v>4006</v>
      </c>
      <c r="AQ62" s="54">
        <v>3994</v>
      </c>
      <c r="AR62" s="54">
        <f>AP62-AQ62</f>
        <v>12</v>
      </c>
      <c r="AS62" s="54">
        <f>AQ62-AP59</f>
        <v>24</v>
      </c>
      <c r="AT62" s="56"/>
      <c r="AU62" s="57"/>
      <c r="AV62" s="58">
        <v>1</v>
      </c>
      <c r="AW62" s="58">
        <v>1</v>
      </c>
      <c r="AX62" s="54">
        <v>1</v>
      </c>
      <c r="AY62" s="54">
        <v>18</v>
      </c>
      <c r="AZ62" s="54">
        <f>AY62*1.25</f>
        <v>22.5</v>
      </c>
      <c r="BA62" s="54" t="s">
        <v>123</v>
      </c>
      <c r="BB62" s="54" t="s">
        <v>123</v>
      </c>
    </row>
    <row r="63" spans="1:54" x14ac:dyDescent="0.3">
      <c r="A63" s="123" t="s">
        <v>22</v>
      </c>
      <c r="B63" s="123"/>
      <c r="C63" s="38">
        <f t="shared" ref="C63:AC63" si="4">SUM(C8:C62)</f>
        <v>1</v>
      </c>
      <c r="D63" s="38">
        <f t="shared" si="4"/>
        <v>0</v>
      </c>
      <c r="E63" s="38">
        <f t="shared" si="4"/>
        <v>0</v>
      </c>
      <c r="F63" s="38">
        <f t="shared" si="4"/>
        <v>44</v>
      </c>
      <c r="G63" s="38">
        <f t="shared" si="4"/>
        <v>44</v>
      </c>
      <c r="H63" s="38">
        <f t="shared" si="4"/>
        <v>41</v>
      </c>
      <c r="I63" s="38">
        <f t="shared" si="4"/>
        <v>4</v>
      </c>
      <c r="J63" s="38">
        <f t="shared" si="4"/>
        <v>0</v>
      </c>
      <c r="K63" s="38">
        <f t="shared" si="4"/>
        <v>0</v>
      </c>
      <c r="L63" s="38">
        <f t="shared" si="4"/>
        <v>29</v>
      </c>
      <c r="M63" s="38">
        <f t="shared" si="4"/>
        <v>0</v>
      </c>
      <c r="N63" s="38">
        <f t="shared" si="4"/>
        <v>14</v>
      </c>
      <c r="O63" s="38">
        <f t="shared" si="4"/>
        <v>0</v>
      </c>
      <c r="P63" s="38">
        <f t="shared" si="4"/>
        <v>17</v>
      </c>
      <c r="Q63" s="38">
        <f t="shared" si="4"/>
        <v>7</v>
      </c>
      <c r="R63" s="38">
        <f t="shared" si="4"/>
        <v>0</v>
      </c>
      <c r="S63" s="38">
        <f t="shared" si="4"/>
        <v>0</v>
      </c>
      <c r="T63" s="38">
        <f t="shared" si="4"/>
        <v>0</v>
      </c>
      <c r="U63" s="38">
        <f t="shared" si="4"/>
        <v>0</v>
      </c>
      <c r="V63" s="38">
        <f t="shared" si="4"/>
        <v>6</v>
      </c>
      <c r="W63" s="38">
        <f t="shared" si="4"/>
        <v>0</v>
      </c>
      <c r="X63" s="38">
        <f t="shared" si="4"/>
        <v>5</v>
      </c>
      <c r="Y63" s="38">
        <f t="shared" si="4"/>
        <v>0</v>
      </c>
      <c r="Z63" s="38">
        <f t="shared" si="4"/>
        <v>0</v>
      </c>
      <c r="AA63" s="38">
        <f t="shared" si="4"/>
        <v>0</v>
      </c>
      <c r="AB63" s="38">
        <f t="shared" si="4"/>
        <v>0</v>
      </c>
      <c r="AC63" s="38">
        <f t="shared" si="4"/>
        <v>0</v>
      </c>
      <c r="AD63" s="38"/>
      <c r="AE63" s="38">
        <f>SUM(AE8:AE62)</f>
        <v>0</v>
      </c>
      <c r="AF63" s="38">
        <f>SUM(AF8:AF62)</f>
        <v>0</v>
      </c>
      <c r="AG63" s="38">
        <f>SUM(AG8:AG62)</f>
        <v>0</v>
      </c>
      <c r="AH63" s="38">
        <f>COUNTA(AH8:AH62)</f>
        <v>0</v>
      </c>
      <c r="AI63" s="38">
        <f>SUM(AI8:AI62)</f>
        <v>1</v>
      </c>
      <c r="AJ63" s="38">
        <f>SUM(AJ8:AJ62)</f>
        <v>0</v>
      </c>
      <c r="AK63" s="38">
        <f>COUNTA(AK8:AK62)</f>
        <v>6</v>
      </c>
      <c r="AL63" s="38">
        <f>SUM(AL8:AL62)</f>
        <v>6</v>
      </c>
      <c r="AM63" s="38">
        <f>SUM(AM8:AM62)</f>
        <v>10</v>
      </c>
      <c r="AN63" s="106" t="s">
        <v>25</v>
      </c>
      <c r="AO63" s="106"/>
      <c r="AP63" s="144">
        <f>AR63+AS63</f>
        <v>1755</v>
      </c>
      <c r="AQ63" s="144"/>
      <c r="AR63" s="34">
        <f>SUM(AR8:AR62)</f>
        <v>144</v>
      </c>
      <c r="AS63" s="38">
        <f>SUM(AS8:AS62)</f>
        <v>1611</v>
      </c>
      <c r="AT63" s="106" t="s">
        <v>75</v>
      </c>
      <c r="AU63" s="106"/>
      <c r="AV63" s="38">
        <f t="shared" ref="AV63:BB63" si="5">SUM(AV8:AV62)</f>
        <v>16</v>
      </c>
      <c r="AW63" s="38">
        <f t="shared" si="5"/>
        <v>16</v>
      </c>
      <c r="AX63" s="38">
        <f t="shared" si="5"/>
        <v>16</v>
      </c>
      <c r="AY63" s="38">
        <f t="shared" si="5"/>
        <v>286</v>
      </c>
      <c r="AZ63" s="38">
        <f t="shared" si="5"/>
        <v>359.25</v>
      </c>
      <c r="BA63" s="38">
        <f t="shared" si="5"/>
        <v>3</v>
      </c>
      <c r="BB63" s="38">
        <f t="shared" si="5"/>
        <v>0</v>
      </c>
    </row>
    <row r="64" spans="1:54" ht="10.95" customHeight="1" x14ac:dyDescent="0.3">
      <c r="AP64" s="82">
        <f>AP62-AQ8</f>
        <v>1911</v>
      </c>
    </row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  <row r="180" ht="10.95" customHeight="1" x14ac:dyDescent="0.3"/>
    <row r="181" ht="10.95" customHeight="1" x14ac:dyDescent="0.3"/>
    <row r="182" ht="10.95" customHeight="1" x14ac:dyDescent="0.3"/>
    <row r="183" ht="10.95" customHeight="1" x14ac:dyDescent="0.3"/>
    <row r="184" ht="10.95" customHeight="1" x14ac:dyDescent="0.3"/>
    <row r="185" ht="10.95" customHeight="1" x14ac:dyDescent="0.3"/>
    <row r="186" ht="10.95" customHeight="1" x14ac:dyDescent="0.3"/>
    <row r="187" ht="10.95" customHeight="1" x14ac:dyDescent="0.3"/>
    <row r="188" ht="10.95" customHeight="1" x14ac:dyDescent="0.3"/>
    <row r="189" ht="10.95" customHeight="1" x14ac:dyDescent="0.3"/>
    <row r="190" ht="10.95" customHeight="1" x14ac:dyDescent="0.3"/>
    <row r="191" ht="10.95" customHeight="1" x14ac:dyDescent="0.3"/>
    <row r="192" ht="10.95" customHeight="1" x14ac:dyDescent="0.3"/>
    <row r="193" ht="10.95" customHeight="1" x14ac:dyDescent="0.3"/>
    <row r="194" ht="10.95" customHeight="1" x14ac:dyDescent="0.3"/>
    <row r="195" ht="10.95" customHeight="1" x14ac:dyDescent="0.3"/>
    <row r="196" ht="10.95" customHeight="1" x14ac:dyDescent="0.3"/>
    <row r="197" ht="10.95" customHeight="1" x14ac:dyDescent="0.3"/>
    <row r="198" ht="10.95" customHeight="1" x14ac:dyDescent="0.3"/>
    <row r="199" ht="10.95" customHeight="1" x14ac:dyDescent="0.3"/>
    <row r="200" ht="10.95" customHeight="1" x14ac:dyDescent="0.3"/>
    <row r="201" ht="10.95" customHeight="1" x14ac:dyDescent="0.3"/>
    <row r="202" ht="10.95" customHeight="1" x14ac:dyDescent="0.3"/>
    <row r="203" ht="10.95" customHeight="1" x14ac:dyDescent="0.3"/>
    <row r="204" ht="10.95" customHeight="1" x14ac:dyDescent="0.3"/>
    <row r="205" ht="10.95" customHeight="1" x14ac:dyDescent="0.3"/>
    <row r="206" ht="10.95" customHeight="1" x14ac:dyDescent="0.3"/>
    <row r="207" ht="10.95" customHeight="1" x14ac:dyDescent="0.3"/>
    <row r="208" ht="10.95" customHeight="1" x14ac:dyDescent="0.3"/>
    <row r="209" ht="10.95" customHeight="1" x14ac:dyDescent="0.3"/>
    <row r="210" ht="10.95" customHeight="1" x14ac:dyDescent="0.3"/>
    <row r="211" ht="10.95" customHeight="1" x14ac:dyDescent="0.3"/>
    <row r="212" ht="10.95" customHeight="1" x14ac:dyDescent="0.3"/>
    <row r="213" ht="10.95" customHeight="1" x14ac:dyDescent="0.3"/>
    <row r="214" ht="10.95" customHeight="1" x14ac:dyDescent="0.3"/>
    <row r="215" ht="10.95" customHeight="1" x14ac:dyDescent="0.3"/>
    <row r="216" ht="10.95" customHeight="1" x14ac:dyDescent="0.3"/>
    <row r="217" ht="10.95" customHeight="1" x14ac:dyDescent="0.3"/>
    <row r="218" ht="10.95" customHeight="1" x14ac:dyDescent="0.3"/>
    <row r="219" ht="10.95" customHeight="1" x14ac:dyDescent="0.3"/>
    <row r="220" ht="10.95" customHeight="1" x14ac:dyDescent="0.3"/>
    <row r="221" ht="10.95" customHeight="1" x14ac:dyDescent="0.3"/>
    <row r="222" ht="10.95" customHeight="1" x14ac:dyDescent="0.3"/>
    <row r="223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5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63:B63"/>
    <mergeCell ref="AN63:AO63"/>
    <mergeCell ref="AP63:AQ63"/>
    <mergeCell ref="AT63:AU63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A760D-EEDD-42BF-810C-FBB0CE0886EF}">
  <sheetPr>
    <tabColor rgb="FF00B050"/>
    <pageSetUpPr fitToPage="1"/>
  </sheetPr>
  <dimension ref="A1:BB177"/>
  <sheetViews>
    <sheetView showGridLines="0" zoomScaleNormal="100" workbookViewId="0">
      <pane xSplit="2" ySplit="7" topLeftCell="AH8" activePane="bottomRight" state="frozen"/>
      <selection pane="topRight" activeCell="C1" sqref="C1"/>
      <selection pane="bottomLeft" activeCell="A8" sqref="A8"/>
      <selection pane="bottomRight" activeCell="AQ19" sqref="AQ19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" style="1" bestFit="1" customWidth="1"/>
    <col min="44" max="44" width="4" style="1" bestFit="1" customWidth="1"/>
    <col min="45" max="45" width="5" style="1" bestFit="1" customWidth="1"/>
    <col min="46" max="46" width="12.5546875" style="2" customWidth="1"/>
    <col min="47" max="47" width="7.44140625" style="2" customWidth="1"/>
    <col min="48" max="49" width="3.44140625" style="2" bestFit="1" customWidth="1"/>
    <col min="50" max="50" width="3.44140625" style="1" bestFit="1" customWidth="1"/>
    <col min="51" max="51" width="5.44140625" style="1" bestFit="1" customWidth="1"/>
    <col min="52" max="52" width="5.33203125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9" t="s">
        <v>339</v>
      </c>
      <c r="G4" s="28"/>
      <c r="H4" s="28"/>
      <c r="I4" s="28"/>
      <c r="J4" s="28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239</v>
      </c>
      <c r="AQ4" s="31"/>
      <c r="AR4" s="32"/>
      <c r="AT4" s="33" t="s">
        <v>88</v>
      </c>
      <c r="AU4" s="107" t="s">
        <v>341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90</v>
      </c>
      <c r="S7" s="25" t="s">
        <v>117</v>
      </c>
      <c r="T7" s="25" t="s">
        <v>13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>
        <v>1</v>
      </c>
      <c r="B8" s="36">
        <v>110</v>
      </c>
      <c r="C8" s="54" t="s">
        <v>123</v>
      </c>
      <c r="D8" s="54" t="s">
        <v>123</v>
      </c>
      <c r="E8" s="54" t="s">
        <v>123</v>
      </c>
      <c r="F8" s="54" t="s">
        <v>123</v>
      </c>
      <c r="G8" s="54"/>
      <c r="H8" s="54" t="s">
        <v>123</v>
      </c>
      <c r="I8" s="54" t="s">
        <v>123</v>
      </c>
      <c r="J8" s="54" t="s">
        <v>123</v>
      </c>
      <c r="K8" s="54" t="s">
        <v>123</v>
      </c>
      <c r="L8" s="54" t="s">
        <v>123</v>
      </c>
      <c r="M8" s="54" t="s">
        <v>123</v>
      </c>
      <c r="N8" s="54">
        <v>1</v>
      </c>
      <c r="O8" s="54" t="s">
        <v>123</v>
      </c>
      <c r="P8" s="54" t="s">
        <v>123</v>
      </c>
      <c r="Q8" s="54" t="s">
        <v>123</v>
      </c>
      <c r="R8" s="54" t="s">
        <v>123</v>
      </c>
      <c r="S8" s="54" t="s">
        <v>123</v>
      </c>
      <c r="T8" s="54" t="s">
        <v>123</v>
      </c>
      <c r="U8" s="54" t="s">
        <v>123</v>
      </c>
      <c r="V8" s="54" t="s">
        <v>123</v>
      </c>
      <c r="W8" s="54" t="s">
        <v>123</v>
      </c>
      <c r="X8" s="54" t="s">
        <v>123</v>
      </c>
      <c r="Y8" s="54" t="s">
        <v>123</v>
      </c>
      <c r="Z8" s="54" t="s">
        <v>123</v>
      </c>
      <c r="AA8" s="54" t="s">
        <v>123</v>
      </c>
      <c r="AB8" s="54" t="s">
        <v>123</v>
      </c>
      <c r="AC8" s="54" t="s">
        <v>123</v>
      </c>
      <c r="AD8" s="54" t="s">
        <v>123</v>
      </c>
      <c r="AE8" s="54" t="s">
        <v>123</v>
      </c>
      <c r="AF8" s="54" t="s">
        <v>123</v>
      </c>
      <c r="AG8" s="54" t="s">
        <v>123</v>
      </c>
      <c r="AH8" s="54"/>
      <c r="AI8" s="54" t="s">
        <v>123</v>
      </c>
      <c r="AJ8" s="54" t="s">
        <v>123</v>
      </c>
      <c r="AK8" s="54"/>
      <c r="AL8" s="54" t="s">
        <v>123</v>
      </c>
      <c r="AM8" s="54" t="s">
        <v>123</v>
      </c>
      <c r="AN8" s="55">
        <v>-14.795405863033</v>
      </c>
      <c r="AO8" s="55">
        <v>-64.865111690014004</v>
      </c>
      <c r="AP8" s="54">
        <v>225</v>
      </c>
      <c r="AQ8" s="54">
        <v>213</v>
      </c>
      <c r="AR8" s="54">
        <f>AP8-AQ8</f>
        <v>12</v>
      </c>
      <c r="AS8" s="54"/>
      <c r="AT8" s="133"/>
      <c r="AU8" s="134"/>
      <c r="AV8" s="58" t="s">
        <v>123</v>
      </c>
      <c r="AW8" s="58" t="s">
        <v>123</v>
      </c>
      <c r="AX8" s="54" t="s">
        <v>123</v>
      </c>
      <c r="AY8" s="54" t="s">
        <v>123</v>
      </c>
      <c r="AZ8" s="54" t="s">
        <v>123</v>
      </c>
      <c r="BA8" s="54" t="s">
        <v>123</v>
      </c>
      <c r="BB8" s="54" t="s">
        <v>123</v>
      </c>
    </row>
    <row r="9" spans="1:54" x14ac:dyDescent="0.3">
      <c r="A9" s="36" t="s">
        <v>345</v>
      </c>
      <c r="B9" s="36"/>
      <c r="C9" s="54" t="s">
        <v>123</v>
      </c>
      <c r="D9" s="54" t="s">
        <v>123</v>
      </c>
      <c r="E9" s="54" t="s">
        <v>123</v>
      </c>
      <c r="F9" s="54" t="s">
        <v>123</v>
      </c>
      <c r="G9" s="54" t="s">
        <v>123</v>
      </c>
      <c r="H9" s="54" t="s">
        <v>123</v>
      </c>
      <c r="I9" s="54" t="s">
        <v>123</v>
      </c>
      <c r="J9" s="54" t="s">
        <v>123</v>
      </c>
      <c r="K9" s="54" t="s">
        <v>123</v>
      </c>
      <c r="L9" s="54" t="s">
        <v>123</v>
      </c>
      <c r="M9" s="54" t="s">
        <v>123</v>
      </c>
      <c r="N9" s="54" t="s">
        <v>123</v>
      </c>
      <c r="O9" s="54" t="s">
        <v>123</v>
      </c>
      <c r="P9" s="54" t="s">
        <v>123</v>
      </c>
      <c r="Q9" s="54" t="s">
        <v>123</v>
      </c>
      <c r="R9" s="54" t="s">
        <v>123</v>
      </c>
      <c r="S9" s="54" t="s">
        <v>123</v>
      </c>
      <c r="T9" s="54" t="s">
        <v>123</v>
      </c>
      <c r="U9" s="54" t="s">
        <v>123</v>
      </c>
      <c r="V9" s="54" t="s">
        <v>123</v>
      </c>
      <c r="W9" s="54" t="s">
        <v>123</v>
      </c>
      <c r="X9" s="54" t="s">
        <v>123</v>
      </c>
      <c r="Y9" s="54" t="s">
        <v>123</v>
      </c>
      <c r="Z9" s="54" t="s">
        <v>123</v>
      </c>
      <c r="AA9" s="54" t="s">
        <v>123</v>
      </c>
      <c r="AB9" s="54" t="s">
        <v>123</v>
      </c>
      <c r="AC9" s="54" t="s">
        <v>123</v>
      </c>
      <c r="AD9" s="54" t="s">
        <v>123</v>
      </c>
      <c r="AE9" s="54" t="s">
        <v>123</v>
      </c>
      <c r="AF9" s="54" t="s">
        <v>123</v>
      </c>
      <c r="AG9" s="54" t="s">
        <v>123</v>
      </c>
      <c r="AH9" s="54"/>
      <c r="AI9" s="54" t="s">
        <v>123</v>
      </c>
      <c r="AJ9" s="54" t="s">
        <v>123</v>
      </c>
      <c r="AK9" s="54"/>
      <c r="AL9" s="54" t="s">
        <v>123</v>
      </c>
      <c r="AM9" s="54" t="s">
        <v>123</v>
      </c>
      <c r="AN9" s="55">
        <v>-14.795464000000001</v>
      </c>
      <c r="AO9" s="55">
        <v>-64.865159000000006</v>
      </c>
      <c r="AP9" s="54"/>
      <c r="AQ9" s="54"/>
      <c r="AR9" s="54"/>
      <c r="AS9" s="54"/>
      <c r="AT9" s="56"/>
      <c r="AU9" s="57"/>
      <c r="AV9" s="58" t="s">
        <v>123</v>
      </c>
      <c r="AW9" s="58" t="s">
        <v>123</v>
      </c>
      <c r="AX9" s="54" t="s">
        <v>123</v>
      </c>
      <c r="AY9" s="54">
        <v>8</v>
      </c>
      <c r="AZ9" s="54">
        <v>10</v>
      </c>
      <c r="BA9" s="54" t="s">
        <v>123</v>
      </c>
      <c r="BB9" s="54" t="s">
        <v>123</v>
      </c>
    </row>
    <row r="10" spans="1:54" x14ac:dyDescent="0.3">
      <c r="A10" s="36">
        <v>2</v>
      </c>
      <c r="B10" s="36">
        <v>108</v>
      </c>
      <c r="C10" s="54" t="s">
        <v>123</v>
      </c>
      <c r="D10" s="54" t="s">
        <v>123</v>
      </c>
      <c r="E10" s="54" t="s">
        <v>123</v>
      </c>
      <c r="F10" s="54" t="s">
        <v>123</v>
      </c>
      <c r="G10" s="54"/>
      <c r="H10" s="54" t="s">
        <v>123</v>
      </c>
      <c r="I10" s="54" t="s">
        <v>123</v>
      </c>
      <c r="J10" s="54" t="s">
        <v>123</v>
      </c>
      <c r="K10" s="54" t="s">
        <v>123</v>
      </c>
      <c r="L10" s="54" t="s">
        <v>123</v>
      </c>
      <c r="M10" s="54" t="s">
        <v>123</v>
      </c>
      <c r="N10" s="54" t="s">
        <v>123</v>
      </c>
      <c r="O10" s="54" t="s">
        <v>123</v>
      </c>
      <c r="P10" s="54" t="s">
        <v>123</v>
      </c>
      <c r="Q10" s="54" t="s">
        <v>123</v>
      </c>
      <c r="R10" s="54" t="s">
        <v>123</v>
      </c>
      <c r="S10" s="54" t="s">
        <v>123</v>
      </c>
      <c r="T10" s="54" t="s">
        <v>123</v>
      </c>
      <c r="U10" s="54" t="s">
        <v>123</v>
      </c>
      <c r="V10" s="54" t="s">
        <v>123</v>
      </c>
      <c r="W10" s="54" t="s">
        <v>123</v>
      </c>
      <c r="X10" s="54" t="s">
        <v>123</v>
      </c>
      <c r="Y10" s="54" t="s">
        <v>123</v>
      </c>
      <c r="Z10" s="54" t="s">
        <v>123</v>
      </c>
      <c r="AA10" s="54" t="s">
        <v>123</v>
      </c>
      <c r="AB10" s="54" t="s">
        <v>123</v>
      </c>
      <c r="AC10" s="54" t="s">
        <v>123</v>
      </c>
      <c r="AD10" s="54" t="s">
        <v>123</v>
      </c>
      <c r="AE10" s="54" t="s">
        <v>123</v>
      </c>
      <c r="AF10" s="54" t="s">
        <v>123</v>
      </c>
      <c r="AG10" s="54" t="s">
        <v>123</v>
      </c>
      <c r="AH10" s="54"/>
      <c r="AI10" s="54" t="s">
        <v>123</v>
      </c>
      <c r="AJ10" s="54" t="s">
        <v>123</v>
      </c>
      <c r="AK10" s="54"/>
      <c r="AL10" s="54" t="s">
        <v>123</v>
      </c>
      <c r="AM10" s="54" t="s">
        <v>123</v>
      </c>
      <c r="AN10" s="55">
        <v>-14.795409428958999</v>
      </c>
      <c r="AO10" s="55">
        <v>-64.865234065799996</v>
      </c>
      <c r="AP10" s="54">
        <v>195</v>
      </c>
      <c r="AQ10" s="54"/>
      <c r="AR10" s="54"/>
      <c r="AS10" s="54">
        <f>AQ8-AP10</f>
        <v>18</v>
      </c>
      <c r="AT10" s="56"/>
      <c r="AU10" s="57"/>
      <c r="AV10" s="58" t="s">
        <v>123</v>
      </c>
      <c r="AW10" s="58" t="s">
        <v>123</v>
      </c>
      <c r="AX10" s="54" t="s">
        <v>123</v>
      </c>
      <c r="AY10" s="54">
        <v>10</v>
      </c>
      <c r="AZ10" s="54">
        <v>12.5</v>
      </c>
      <c r="BA10" s="54" t="s">
        <v>123</v>
      </c>
      <c r="BB10" s="54" t="s">
        <v>123</v>
      </c>
    </row>
    <row r="11" spans="1:54" x14ac:dyDescent="0.3">
      <c r="A11" s="36">
        <v>3</v>
      </c>
      <c r="B11" s="36">
        <v>107</v>
      </c>
      <c r="C11" s="54" t="s">
        <v>123</v>
      </c>
      <c r="D11" s="54" t="s">
        <v>123</v>
      </c>
      <c r="E11" s="54" t="s">
        <v>123</v>
      </c>
      <c r="F11" s="54" t="s">
        <v>123</v>
      </c>
      <c r="G11" s="54"/>
      <c r="H11" s="54" t="s">
        <v>123</v>
      </c>
      <c r="I11" s="54" t="s">
        <v>123</v>
      </c>
      <c r="J11" s="54" t="s">
        <v>123</v>
      </c>
      <c r="K11" s="54" t="s">
        <v>123</v>
      </c>
      <c r="L11" s="54" t="s">
        <v>123</v>
      </c>
      <c r="M11" s="54" t="s">
        <v>123</v>
      </c>
      <c r="N11" s="54" t="s">
        <v>123</v>
      </c>
      <c r="O11" s="54" t="s">
        <v>123</v>
      </c>
      <c r="P11" s="54" t="s">
        <v>123</v>
      </c>
      <c r="Q11" s="54" t="s">
        <v>123</v>
      </c>
      <c r="R11" s="54" t="s">
        <v>123</v>
      </c>
      <c r="S11" s="54" t="s">
        <v>123</v>
      </c>
      <c r="T11" s="54" t="s">
        <v>123</v>
      </c>
      <c r="U11" s="54" t="s">
        <v>123</v>
      </c>
      <c r="V11" s="54" t="s">
        <v>123</v>
      </c>
      <c r="W11" s="54" t="s">
        <v>123</v>
      </c>
      <c r="X11" s="54" t="s">
        <v>123</v>
      </c>
      <c r="Y11" s="54" t="s">
        <v>123</v>
      </c>
      <c r="Z11" s="54" t="s">
        <v>123</v>
      </c>
      <c r="AA11" s="54" t="s">
        <v>123</v>
      </c>
      <c r="AB11" s="54" t="s">
        <v>123</v>
      </c>
      <c r="AC11" s="54" t="s">
        <v>123</v>
      </c>
      <c r="AD11" s="54" t="s">
        <v>123</v>
      </c>
      <c r="AE11" s="54" t="s">
        <v>123</v>
      </c>
      <c r="AF11" s="54" t="s">
        <v>123</v>
      </c>
      <c r="AG11" s="54" t="s">
        <v>123</v>
      </c>
      <c r="AH11" s="54"/>
      <c r="AI11" s="54" t="s">
        <v>123</v>
      </c>
      <c r="AJ11" s="54" t="s">
        <v>123</v>
      </c>
      <c r="AK11" s="54"/>
      <c r="AL11" s="54" t="s">
        <v>123</v>
      </c>
      <c r="AM11" s="54" t="s">
        <v>123</v>
      </c>
      <c r="AN11" s="55">
        <v>-14.795270040028001</v>
      </c>
      <c r="AO11" s="55">
        <v>-64.865460041909998</v>
      </c>
      <c r="AP11" s="54">
        <v>164</v>
      </c>
      <c r="AQ11" s="54"/>
      <c r="AR11" s="54"/>
      <c r="AS11" s="54">
        <f>AP10-AP11</f>
        <v>31</v>
      </c>
      <c r="AT11" s="56"/>
      <c r="AU11" s="57"/>
      <c r="AV11" s="58" t="s">
        <v>123</v>
      </c>
      <c r="AW11" s="58" t="s">
        <v>123</v>
      </c>
      <c r="AX11" s="54" t="s">
        <v>123</v>
      </c>
      <c r="AY11" s="54">
        <v>29</v>
      </c>
      <c r="AZ11" s="54">
        <v>36.25</v>
      </c>
      <c r="BA11" s="54" t="s">
        <v>123</v>
      </c>
      <c r="BB11" s="54" t="s">
        <v>123</v>
      </c>
    </row>
    <row r="12" spans="1:54" x14ac:dyDescent="0.3">
      <c r="A12" s="36">
        <v>4</v>
      </c>
      <c r="B12" s="36">
        <v>106</v>
      </c>
      <c r="C12" s="54" t="s">
        <v>123</v>
      </c>
      <c r="D12" s="54" t="s">
        <v>123</v>
      </c>
      <c r="E12" s="54" t="s">
        <v>123</v>
      </c>
      <c r="F12" s="54" t="s">
        <v>123</v>
      </c>
      <c r="G12" s="54"/>
      <c r="H12" s="54" t="s">
        <v>123</v>
      </c>
      <c r="I12" s="54" t="s">
        <v>123</v>
      </c>
      <c r="J12" s="54" t="s">
        <v>123</v>
      </c>
      <c r="K12" s="54" t="s">
        <v>123</v>
      </c>
      <c r="L12" s="54" t="s">
        <v>123</v>
      </c>
      <c r="M12" s="54" t="s">
        <v>123</v>
      </c>
      <c r="N12" s="54" t="s">
        <v>123</v>
      </c>
      <c r="O12" s="54" t="s">
        <v>123</v>
      </c>
      <c r="P12" s="54" t="s">
        <v>123</v>
      </c>
      <c r="Q12" s="54" t="s">
        <v>123</v>
      </c>
      <c r="R12" s="54" t="s">
        <v>123</v>
      </c>
      <c r="S12" s="54" t="s">
        <v>123</v>
      </c>
      <c r="T12" s="54" t="s">
        <v>123</v>
      </c>
      <c r="U12" s="54" t="s">
        <v>123</v>
      </c>
      <c r="V12" s="54" t="s">
        <v>123</v>
      </c>
      <c r="W12" s="54" t="s">
        <v>123</v>
      </c>
      <c r="X12" s="54" t="s">
        <v>123</v>
      </c>
      <c r="Y12" s="54" t="s">
        <v>123</v>
      </c>
      <c r="Z12" s="54" t="s">
        <v>123</v>
      </c>
      <c r="AA12" s="54" t="s">
        <v>123</v>
      </c>
      <c r="AB12" s="54" t="s">
        <v>123</v>
      </c>
      <c r="AC12" s="54" t="s">
        <v>123</v>
      </c>
      <c r="AD12" s="54" t="s">
        <v>123</v>
      </c>
      <c r="AE12" s="54" t="s">
        <v>123</v>
      </c>
      <c r="AF12" s="54" t="s">
        <v>123</v>
      </c>
      <c r="AG12" s="54" t="s">
        <v>123</v>
      </c>
      <c r="AH12" s="54"/>
      <c r="AI12" s="54" t="s">
        <v>123</v>
      </c>
      <c r="AJ12" s="54" t="s">
        <v>123</v>
      </c>
      <c r="AK12" s="54"/>
      <c r="AL12" s="54" t="s">
        <v>123</v>
      </c>
      <c r="AM12" s="54" t="s">
        <v>123</v>
      </c>
      <c r="AN12" s="55">
        <v>-14.795121897839</v>
      </c>
      <c r="AO12" s="55">
        <v>-64.865662213413998</v>
      </c>
      <c r="AP12" s="54">
        <v>139</v>
      </c>
      <c r="AQ12" s="54"/>
      <c r="AR12" s="54"/>
      <c r="AS12" s="54">
        <f>AP11-AP12</f>
        <v>25</v>
      </c>
      <c r="AT12" s="56"/>
      <c r="AU12" s="57"/>
      <c r="AV12" s="58">
        <v>1</v>
      </c>
      <c r="AW12" s="58">
        <v>1</v>
      </c>
      <c r="AX12" s="54">
        <v>1</v>
      </c>
      <c r="AY12" s="54">
        <v>27</v>
      </c>
      <c r="AZ12" s="54">
        <v>34</v>
      </c>
      <c r="BA12" s="54" t="s">
        <v>123</v>
      </c>
      <c r="BB12" s="54" t="s">
        <v>123</v>
      </c>
    </row>
    <row r="13" spans="1:54" x14ac:dyDescent="0.3">
      <c r="A13" s="36" t="s">
        <v>347</v>
      </c>
      <c r="B13" s="36"/>
      <c r="C13" s="54" t="s">
        <v>123</v>
      </c>
      <c r="D13" s="54" t="s">
        <v>123</v>
      </c>
      <c r="E13" s="54" t="s">
        <v>123</v>
      </c>
      <c r="F13" s="54" t="s">
        <v>123</v>
      </c>
      <c r="G13" s="54" t="s">
        <v>123</v>
      </c>
      <c r="H13" s="54" t="s">
        <v>123</v>
      </c>
      <c r="I13" s="54" t="s">
        <v>123</v>
      </c>
      <c r="J13" s="54" t="s">
        <v>123</v>
      </c>
      <c r="K13" s="54" t="s">
        <v>123</v>
      </c>
      <c r="L13" s="54" t="s">
        <v>123</v>
      </c>
      <c r="M13" s="54" t="s">
        <v>123</v>
      </c>
      <c r="N13" s="54" t="s">
        <v>123</v>
      </c>
      <c r="O13" s="54" t="s">
        <v>123</v>
      </c>
      <c r="P13" s="54" t="s">
        <v>123</v>
      </c>
      <c r="Q13" s="54" t="s">
        <v>123</v>
      </c>
      <c r="R13" s="54" t="s">
        <v>123</v>
      </c>
      <c r="S13" s="54" t="s">
        <v>123</v>
      </c>
      <c r="T13" s="54" t="s">
        <v>123</v>
      </c>
      <c r="U13" s="54" t="s">
        <v>123</v>
      </c>
      <c r="V13" s="54" t="s">
        <v>123</v>
      </c>
      <c r="W13" s="54" t="s">
        <v>123</v>
      </c>
      <c r="X13" s="54">
        <v>1</v>
      </c>
      <c r="Y13" s="54" t="s">
        <v>123</v>
      </c>
      <c r="Z13" s="54" t="s">
        <v>123</v>
      </c>
      <c r="AA13" s="54" t="s">
        <v>123</v>
      </c>
      <c r="AB13" s="54" t="s">
        <v>123</v>
      </c>
      <c r="AC13" s="54" t="s">
        <v>123</v>
      </c>
      <c r="AD13" s="54" t="s">
        <v>123</v>
      </c>
      <c r="AE13" s="54" t="s">
        <v>123</v>
      </c>
      <c r="AF13" s="54" t="s">
        <v>123</v>
      </c>
      <c r="AG13" s="54" t="s">
        <v>123</v>
      </c>
      <c r="AH13" s="54"/>
      <c r="AI13" s="54" t="s">
        <v>123</v>
      </c>
      <c r="AJ13" s="54" t="s">
        <v>123</v>
      </c>
      <c r="AK13" s="54"/>
      <c r="AL13" s="54" t="s">
        <v>123</v>
      </c>
      <c r="AM13" s="54" t="s">
        <v>123</v>
      </c>
      <c r="AN13" s="55">
        <v>-14.795089000000001</v>
      </c>
      <c r="AO13" s="55">
        <v>-64.865712000000002</v>
      </c>
      <c r="AP13" s="54"/>
      <c r="AQ13" s="54"/>
      <c r="AR13" s="54"/>
      <c r="AS13" s="54"/>
      <c r="AT13" s="56"/>
      <c r="AU13" s="57"/>
      <c r="AV13" s="58" t="s">
        <v>123</v>
      </c>
      <c r="AW13" s="58" t="s">
        <v>123</v>
      </c>
      <c r="AX13" s="54"/>
      <c r="AY13" s="54">
        <v>6</v>
      </c>
      <c r="AZ13" s="54">
        <v>8</v>
      </c>
      <c r="BA13" s="54"/>
      <c r="BB13" s="54"/>
    </row>
    <row r="14" spans="1:54" x14ac:dyDescent="0.3">
      <c r="A14" s="36">
        <v>5</v>
      </c>
      <c r="B14" s="36">
        <v>121</v>
      </c>
      <c r="C14" s="54" t="s">
        <v>123</v>
      </c>
      <c r="D14" s="54" t="s">
        <v>123</v>
      </c>
      <c r="E14" s="54" t="s">
        <v>123</v>
      </c>
      <c r="F14" s="54">
        <v>1</v>
      </c>
      <c r="G14" s="54">
        <v>1</v>
      </c>
      <c r="H14" s="54">
        <v>1</v>
      </c>
      <c r="I14" s="54" t="s">
        <v>123</v>
      </c>
      <c r="J14" s="54" t="s">
        <v>123</v>
      </c>
      <c r="K14" s="54" t="s">
        <v>123</v>
      </c>
      <c r="L14" s="54" t="s">
        <v>123</v>
      </c>
      <c r="M14" s="54" t="s">
        <v>123</v>
      </c>
      <c r="N14" s="54">
        <v>1</v>
      </c>
      <c r="O14" s="54" t="s">
        <v>123</v>
      </c>
      <c r="P14" s="54">
        <v>1</v>
      </c>
      <c r="Q14" s="54" t="s">
        <v>123</v>
      </c>
      <c r="R14" s="54" t="s">
        <v>123</v>
      </c>
      <c r="S14" s="54" t="s">
        <v>123</v>
      </c>
      <c r="T14" s="54" t="s">
        <v>123</v>
      </c>
      <c r="U14" s="54" t="s">
        <v>123</v>
      </c>
      <c r="V14" s="54" t="s">
        <v>123</v>
      </c>
      <c r="W14" s="54" t="s">
        <v>123</v>
      </c>
      <c r="X14" s="54" t="s">
        <v>123</v>
      </c>
      <c r="Y14" s="54" t="s">
        <v>123</v>
      </c>
      <c r="Z14" s="54" t="s">
        <v>123</v>
      </c>
      <c r="AA14" s="54" t="s">
        <v>123</v>
      </c>
      <c r="AB14" s="54" t="s">
        <v>123</v>
      </c>
      <c r="AC14" s="54" t="s">
        <v>123</v>
      </c>
      <c r="AD14" s="54" t="s">
        <v>123</v>
      </c>
      <c r="AE14" s="54" t="s">
        <v>123</v>
      </c>
      <c r="AF14" s="54" t="s">
        <v>123</v>
      </c>
      <c r="AG14" s="54" t="s">
        <v>123</v>
      </c>
      <c r="AH14" s="54"/>
      <c r="AI14" s="54" t="s">
        <v>123</v>
      </c>
      <c r="AJ14" s="54" t="s">
        <v>123</v>
      </c>
      <c r="AK14" s="54"/>
      <c r="AL14" s="54" t="s">
        <v>123</v>
      </c>
      <c r="AM14" s="54" t="s">
        <v>123</v>
      </c>
      <c r="AN14" s="55">
        <v>-14.795039886630001</v>
      </c>
      <c r="AO14" s="55">
        <v>-64.865674283355006</v>
      </c>
      <c r="AP14" s="54">
        <v>127</v>
      </c>
      <c r="AQ14" s="54"/>
      <c r="AR14" s="54"/>
      <c r="AS14" s="54">
        <f>AP12-AP14</f>
        <v>12</v>
      </c>
      <c r="AT14" s="56"/>
      <c r="AU14" s="57"/>
      <c r="AV14" s="58">
        <v>1</v>
      </c>
      <c r="AW14" s="58">
        <v>1</v>
      </c>
      <c r="AX14" s="54">
        <v>1</v>
      </c>
      <c r="AY14" s="54">
        <v>7</v>
      </c>
      <c r="AZ14" s="54">
        <v>9</v>
      </c>
      <c r="BA14" s="54" t="s">
        <v>123</v>
      </c>
      <c r="BB14" s="54" t="s">
        <v>123</v>
      </c>
    </row>
    <row r="15" spans="1:54" x14ac:dyDescent="0.3">
      <c r="A15" s="36">
        <v>6</v>
      </c>
      <c r="B15" s="36">
        <v>122</v>
      </c>
      <c r="C15" s="54"/>
      <c r="D15" s="54"/>
      <c r="E15" s="54"/>
      <c r="F15" s="54">
        <v>1</v>
      </c>
      <c r="G15" s="54">
        <v>1</v>
      </c>
      <c r="H15" s="54">
        <v>1</v>
      </c>
      <c r="I15" s="54"/>
      <c r="J15" s="54"/>
      <c r="K15" s="54"/>
      <c r="L15" s="54">
        <v>1</v>
      </c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5"/>
      <c r="AO15" s="55"/>
      <c r="AP15" s="54">
        <v>82</v>
      </c>
      <c r="AQ15" s="54"/>
      <c r="AR15" s="54"/>
      <c r="AS15" s="54">
        <f>AP14-AP15</f>
        <v>45</v>
      </c>
      <c r="AT15" s="56"/>
      <c r="AU15" s="57"/>
      <c r="AV15" s="58"/>
      <c r="AW15" s="58"/>
      <c r="AX15" s="54"/>
      <c r="AY15" s="54"/>
      <c r="AZ15" s="54"/>
      <c r="BA15" s="54"/>
      <c r="BB15" s="54"/>
    </row>
    <row r="16" spans="1:54" x14ac:dyDescent="0.3">
      <c r="A16" s="36">
        <v>7</v>
      </c>
      <c r="B16" s="36">
        <v>123</v>
      </c>
      <c r="C16" s="54" t="s">
        <v>123</v>
      </c>
      <c r="D16" s="54" t="s">
        <v>123</v>
      </c>
      <c r="E16" s="54" t="s">
        <v>123</v>
      </c>
      <c r="F16" s="54">
        <v>1</v>
      </c>
      <c r="G16" s="54">
        <v>1</v>
      </c>
      <c r="H16" s="54">
        <v>1</v>
      </c>
      <c r="I16" s="54" t="s">
        <v>123</v>
      </c>
      <c r="J16" s="54" t="s">
        <v>123</v>
      </c>
      <c r="K16" s="54" t="s">
        <v>123</v>
      </c>
      <c r="L16" s="54" t="s">
        <v>123</v>
      </c>
      <c r="M16" s="54" t="s">
        <v>123</v>
      </c>
      <c r="N16" s="54">
        <v>1</v>
      </c>
      <c r="O16" s="54" t="s">
        <v>123</v>
      </c>
      <c r="P16" s="54" t="s">
        <v>123</v>
      </c>
      <c r="Q16" s="54" t="s">
        <v>123</v>
      </c>
      <c r="R16" s="54" t="s">
        <v>123</v>
      </c>
      <c r="S16" s="54" t="s">
        <v>123</v>
      </c>
      <c r="T16" s="54" t="s">
        <v>123</v>
      </c>
      <c r="U16" s="54" t="s">
        <v>123</v>
      </c>
      <c r="V16" s="54">
        <v>1</v>
      </c>
      <c r="W16" s="54" t="s">
        <v>123</v>
      </c>
      <c r="X16" s="54" t="s">
        <v>123</v>
      </c>
      <c r="Y16" s="54" t="s">
        <v>123</v>
      </c>
      <c r="Z16" s="54" t="s">
        <v>123</v>
      </c>
      <c r="AA16" s="54" t="s">
        <v>123</v>
      </c>
      <c r="AB16" s="54" t="s">
        <v>123</v>
      </c>
      <c r="AC16" s="54" t="s">
        <v>123</v>
      </c>
      <c r="AD16" s="54" t="s">
        <v>123</v>
      </c>
      <c r="AE16" s="54" t="s">
        <v>123</v>
      </c>
      <c r="AF16" s="54" t="s">
        <v>123</v>
      </c>
      <c r="AG16" s="54" t="s">
        <v>123</v>
      </c>
      <c r="AH16" s="54"/>
      <c r="AI16" s="54" t="s">
        <v>123</v>
      </c>
      <c r="AJ16" s="54" t="s">
        <v>123</v>
      </c>
      <c r="AK16" s="54" t="s">
        <v>57</v>
      </c>
      <c r="AL16" s="54">
        <v>1</v>
      </c>
      <c r="AM16" s="54">
        <v>1</v>
      </c>
      <c r="AN16" s="55">
        <v>-14.794706649413</v>
      </c>
      <c r="AO16" s="55">
        <v>-64.865436572581004</v>
      </c>
      <c r="AP16" s="54">
        <v>37</v>
      </c>
      <c r="AQ16" s="54">
        <v>1</v>
      </c>
      <c r="AR16" s="54">
        <f>AP16-AQ16</f>
        <v>36</v>
      </c>
      <c r="AS16" s="54">
        <f>AP15-AP16</f>
        <v>45</v>
      </c>
      <c r="AT16" s="56"/>
      <c r="AU16" s="57"/>
      <c r="AV16" s="58" t="s">
        <v>123</v>
      </c>
      <c r="AW16" s="58" t="s">
        <v>123</v>
      </c>
      <c r="AX16" s="54" t="s">
        <v>123</v>
      </c>
      <c r="AY16" s="54" t="s">
        <v>123</v>
      </c>
      <c r="AZ16" s="54" t="s">
        <v>123</v>
      </c>
      <c r="BA16" s="54" t="s">
        <v>123</v>
      </c>
      <c r="BB16" s="54" t="s">
        <v>123</v>
      </c>
    </row>
    <row r="17" spans="1:54" x14ac:dyDescent="0.3">
      <c r="A17" s="123" t="s">
        <v>22</v>
      </c>
      <c r="B17" s="123"/>
      <c r="C17" s="38">
        <f t="shared" ref="C17:O17" si="0">SUM(C8:C16)</f>
        <v>0</v>
      </c>
      <c r="D17" s="38">
        <f t="shared" si="0"/>
        <v>0</v>
      </c>
      <c r="E17" s="38">
        <f t="shared" si="0"/>
        <v>0</v>
      </c>
      <c r="F17" s="38">
        <f t="shared" si="0"/>
        <v>3</v>
      </c>
      <c r="G17" s="38">
        <f t="shared" si="0"/>
        <v>3</v>
      </c>
      <c r="H17" s="38">
        <f t="shared" si="0"/>
        <v>3</v>
      </c>
      <c r="I17" s="38">
        <f t="shared" si="0"/>
        <v>0</v>
      </c>
      <c r="J17" s="38">
        <f t="shared" si="0"/>
        <v>0</v>
      </c>
      <c r="K17" s="38">
        <f t="shared" si="0"/>
        <v>0</v>
      </c>
      <c r="L17" s="38">
        <f t="shared" si="0"/>
        <v>1</v>
      </c>
      <c r="M17" s="38">
        <f t="shared" si="0"/>
        <v>0</v>
      </c>
      <c r="N17" s="38">
        <f t="shared" si="0"/>
        <v>3</v>
      </c>
      <c r="O17" s="38">
        <f t="shared" si="0"/>
        <v>0</v>
      </c>
      <c r="P17" s="38">
        <f t="shared" ref="P17:AC17" si="1">SUM(P8:P16)</f>
        <v>1</v>
      </c>
      <c r="Q17" s="38">
        <f>SUM(Q8:Q16)</f>
        <v>0</v>
      </c>
      <c r="R17" s="38">
        <f t="shared" si="1"/>
        <v>0</v>
      </c>
      <c r="S17" s="38">
        <f t="shared" si="1"/>
        <v>0</v>
      </c>
      <c r="T17" s="38">
        <f t="shared" si="1"/>
        <v>0</v>
      </c>
      <c r="U17" s="38">
        <f t="shared" si="1"/>
        <v>0</v>
      </c>
      <c r="V17" s="38">
        <f t="shared" si="1"/>
        <v>1</v>
      </c>
      <c r="W17" s="38">
        <f t="shared" si="1"/>
        <v>0</v>
      </c>
      <c r="X17" s="38">
        <f t="shared" si="1"/>
        <v>1</v>
      </c>
      <c r="Y17" s="38">
        <f t="shared" si="1"/>
        <v>0</v>
      </c>
      <c r="Z17" s="38">
        <f t="shared" si="1"/>
        <v>0</v>
      </c>
      <c r="AA17" s="38">
        <f t="shared" si="1"/>
        <v>0</v>
      </c>
      <c r="AB17" s="38">
        <f t="shared" si="1"/>
        <v>0</v>
      </c>
      <c r="AC17" s="38">
        <f t="shared" si="1"/>
        <v>0</v>
      </c>
      <c r="AD17" s="38"/>
      <c r="AE17" s="38">
        <f>SUM(AE8:AE16)</f>
        <v>0</v>
      </c>
      <c r="AF17" s="38">
        <f>SUM(AF8:AF16)</f>
        <v>0</v>
      </c>
      <c r="AG17" s="38">
        <f>SUM(AG8:AG16)</f>
        <v>0</v>
      </c>
      <c r="AH17" s="38">
        <f>COUNTA(AH8:AH16)</f>
        <v>0</v>
      </c>
      <c r="AI17" s="38">
        <f>SUM(AI8:AI16)</f>
        <v>0</v>
      </c>
      <c r="AJ17" s="38">
        <f>SUM(AJ8:AJ16)</f>
        <v>0</v>
      </c>
      <c r="AK17" s="38">
        <f>COUNTA(AK8:AK16)</f>
        <v>1</v>
      </c>
      <c r="AL17" s="38">
        <f>SUM(AL8:AL16)</f>
        <v>1</v>
      </c>
      <c r="AM17" s="38">
        <f>SUM(AM8:AM16)</f>
        <v>1</v>
      </c>
      <c r="AN17" s="106" t="s">
        <v>25</v>
      </c>
      <c r="AO17" s="106"/>
      <c r="AP17" s="144">
        <f>AR17+AS17</f>
        <v>224</v>
      </c>
      <c r="AQ17" s="144"/>
      <c r="AR17" s="34">
        <f>SUM(AR8:AR16)</f>
        <v>48</v>
      </c>
      <c r="AS17" s="34">
        <f>SUM(AS8:AS16)</f>
        <v>176</v>
      </c>
      <c r="AT17" s="106" t="s">
        <v>75</v>
      </c>
      <c r="AU17" s="106"/>
      <c r="AV17" s="38">
        <f>SUM(AV8:AV16)</f>
        <v>2</v>
      </c>
      <c r="AW17" s="38">
        <f>SUM(AW8:AW16)</f>
        <v>2</v>
      </c>
      <c r="AX17" s="38">
        <f t="shared" ref="AX17:BB17" si="2">SUM(AX8:AX16)</f>
        <v>2</v>
      </c>
      <c r="AY17" s="38">
        <f t="shared" si="2"/>
        <v>87</v>
      </c>
      <c r="AZ17" s="38">
        <f>SUM(AZ8:AZ16)</f>
        <v>109.75</v>
      </c>
      <c r="BA17" s="38">
        <f t="shared" si="2"/>
        <v>0</v>
      </c>
      <c r="BB17" s="38">
        <f t="shared" si="2"/>
        <v>0</v>
      </c>
    </row>
    <row r="18" spans="1:54" ht="10.95" customHeight="1" x14ac:dyDescent="0.3">
      <c r="AQ18" s="82">
        <f>AP8-AQ16</f>
        <v>224</v>
      </c>
    </row>
    <row r="19" spans="1:54" ht="10.95" customHeight="1" x14ac:dyDescent="0.3"/>
    <row r="20" spans="1:54" ht="10.95" customHeight="1" x14ac:dyDescent="0.3"/>
    <row r="21" spans="1:54" ht="10.95" customHeight="1" x14ac:dyDescent="0.3"/>
    <row r="22" spans="1:54" ht="10.95" customHeight="1" x14ac:dyDescent="0.3"/>
    <row r="23" spans="1:54" ht="10.95" customHeight="1" x14ac:dyDescent="0.3"/>
    <row r="24" spans="1:54" ht="10.95" customHeight="1" x14ac:dyDescent="0.3"/>
    <row r="25" spans="1:54" ht="10.95" customHeight="1" x14ac:dyDescent="0.3"/>
    <row r="26" spans="1:54" ht="10.95" customHeight="1" x14ac:dyDescent="0.3"/>
    <row r="27" spans="1:54" ht="10.95" customHeight="1" x14ac:dyDescent="0.3"/>
    <row r="28" spans="1:54" ht="10.95" customHeight="1" x14ac:dyDescent="0.3"/>
    <row r="29" spans="1:54" ht="10.95" customHeight="1" x14ac:dyDescent="0.3"/>
    <row r="30" spans="1:54" ht="10.95" customHeight="1" x14ac:dyDescent="0.3"/>
    <row r="31" spans="1:54" ht="10.95" customHeight="1" x14ac:dyDescent="0.3"/>
    <row r="32" spans="1:54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5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17:B17"/>
    <mergeCell ref="AN17:AO17"/>
    <mergeCell ref="AP17:AQ17"/>
    <mergeCell ref="AT17:AU17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6ACF-7B02-4C6C-A79F-02B465325C0C}">
  <sheetPr>
    <tabColor rgb="FFFF0000"/>
    <pageSetUpPr fitToPage="1"/>
  </sheetPr>
  <dimension ref="A1:BB232"/>
  <sheetViews>
    <sheetView showGridLines="0" zoomScaleNormal="100" workbookViewId="0">
      <pane xSplit="2" ySplit="7" topLeftCell="AK8" activePane="bottomRight" state="frozen"/>
      <selection pane="topRight" activeCell="C1" sqref="C1"/>
      <selection pane="bottomLeft" activeCell="A8" sqref="A8"/>
      <selection pane="bottomRight" activeCell="AQ11" sqref="AQ11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4" width="3.109375" style="1" bestFit="1" customWidth="1"/>
    <col min="5" max="5" width="4.6640625" style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2" width="6" style="1" bestFit="1" customWidth="1"/>
    <col min="43" max="43" width="7" style="1" bestFit="1" customWidth="1"/>
    <col min="44" max="44" width="4.109375" style="1" customWidth="1"/>
    <col min="45" max="45" width="5" style="1" bestFit="1" customWidth="1"/>
    <col min="46" max="46" width="12.5546875" style="2" customWidth="1"/>
    <col min="47" max="47" width="7.44140625" style="2" customWidth="1"/>
    <col min="48" max="49" width="3.44140625" style="2" bestFit="1" customWidth="1"/>
    <col min="50" max="50" width="3.44140625" style="1" bestFit="1" customWidth="1"/>
    <col min="51" max="51" width="5.44140625" style="1" bestFit="1" customWidth="1"/>
    <col min="52" max="52" width="6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9" t="s">
        <v>339</v>
      </c>
      <c r="G4" s="28"/>
      <c r="H4" s="28"/>
      <c r="I4" s="28"/>
      <c r="J4" s="28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240</v>
      </c>
      <c r="AQ4" s="31"/>
      <c r="AR4" s="32"/>
      <c r="AT4" s="33" t="s">
        <v>88</v>
      </c>
      <c r="AU4" s="107" t="s">
        <v>341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90</v>
      </c>
      <c r="S7" s="25" t="s">
        <v>117</v>
      </c>
      <c r="T7" s="25" t="s">
        <v>13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>
        <v>1</v>
      </c>
      <c r="B8" s="36">
        <v>51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54"/>
      <c r="AL8" s="54"/>
      <c r="AM8" s="54"/>
      <c r="AN8" s="55">
        <v>-14.794384000000001</v>
      </c>
      <c r="AO8" s="55">
        <v>-64.871058000000005</v>
      </c>
      <c r="AP8" s="54">
        <v>1054</v>
      </c>
      <c r="AQ8" s="54">
        <v>1042</v>
      </c>
      <c r="AR8" s="54">
        <f>AP8-AQ8</f>
        <v>12</v>
      </c>
      <c r="AS8" s="54"/>
      <c r="AT8" s="52"/>
      <c r="AU8" s="53"/>
      <c r="AV8" s="51"/>
      <c r="AW8" s="51"/>
      <c r="AX8" s="36"/>
      <c r="AY8" s="36"/>
      <c r="AZ8" s="36"/>
      <c r="BA8" s="36"/>
      <c r="BB8" s="36"/>
    </row>
    <row r="9" spans="1:54" x14ac:dyDescent="0.3">
      <c r="A9" s="36">
        <v>2</v>
      </c>
      <c r="B9" s="36">
        <v>52</v>
      </c>
      <c r="C9" s="36" t="s">
        <v>123</v>
      </c>
      <c r="D9" s="36" t="s">
        <v>123</v>
      </c>
      <c r="E9" s="36" t="s">
        <v>123</v>
      </c>
      <c r="F9" s="36" t="s">
        <v>123</v>
      </c>
      <c r="G9" s="36"/>
      <c r="H9" s="36" t="s">
        <v>123</v>
      </c>
      <c r="I9" s="36" t="s">
        <v>123</v>
      </c>
      <c r="J9" s="36" t="s">
        <v>123</v>
      </c>
      <c r="K9" s="36" t="s">
        <v>123</v>
      </c>
      <c r="L9" s="36" t="s">
        <v>123</v>
      </c>
      <c r="M9" s="36" t="s">
        <v>123</v>
      </c>
      <c r="N9" s="36" t="s">
        <v>123</v>
      </c>
      <c r="O9" s="36" t="s">
        <v>123</v>
      </c>
      <c r="P9" s="36" t="s">
        <v>123</v>
      </c>
      <c r="Q9" s="36" t="s">
        <v>123</v>
      </c>
      <c r="R9" s="36" t="s">
        <v>123</v>
      </c>
      <c r="S9" s="36" t="s">
        <v>123</v>
      </c>
      <c r="T9" s="36" t="s">
        <v>123</v>
      </c>
      <c r="U9" s="36" t="s">
        <v>123</v>
      </c>
      <c r="V9" s="36" t="s">
        <v>123</v>
      </c>
      <c r="W9" s="36" t="s">
        <v>123</v>
      </c>
      <c r="X9" s="36" t="s">
        <v>123</v>
      </c>
      <c r="Y9" s="36" t="s">
        <v>123</v>
      </c>
      <c r="Z9" s="36" t="s">
        <v>123</v>
      </c>
      <c r="AA9" s="36" t="s">
        <v>123</v>
      </c>
      <c r="AB9" s="36" t="s">
        <v>123</v>
      </c>
      <c r="AC9" s="36" t="s">
        <v>123</v>
      </c>
      <c r="AD9" s="36" t="s">
        <v>123</v>
      </c>
      <c r="AE9" s="36" t="s">
        <v>123</v>
      </c>
      <c r="AF9" s="36" t="s">
        <v>123</v>
      </c>
      <c r="AG9" s="36" t="s">
        <v>123</v>
      </c>
      <c r="AH9" s="36"/>
      <c r="AI9" s="36"/>
      <c r="AJ9" s="36"/>
      <c r="AK9" s="54"/>
      <c r="AL9" s="54"/>
      <c r="AM9" s="54"/>
      <c r="AN9" s="55">
        <v>-14.794123159515999</v>
      </c>
      <c r="AO9" s="55">
        <v>-64.871051106601001</v>
      </c>
      <c r="AP9" s="54">
        <v>1085</v>
      </c>
      <c r="AQ9" s="54"/>
      <c r="AR9" s="54"/>
      <c r="AS9" s="54">
        <f>AP9-AP8</f>
        <v>31</v>
      </c>
      <c r="AT9" s="52"/>
      <c r="AU9" s="53"/>
      <c r="AV9" s="51" t="s">
        <v>123</v>
      </c>
      <c r="AW9" s="51" t="s">
        <v>123</v>
      </c>
      <c r="AX9" s="36" t="s">
        <v>123</v>
      </c>
      <c r="AY9" s="36" t="s">
        <v>123</v>
      </c>
      <c r="AZ9" s="36" t="s">
        <v>123</v>
      </c>
      <c r="BA9" s="36" t="s">
        <v>123</v>
      </c>
      <c r="BB9" s="36" t="s">
        <v>123</v>
      </c>
    </row>
    <row r="10" spans="1:54" x14ac:dyDescent="0.3">
      <c r="A10" s="36">
        <v>3</v>
      </c>
      <c r="B10" s="36">
        <v>124</v>
      </c>
      <c r="C10" s="36" t="s">
        <v>123</v>
      </c>
      <c r="D10" s="36" t="s">
        <v>123</v>
      </c>
      <c r="E10" s="36" t="s">
        <v>123</v>
      </c>
      <c r="F10" s="36">
        <v>1</v>
      </c>
      <c r="G10" s="36">
        <v>1</v>
      </c>
      <c r="H10" s="36">
        <v>1</v>
      </c>
      <c r="I10" s="36" t="s">
        <v>123</v>
      </c>
      <c r="J10" s="36" t="s">
        <v>123</v>
      </c>
      <c r="K10" s="36" t="s">
        <v>123</v>
      </c>
      <c r="L10" s="36">
        <v>1</v>
      </c>
      <c r="M10" s="36" t="s">
        <v>123</v>
      </c>
      <c r="N10" s="36" t="s">
        <v>123</v>
      </c>
      <c r="O10" s="36" t="s">
        <v>123</v>
      </c>
      <c r="P10" s="36" t="s">
        <v>123</v>
      </c>
      <c r="Q10" s="36" t="s">
        <v>123</v>
      </c>
      <c r="R10" s="36" t="s">
        <v>123</v>
      </c>
      <c r="S10" s="36" t="s">
        <v>123</v>
      </c>
      <c r="T10" s="36" t="s">
        <v>123</v>
      </c>
      <c r="U10" s="36" t="s">
        <v>123</v>
      </c>
      <c r="V10" s="36" t="s">
        <v>123</v>
      </c>
      <c r="W10" s="36" t="s">
        <v>123</v>
      </c>
      <c r="X10" s="36" t="s">
        <v>123</v>
      </c>
      <c r="Y10" s="36" t="s">
        <v>123</v>
      </c>
      <c r="Z10" s="36" t="s">
        <v>123</v>
      </c>
      <c r="AA10" s="36" t="s">
        <v>123</v>
      </c>
      <c r="AB10" s="36" t="s">
        <v>123</v>
      </c>
      <c r="AC10" s="36" t="s">
        <v>123</v>
      </c>
      <c r="AD10" s="36" t="s">
        <v>123</v>
      </c>
      <c r="AE10" s="36" t="s">
        <v>123</v>
      </c>
      <c r="AF10" s="36" t="s">
        <v>123</v>
      </c>
      <c r="AG10" s="36" t="s">
        <v>123</v>
      </c>
      <c r="AH10" s="36"/>
      <c r="AI10" s="36"/>
      <c r="AJ10" s="36"/>
      <c r="AK10" s="54"/>
      <c r="AL10" s="54"/>
      <c r="AM10" s="54"/>
      <c r="AN10" s="55">
        <v>-14.793794459377001</v>
      </c>
      <c r="AO10" s="55">
        <v>-64.871049094944993</v>
      </c>
      <c r="AP10" s="67"/>
      <c r="AQ10" s="54"/>
      <c r="AR10" s="54"/>
      <c r="AS10" s="54"/>
      <c r="AT10" s="52"/>
      <c r="AU10" s="53"/>
      <c r="AV10" s="51" t="s">
        <v>123</v>
      </c>
      <c r="AW10" s="51" t="s">
        <v>123</v>
      </c>
      <c r="AX10" s="36" t="s">
        <v>123</v>
      </c>
      <c r="AY10" s="36" t="s">
        <v>123</v>
      </c>
      <c r="AZ10" s="36" t="s">
        <v>123</v>
      </c>
      <c r="BA10" s="36" t="s">
        <v>123</v>
      </c>
      <c r="BB10" s="36" t="s">
        <v>123</v>
      </c>
    </row>
    <row r="11" spans="1:54" x14ac:dyDescent="0.3">
      <c r="A11" s="36">
        <v>4</v>
      </c>
      <c r="B11" s="36">
        <v>125</v>
      </c>
      <c r="C11" s="36" t="s">
        <v>123</v>
      </c>
      <c r="D11" s="36" t="s">
        <v>123</v>
      </c>
      <c r="E11" s="36" t="s">
        <v>123</v>
      </c>
      <c r="F11" s="36">
        <v>1</v>
      </c>
      <c r="G11" s="36">
        <v>1</v>
      </c>
      <c r="H11" s="36">
        <v>1</v>
      </c>
      <c r="I11" s="36" t="s">
        <v>123</v>
      </c>
      <c r="J11" s="36" t="s">
        <v>123</v>
      </c>
      <c r="K11" s="36" t="s">
        <v>123</v>
      </c>
      <c r="L11" s="36" t="s">
        <v>123</v>
      </c>
      <c r="M11" s="36">
        <v>1</v>
      </c>
      <c r="N11" s="36" t="s">
        <v>123</v>
      </c>
      <c r="O11" s="36" t="s">
        <v>123</v>
      </c>
      <c r="P11" s="36" t="s">
        <v>123</v>
      </c>
      <c r="Q11" s="36" t="s">
        <v>123</v>
      </c>
      <c r="R11" s="36" t="s">
        <v>123</v>
      </c>
      <c r="S11" s="36" t="s">
        <v>123</v>
      </c>
      <c r="T11" s="36" t="s">
        <v>123</v>
      </c>
      <c r="U11" s="36" t="s">
        <v>123</v>
      </c>
      <c r="V11" s="36" t="s">
        <v>123</v>
      </c>
      <c r="W11" s="36" t="s">
        <v>123</v>
      </c>
      <c r="X11" s="36" t="s">
        <v>123</v>
      </c>
      <c r="Y11" s="36" t="s">
        <v>123</v>
      </c>
      <c r="Z11" s="36" t="s">
        <v>123</v>
      </c>
      <c r="AA11" s="36" t="s">
        <v>123</v>
      </c>
      <c r="AB11" s="36" t="s">
        <v>123</v>
      </c>
      <c r="AC11" s="36" t="s">
        <v>123</v>
      </c>
      <c r="AD11" s="36" t="s">
        <v>123</v>
      </c>
      <c r="AE11" s="36" t="s">
        <v>123</v>
      </c>
      <c r="AF11" s="36" t="s">
        <v>123</v>
      </c>
      <c r="AG11" s="36" t="s">
        <v>123</v>
      </c>
      <c r="AH11" s="36"/>
      <c r="AI11" s="36"/>
      <c r="AJ11" s="36"/>
      <c r="AK11" s="54"/>
      <c r="AL11" s="54"/>
      <c r="AM11" s="54"/>
      <c r="AN11" s="55">
        <v>-14.793493636540999</v>
      </c>
      <c r="AO11" s="55">
        <v>-64.871045742183</v>
      </c>
      <c r="AP11" s="54">
        <v>1154</v>
      </c>
      <c r="AQ11" s="54"/>
      <c r="AR11" s="54"/>
      <c r="AS11" s="54">
        <f>AP11-AP9</f>
        <v>69</v>
      </c>
      <c r="AT11" s="52"/>
      <c r="AU11" s="53"/>
      <c r="AV11" s="51" t="s">
        <v>123</v>
      </c>
      <c r="AW11" s="51" t="s">
        <v>123</v>
      </c>
      <c r="AX11" s="36" t="s">
        <v>123</v>
      </c>
      <c r="AY11" s="36" t="s">
        <v>123</v>
      </c>
      <c r="AZ11" s="36" t="s">
        <v>123</v>
      </c>
      <c r="BA11" s="36" t="s">
        <v>123</v>
      </c>
      <c r="BB11" s="36" t="s">
        <v>123</v>
      </c>
    </row>
    <row r="12" spans="1:54" x14ac:dyDescent="0.3">
      <c r="A12" s="36">
        <v>5</v>
      </c>
      <c r="B12" s="36">
        <v>126</v>
      </c>
      <c r="C12" s="36" t="s">
        <v>123</v>
      </c>
      <c r="D12" s="36" t="s">
        <v>123</v>
      </c>
      <c r="E12" s="36" t="s">
        <v>123</v>
      </c>
      <c r="F12" s="36">
        <v>1</v>
      </c>
      <c r="G12" s="36">
        <v>1</v>
      </c>
      <c r="H12" s="36">
        <v>1</v>
      </c>
      <c r="I12" s="36" t="s">
        <v>123</v>
      </c>
      <c r="J12" s="36" t="s">
        <v>123</v>
      </c>
      <c r="K12" s="36" t="s">
        <v>123</v>
      </c>
      <c r="L12" s="36">
        <v>1</v>
      </c>
      <c r="M12" s="36" t="s">
        <v>123</v>
      </c>
      <c r="N12" s="36" t="s">
        <v>123</v>
      </c>
      <c r="O12" s="36" t="s">
        <v>123</v>
      </c>
      <c r="P12" s="36" t="s">
        <v>123</v>
      </c>
      <c r="Q12" s="36" t="s">
        <v>123</v>
      </c>
      <c r="R12" s="36" t="s">
        <v>123</v>
      </c>
      <c r="S12" s="36" t="s">
        <v>123</v>
      </c>
      <c r="T12" s="36" t="s">
        <v>123</v>
      </c>
      <c r="U12" s="36" t="s">
        <v>123</v>
      </c>
      <c r="V12" s="36" t="s">
        <v>123</v>
      </c>
      <c r="W12" s="36" t="s">
        <v>123</v>
      </c>
      <c r="X12" s="36" t="s">
        <v>123</v>
      </c>
      <c r="Y12" s="36" t="s">
        <v>123</v>
      </c>
      <c r="Z12" s="36" t="s">
        <v>123</v>
      </c>
      <c r="AA12" s="36" t="s">
        <v>123</v>
      </c>
      <c r="AB12" s="36" t="s">
        <v>123</v>
      </c>
      <c r="AC12" s="36" t="s">
        <v>123</v>
      </c>
      <c r="AD12" s="36" t="s">
        <v>123</v>
      </c>
      <c r="AE12" s="36" t="s">
        <v>123</v>
      </c>
      <c r="AF12" s="36" t="s">
        <v>123</v>
      </c>
      <c r="AG12" s="36" t="s">
        <v>123</v>
      </c>
      <c r="AH12" s="36"/>
      <c r="AI12" s="36"/>
      <c r="AJ12" s="36"/>
      <c r="AK12" s="54"/>
      <c r="AL12" s="54"/>
      <c r="AM12" s="54"/>
      <c r="AN12" s="55">
        <v>-14.793091026573</v>
      </c>
      <c r="AO12" s="55">
        <v>-64.871042054146002</v>
      </c>
      <c r="AP12" s="54">
        <v>1199</v>
      </c>
      <c r="AQ12" s="54"/>
      <c r="AR12" s="54"/>
      <c r="AS12" s="54">
        <f>AP12-AP11</f>
        <v>45</v>
      </c>
      <c r="AT12" s="52"/>
      <c r="AU12" s="53"/>
      <c r="AV12" s="51" t="s">
        <v>123</v>
      </c>
      <c r="AW12" s="51" t="s">
        <v>123</v>
      </c>
      <c r="AX12" s="36" t="s">
        <v>123</v>
      </c>
      <c r="AY12" s="36" t="s">
        <v>123</v>
      </c>
      <c r="AZ12" s="36" t="s">
        <v>123</v>
      </c>
      <c r="BA12" s="36" t="s">
        <v>123</v>
      </c>
      <c r="BB12" s="36" t="s">
        <v>123</v>
      </c>
    </row>
    <row r="13" spans="1:54" x14ac:dyDescent="0.3">
      <c r="A13" s="36">
        <v>6</v>
      </c>
      <c r="B13" s="36">
        <v>127</v>
      </c>
      <c r="C13" s="36" t="s">
        <v>123</v>
      </c>
      <c r="D13" s="36" t="s">
        <v>123</v>
      </c>
      <c r="E13" s="36" t="s">
        <v>123</v>
      </c>
      <c r="F13" s="36">
        <v>1</v>
      </c>
      <c r="G13" s="36">
        <v>1</v>
      </c>
      <c r="H13" s="36">
        <v>1</v>
      </c>
      <c r="I13" s="36" t="s">
        <v>123</v>
      </c>
      <c r="J13" s="36" t="s">
        <v>123</v>
      </c>
      <c r="K13" s="36" t="s">
        <v>123</v>
      </c>
      <c r="L13" s="36">
        <v>1</v>
      </c>
      <c r="M13" s="36" t="s">
        <v>123</v>
      </c>
      <c r="N13" s="36" t="s">
        <v>123</v>
      </c>
      <c r="O13" s="36" t="s">
        <v>123</v>
      </c>
      <c r="P13" s="36" t="s">
        <v>123</v>
      </c>
      <c r="Q13" s="36">
        <v>1</v>
      </c>
      <c r="R13" s="36" t="s">
        <v>123</v>
      </c>
      <c r="S13" s="36" t="s">
        <v>123</v>
      </c>
      <c r="T13" s="36" t="s">
        <v>123</v>
      </c>
      <c r="U13" s="36" t="s">
        <v>123</v>
      </c>
      <c r="V13" s="36">
        <v>1</v>
      </c>
      <c r="W13" s="36" t="s">
        <v>123</v>
      </c>
      <c r="X13" s="36" t="s">
        <v>123</v>
      </c>
      <c r="Y13" s="36" t="s">
        <v>123</v>
      </c>
      <c r="Z13" s="36" t="s">
        <v>123</v>
      </c>
      <c r="AA13" s="36" t="s">
        <v>123</v>
      </c>
      <c r="AB13" s="36" t="s">
        <v>123</v>
      </c>
      <c r="AC13" s="36" t="s">
        <v>123</v>
      </c>
      <c r="AD13" s="36" t="s">
        <v>123</v>
      </c>
      <c r="AE13" s="36" t="s">
        <v>123</v>
      </c>
      <c r="AF13" s="36" t="s">
        <v>123</v>
      </c>
      <c r="AG13" s="36" t="s">
        <v>123</v>
      </c>
      <c r="AH13" s="36"/>
      <c r="AI13" s="36"/>
      <c r="AJ13" s="36"/>
      <c r="AK13" s="67" t="s">
        <v>140</v>
      </c>
      <c r="AL13" s="67">
        <v>1</v>
      </c>
      <c r="AM13" s="67">
        <v>1</v>
      </c>
      <c r="AN13" s="74">
        <v>-14.792690036414999</v>
      </c>
      <c r="AO13" s="74">
        <v>-64.871037025004</v>
      </c>
      <c r="AP13" s="67">
        <v>1243</v>
      </c>
      <c r="AQ13" s="67">
        <v>1267</v>
      </c>
      <c r="AR13" s="54">
        <f>AQ13-AP13</f>
        <v>24</v>
      </c>
      <c r="AS13" s="54">
        <f>AP13-AP12</f>
        <v>44</v>
      </c>
      <c r="AT13" s="52" t="s">
        <v>270</v>
      </c>
      <c r="AU13" s="53"/>
      <c r="AV13" s="51" t="s">
        <v>123</v>
      </c>
      <c r="AW13" s="51" t="s">
        <v>123</v>
      </c>
      <c r="AX13" s="36" t="s">
        <v>123</v>
      </c>
      <c r="AY13" s="36" t="s">
        <v>123</v>
      </c>
      <c r="AZ13" s="36" t="s">
        <v>123</v>
      </c>
      <c r="BA13" s="36" t="s">
        <v>123</v>
      </c>
      <c r="BB13" s="36" t="s">
        <v>123</v>
      </c>
    </row>
    <row r="14" spans="1:54" x14ac:dyDescent="0.3">
      <c r="A14" s="36">
        <v>7</v>
      </c>
      <c r="B14" s="36">
        <v>128</v>
      </c>
      <c r="C14" s="36" t="s">
        <v>123</v>
      </c>
      <c r="D14" s="36" t="s">
        <v>123</v>
      </c>
      <c r="E14" s="36" t="s">
        <v>123</v>
      </c>
      <c r="F14" s="36">
        <v>1</v>
      </c>
      <c r="G14" s="36">
        <v>1</v>
      </c>
      <c r="H14" s="36">
        <v>1</v>
      </c>
      <c r="I14" s="36" t="s">
        <v>123</v>
      </c>
      <c r="J14" s="36" t="s">
        <v>123</v>
      </c>
      <c r="K14" s="36" t="s">
        <v>123</v>
      </c>
      <c r="L14" s="36">
        <v>1</v>
      </c>
      <c r="M14" s="36" t="s">
        <v>123</v>
      </c>
      <c r="N14" s="36" t="s">
        <v>123</v>
      </c>
      <c r="O14" s="36" t="s">
        <v>123</v>
      </c>
      <c r="P14" s="36" t="s">
        <v>123</v>
      </c>
      <c r="Q14" s="36" t="s">
        <v>123</v>
      </c>
      <c r="R14" s="36" t="s">
        <v>123</v>
      </c>
      <c r="S14" s="36" t="s">
        <v>123</v>
      </c>
      <c r="T14" s="36" t="s">
        <v>123</v>
      </c>
      <c r="U14" s="36" t="s">
        <v>123</v>
      </c>
      <c r="V14" s="36"/>
      <c r="W14" s="36" t="s">
        <v>123</v>
      </c>
      <c r="X14" s="36" t="s">
        <v>123</v>
      </c>
      <c r="Y14" s="36" t="s">
        <v>123</v>
      </c>
      <c r="Z14" s="36" t="s">
        <v>123</v>
      </c>
      <c r="AA14" s="36" t="s">
        <v>123</v>
      </c>
      <c r="AB14" s="36" t="s">
        <v>123</v>
      </c>
      <c r="AC14" s="36" t="s">
        <v>123</v>
      </c>
      <c r="AD14" s="36" t="s">
        <v>123</v>
      </c>
      <c r="AE14" s="36" t="s">
        <v>123</v>
      </c>
      <c r="AF14" s="36" t="s">
        <v>123</v>
      </c>
      <c r="AG14" s="36" t="s">
        <v>123</v>
      </c>
      <c r="AH14" s="36"/>
      <c r="AI14" s="36"/>
      <c r="AJ14" s="36"/>
      <c r="AK14" s="54"/>
      <c r="AL14" s="54"/>
      <c r="AM14" s="54"/>
      <c r="AN14" s="74">
        <v>-14.792274458122</v>
      </c>
      <c r="AO14" s="74">
        <v>-64.871033001691004</v>
      </c>
      <c r="AP14" s="67">
        <v>1312</v>
      </c>
      <c r="AQ14" s="67"/>
      <c r="AR14" s="54"/>
      <c r="AS14" s="54">
        <f>AP14-AQ13</f>
        <v>45</v>
      </c>
      <c r="AT14" s="52"/>
      <c r="AU14" s="53"/>
      <c r="AV14" s="51" t="s">
        <v>123</v>
      </c>
      <c r="AW14" s="51" t="s">
        <v>123</v>
      </c>
      <c r="AX14" s="36" t="s">
        <v>123</v>
      </c>
      <c r="AY14" s="36" t="s">
        <v>123</v>
      </c>
      <c r="AZ14" s="36" t="s">
        <v>123</v>
      </c>
      <c r="BA14" s="36" t="s">
        <v>123</v>
      </c>
      <c r="BB14" s="36" t="s">
        <v>123</v>
      </c>
    </row>
    <row r="15" spans="1:54" x14ac:dyDescent="0.3">
      <c r="A15" s="36">
        <v>8</v>
      </c>
      <c r="B15" s="36">
        <v>129</v>
      </c>
      <c r="C15" s="36" t="s">
        <v>123</v>
      </c>
      <c r="D15" s="36" t="s">
        <v>123</v>
      </c>
      <c r="E15" s="36" t="s">
        <v>123</v>
      </c>
      <c r="F15" s="36">
        <v>1</v>
      </c>
      <c r="G15" s="36">
        <v>1</v>
      </c>
      <c r="H15" s="36">
        <v>1</v>
      </c>
      <c r="I15" s="36" t="s">
        <v>123</v>
      </c>
      <c r="J15" s="36" t="s">
        <v>123</v>
      </c>
      <c r="K15" s="36" t="s">
        <v>123</v>
      </c>
      <c r="L15" s="36">
        <v>1</v>
      </c>
      <c r="M15" s="36" t="s">
        <v>123</v>
      </c>
      <c r="N15" s="36" t="s">
        <v>123</v>
      </c>
      <c r="O15" s="36" t="s">
        <v>123</v>
      </c>
      <c r="P15" s="36" t="s">
        <v>123</v>
      </c>
      <c r="Q15" s="36">
        <v>1</v>
      </c>
      <c r="R15" s="36" t="s">
        <v>123</v>
      </c>
      <c r="S15" s="36" t="s">
        <v>123</v>
      </c>
      <c r="T15" s="36" t="s">
        <v>123</v>
      </c>
      <c r="U15" s="36" t="s">
        <v>123</v>
      </c>
      <c r="V15" s="36" t="s">
        <v>123</v>
      </c>
      <c r="W15" s="36" t="s">
        <v>123</v>
      </c>
      <c r="X15" s="36" t="s">
        <v>123</v>
      </c>
      <c r="Y15" s="36" t="s">
        <v>123</v>
      </c>
      <c r="Z15" s="36" t="s">
        <v>123</v>
      </c>
      <c r="AA15" s="36" t="s">
        <v>123</v>
      </c>
      <c r="AB15" s="36" t="s">
        <v>123</v>
      </c>
      <c r="AC15" s="36" t="s">
        <v>123</v>
      </c>
      <c r="AD15" s="36" t="s">
        <v>123</v>
      </c>
      <c r="AE15" s="36" t="s">
        <v>123</v>
      </c>
      <c r="AF15" s="36" t="s">
        <v>123</v>
      </c>
      <c r="AG15" s="36" t="s">
        <v>123</v>
      </c>
      <c r="AH15" s="36"/>
      <c r="AI15" s="36"/>
      <c r="AJ15" s="36"/>
      <c r="AK15" s="54"/>
      <c r="AL15" s="54"/>
      <c r="AM15" s="54"/>
      <c r="AN15" s="55">
        <v>-14.791866983209999</v>
      </c>
      <c r="AO15" s="55">
        <v>-64.871026966719995</v>
      </c>
      <c r="AP15" s="54">
        <v>1357</v>
      </c>
      <c r="AQ15" s="54"/>
      <c r="AR15" s="54"/>
      <c r="AS15" s="54">
        <f>AP15-AP14</f>
        <v>45</v>
      </c>
      <c r="AT15" s="52" t="s">
        <v>270</v>
      </c>
      <c r="AU15" s="53"/>
      <c r="AV15" s="51" t="s">
        <v>123</v>
      </c>
      <c r="AW15" s="51" t="s">
        <v>123</v>
      </c>
      <c r="AX15" s="36" t="s">
        <v>123</v>
      </c>
      <c r="AY15" s="36" t="s">
        <v>123</v>
      </c>
      <c r="AZ15" s="36" t="s">
        <v>123</v>
      </c>
      <c r="BA15" s="36" t="s">
        <v>123</v>
      </c>
      <c r="BB15" s="36" t="s">
        <v>123</v>
      </c>
    </row>
    <row r="16" spans="1:54" x14ac:dyDescent="0.3">
      <c r="A16" s="36">
        <v>9</v>
      </c>
      <c r="B16" s="36">
        <v>130</v>
      </c>
      <c r="C16" s="36" t="s">
        <v>123</v>
      </c>
      <c r="D16" s="36" t="s">
        <v>123</v>
      </c>
      <c r="E16" s="36" t="s">
        <v>123</v>
      </c>
      <c r="F16" s="36">
        <v>1</v>
      </c>
      <c r="G16" s="36">
        <v>1</v>
      </c>
      <c r="H16" s="36">
        <v>1</v>
      </c>
      <c r="I16" s="36" t="s">
        <v>123</v>
      </c>
      <c r="J16" s="36" t="s">
        <v>123</v>
      </c>
      <c r="K16" s="36" t="s">
        <v>123</v>
      </c>
      <c r="L16" s="36">
        <v>1</v>
      </c>
      <c r="M16" s="36" t="s">
        <v>123</v>
      </c>
      <c r="N16" s="36" t="s">
        <v>123</v>
      </c>
      <c r="O16" s="36" t="s">
        <v>123</v>
      </c>
      <c r="P16" s="36" t="s">
        <v>123</v>
      </c>
      <c r="Q16" s="36" t="s">
        <v>123</v>
      </c>
      <c r="R16" s="36" t="s">
        <v>123</v>
      </c>
      <c r="S16" s="36" t="s">
        <v>123</v>
      </c>
      <c r="T16" s="36" t="s">
        <v>123</v>
      </c>
      <c r="U16" s="36" t="s">
        <v>123</v>
      </c>
      <c r="V16" s="36" t="s">
        <v>123</v>
      </c>
      <c r="W16" s="36" t="s">
        <v>123</v>
      </c>
      <c r="X16" s="36" t="s">
        <v>123</v>
      </c>
      <c r="Y16" s="36" t="s">
        <v>123</v>
      </c>
      <c r="Z16" s="36" t="s">
        <v>123</v>
      </c>
      <c r="AA16" s="36" t="s">
        <v>123</v>
      </c>
      <c r="AB16" s="36" t="s">
        <v>123</v>
      </c>
      <c r="AC16" s="36" t="s">
        <v>123</v>
      </c>
      <c r="AD16" s="36" t="s">
        <v>123</v>
      </c>
      <c r="AE16" s="36" t="s">
        <v>123</v>
      </c>
      <c r="AF16" s="36" t="s">
        <v>123</v>
      </c>
      <c r="AG16" s="36" t="s">
        <v>123</v>
      </c>
      <c r="AH16" s="36"/>
      <c r="AI16" s="36"/>
      <c r="AJ16" s="36"/>
      <c r="AK16" s="54"/>
      <c r="AL16" s="54"/>
      <c r="AM16" s="54"/>
      <c r="AN16" s="55">
        <v>-14.791470204943</v>
      </c>
      <c r="AO16" s="55">
        <v>-64.871025625615999</v>
      </c>
      <c r="AP16" s="54">
        <v>1400</v>
      </c>
      <c r="AQ16" s="54"/>
      <c r="AR16" s="54"/>
      <c r="AS16" s="54">
        <f>AP16-AP15</f>
        <v>43</v>
      </c>
      <c r="AT16" s="52"/>
      <c r="AU16" s="53"/>
      <c r="AV16" s="51" t="s">
        <v>123</v>
      </c>
      <c r="AW16" s="51" t="s">
        <v>123</v>
      </c>
      <c r="AX16" s="36" t="s">
        <v>123</v>
      </c>
      <c r="AY16" s="36" t="s">
        <v>123</v>
      </c>
      <c r="AZ16" s="36" t="s">
        <v>123</v>
      </c>
      <c r="BA16" s="36" t="s">
        <v>123</v>
      </c>
      <c r="BB16" s="36" t="s">
        <v>123</v>
      </c>
    </row>
    <row r="17" spans="1:54" x14ac:dyDescent="0.3">
      <c r="A17" s="36">
        <v>10</v>
      </c>
      <c r="B17" s="36">
        <v>131</v>
      </c>
      <c r="C17" s="36" t="s">
        <v>123</v>
      </c>
      <c r="D17" s="36" t="s">
        <v>123</v>
      </c>
      <c r="E17" s="36" t="s">
        <v>123</v>
      </c>
      <c r="F17" s="36">
        <v>1</v>
      </c>
      <c r="G17" s="36">
        <v>1</v>
      </c>
      <c r="H17" s="36">
        <v>1</v>
      </c>
      <c r="I17" s="36" t="s">
        <v>123</v>
      </c>
      <c r="J17" s="36" t="s">
        <v>123</v>
      </c>
      <c r="K17" s="36" t="s">
        <v>123</v>
      </c>
      <c r="L17" s="36">
        <v>1</v>
      </c>
      <c r="M17" s="36" t="s">
        <v>123</v>
      </c>
      <c r="N17" s="36" t="s">
        <v>123</v>
      </c>
      <c r="O17" s="36" t="s">
        <v>123</v>
      </c>
      <c r="P17" s="36" t="s">
        <v>123</v>
      </c>
      <c r="Q17" s="36">
        <v>1</v>
      </c>
      <c r="R17" s="36" t="s">
        <v>123</v>
      </c>
      <c r="S17" s="36" t="s">
        <v>123</v>
      </c>
      <c r="T17" s="36" t="s">
        <v>123</v>
      </c>
      <c r="U17" s="36" t="s">
        <v>123</v>
      </c>
      <c r="V17" s="36" t="s">
        <v>123</v>
      </c>
      <c r="W17" s="36" t="s">
        <v>123</v>
      </c>
      <c r="X17" s="36" t="s">
        <v>123</v>
      </c>
      <c r="Y17" s="36" t="s">
        <v>123</v>
      </c>
      <c r="Z17" s="36" t="s">
        <v>123</v>
      </c>
      <c r="AA17" s="36" t="s">
        <v>123</v>
      </c>
      <c r="AB17" s="36" t="s">
        <v>123</v>
      </c>
      <c r="AC17" s="36" t="s">
        <v>123</v>
      </c>
      <c r="AD17" s="36" t="s">
        <v>123</v>
      </c>
      <c r="AE17" s="36" t="s">
        <v>123</v>
      </c>
      <c r="AF17" s="36" t="s">
        <v>123</v>
      </c>
      <c r="AG17" s="36" t="s">
        <v>123</v>
      </c>
      <c r="AH17" s="36"/>
      <c r="AI17" s="36"/>
      <c r="AJ17" s="36"/>
      <c r="AK17" s="54"/>
      <c r="AL17" s="54"/>
      <c r="AM17" s="54"/>
      <c r="AN17" s="55">
        <v>-14.791076343475</v>
      </c>
      <c r="AO17" s="55">
        <v>-64.871023613958997</v>
      </c>
      <c r="AP17" s="54">
        <v>1444</v>
      </c>
      <c r="AQ17" s="54"/>
      <c r="AR17" s="54"/>
      <c r="AS17" s="54">
        <f>AP17-AP16</f>
        <v>44</v>
      </c>
      <c r="AT17" s="52" t="s">
        <v>270</v>
      </c>
      <c r="AU17" s="53"/>
      <c r="AV17" s="51" t="s">
        <v>123</v>
      </c>
      <c r="AW17" s="51" t="s">
        <v>123</v>
      </c>
      <c r="AX17" s="36" t="s">
        <v>123</v>
      </c>
      <c r="AY17" s="36" t="s">
        <v>123</v>
      </c>
      <c r="AZ17" s="36" t="s">
        <v>123</v>
      </c>
      <c r="BA17" s="36" t="s">
        <v>123</v>
      </c>
      <c r="BB17" s="36" t="s">
        <v>123</v>
      </c>
    </row>
    <row r="18" spans="1:54" x14ac:dyDescent="0.3">
      <c r="A18" s="36">
        <v>11</v>
      </c>
      <c r="B18" s="36">
        <v>132</v>
      </c>
      <c r="C18" s="36" t="s">
        <v>123</v>
      </c>
      <c r="D18" s="36" t="s">
        <v>123</v>
      </c>
      <c r="E18" s="36" t="s">
        <v>123</v>
      </c>
      <c r="F18" s="36">
        <v>1</v>
      </c>
      <c r="G18" s="36">
        <v>1</v>
      </c>
      <c r="H18" s="36">
        <v>1</v>
      </c>
      <c r="I18" s="36" t="s">
        <v>123</v>
      </c>
      <c r="J18" s="36" t="s">
        <v>123</v>
      </c>
      <c r="K18" s="36" t="s">
        <v>123</v>
      </c>
      <c r="L18" s="36">
        <v>1</v>
      </c>
      <c r="M18" s="36" t="s">
        <v>123</v>
      </c>
      <c r="N18" s="36" t="s">
        <v>123</v>
      </c>
      <c r="O18" s="36" t="s">
        <v>123</v>
      </c>
      <c r="P18" s="36" t="s">
        <v>123</v>
      </c>
      <c r="Q18" s="36" t="s">
        <v>123</v>
      </c>
      <c r="R18" s="36" t="s">
        <v>123</v>
      </c>
      <c r="S18" s="36" t="s">
        <v>123</v>
      </c>
      <c r="T18" s="36" t="s">
        <v>123</v>
      </c>
      <c r="U18" s="36" t="s">
        <v>123</v>
      </c>
      <c r="V18" s="36">
        <v>1</v>
      </c>
      <c r="W18" s="36" t="s">
        <v>123</v>
      </c>
      <c r="X18" s="36" t="s">
        <v>123</v>
      </c>
      <c r="Y18" s="36" t="s">
        <v>123</v>
      </c>
      <c r="Z18" s="36" t="s">
        <v>123</v>
      </c>
      <c r="AA18" s="36" t="s">
        <v>123</v>
      </c>
      <c r="AB18" s="36" t="s">
        <v>123</v>
      </c>
      <c r="AC18" s="36" t="s">
        <v>123</v>
      </c>
      <c r="AD18" s="36" t="s">
        <v>123</v>
      </c>
      <c r="AE18" s="36" t="s">
        <v>123</v>
      </c>
      <c r="AF18" s="36" t="s">
        <v>123</v>
      </c>
      <c r="AG18" s="36" t="s">
        <v>123</v>
      </c>
      <c r="AH18" s="36"/>
      <c r="AI18" s="36"/>
      <c r="AJ18" s="36"/>
      <c r="AK18" s="67"/>
      <c r="AL18" s="67"/>
      <c r="AM18" s="67"/>
      <c r="AN18" s="74">
        <v>-14.790682805159999</v>
      </c>
      <c r="AO18" s="74">
        <v>-64.871016908436999</v>
      </c>
      <c r="AP18" s="67">
        <v>1487</v>
      </c>
      <c r="AQ18" s="67">
        <v>1511</v>
      </c>
      <c r="AR18" s="54">
        <f>AQ18-AP18</f>
        <v>24</v>
      </c>
      <c r="AS18" s="54">
        <f>AP18-AP17</f>
        <v>43</v>
      </c>
      <c r="AT18" s="52"/>
      <c r="AU18" s="53"/>
      <c r="AV18" s="51" t="s">
        <v>123</v>
      </c>
      <c r="AW18" s="51" t="s">
        <v>123</v>
      </c>
      <c r="AX18" s="36" t="s">
        <v>123</v>
      </c>
      <c r="AY18" s="36" t="s">
        <v>123</v>
      </c>
      <c r="AZ18" s="36" t="s">
        <v>123</v>
      </c>
      <c r="BA18" s="36" t="s">
        <v>123</v>
      </c>
      <c r="BB18" s="36" t="s">
        <v>123</v>
      </c>
    </row>
    <row r="19" spans="1:54" x14ac:dyDescent="0.3">
      <c r="A19" s="36">
        <v>12</v>
      </c>
      <c r="B19" s="36">
        <v>133</v>
      </c>
      <c r="C19" s="36" t="s">
        <v>123</v>
      </c>
      <c r="D19" s="36" t="s">
        <v>123</v>
      </c>
      <c r="E19" s="36" t="s">
        <v>123</v>
      </c>
      <c r="F19" s="36">
        <v>1</v>
      </c>
      <c r="G19" s="36">
        <v>1</v>
      </c>
      <c r="H19" s="36">
        <v>1</v>
      </c>
      <c r="I19" s="36" t="s">
        <v>123</v>
      </c>
      <c r="J19" s="36" t="s">
        <v>123</v>
      </c>
      <c r="K19" s="36" t="s">
        <v>123</v>
      </c>
      <c r="L19" s="36">
        <v>1</v>
      </c>
      <c r="M19" s="36" t="s">
        <v>123</v>
      </c>
      <c r="N19" s="36" t="s">
        <v>123</v>
      </c>
      <c r="O19" s="36" t="s">
        <v>123</v>
      </c>
      <c r="P19" s="36" t="s">
        <v>123</v>
      </c>
      <c r="Q19" s="36">
        <v>1</v>
      </c>
      <c r="R19" s="36" t="s">
        <v>123</v>
      </c>
      <c r="S19" s="36" t="s">
        <v>123</v>
      </c>
      <c r="T19" s="36" t="s">
        <v>123</v>
      </c>
      <c r="U19" s="36" t="s">
        <v>123</v>
      </c>
      <c r="V19" s="36"/>
      <c r="W19" s="36" t="s">
        <v>123</v>
      </c>
      <c r="X19" s="36" t="s">
        <v>123</v>
      </c>
      <c r="Y19" s="36" t="s">
        <v>123</v>
      </c>
      <c r="Z19" s="36" t="s">
        <v>123</v>
      </c>
      <c r="AA19" s="36" t="s">
        <v>123</v>
      </c>
      <c r="AB19" s="36" t="s">
        <v>123</v>
      </c>
      <c r="AC19" s="36" t="s">
        <v>123</v>
      </c>
      <c r="AD19" s="36" t="s">
        <v>123</v>
      </c>
      <c r="AE19" s="36" t="s">
        <v>123</v>
      </c>
      <c r="AF19" s="36" t="s">
        <v>123</v>
      </c>
      <c r="AG19" s="36" t="s">
        <v>123</v>
      </c>
      <c r="AH19" s="36"/>
      <c r="AI19" s="36"/>
      <c r="AJ19" s="36"/>
      <c r="AK19" s="67" t="s">
        <v>141</v>
      </c>
      <c r="AL19" s="67">
        <v>1</v>
      </c>
      <c r="AM19" s="67">
        <v>1</v>
      </c>
      <c r="AN19" s="74">
        <v>-14.790311956034</v>
      </c>
      <c r="AO19" s="74">
        <v>-64.871016908436999</v>
      </c>
      <c r="AP19" s="67">
        <v>1552</v>
      </c>
      <c r="AQ19" s="54"/>
      <c r="AR19" s="54"/>
      <c r="AS19" s="54">
        <f>AP19-AQ18</f>
        <v>41</v>
      </c>
      <c r="AT19" s="52" t="s">
        <v>270</v>
      </c>
      <c r="AU19" s="53"/>
      <c r="AV19" s="51" t="s">
        <v>123</v>
      </c>
      <c r="AW19" s="51" t="s">
        <v>123</v>
      </c>
      <c r="AX19" s="36" t="s">
        <v>123</v>
      </c>
      <c r="AY19" s="36" t="s">
        <v>123</v>
      </c>
      <c r="AZ19" s="36" t="s">
        <v>123</v>
      </c>
      <c r="BA19" s="36" t="s">
        <v>123</v>
      </c>
      <c r="BB19" s="36" t="s">
        <v>123</v>
      </c>
    </row>
    <row r="20" spans="1:54" x14ac:dyDescent="0.3">
      <c r="A20" s="36">
        <v>13</v>
      </c>
      <c r="B20" s="36">
        <v>134</v>
      </c>
      <c r="C20" s="36" t="s">
        <v>123</v>
      </c>
      <c r="D20" s="36" t="s">
        <v>123</v>
      </c>
      <c r="E20" s="36" t="s">
        <v>123</v>
      </c>
      <c r="F20" s="36">
        <v>1</v>
      </c>
      <c r="G20" s="36">
        <v>1</v>
      </c>
      <c r="H20" s="36">
        <v>1</v>
      </c>
      <c r="I20" s="36" t="s">
        <v>123</v>
      </c>
      <c r="J20" s="36" t="s">
        <v>123</v>
      </c>
      <c r="K20" s="36" t="s">
        <v>123</v>
      </c>
      <c r="L20" s="36">
        <v>1</v>
      </c>
      <c r="M20" s="36" t="s">
        <v>123</v>
      </c>
      <c r="N20" s="36" t="s">
        <v>123</v>
      </c>
      <c r="O20" s="36" t="s">
        <v>123</v>
      </c>
      <c r="P20" s="36" t="s">
        <v>123</v>
      </c>
      <c r="Q20" s="36" t="s">
        <v>123</v>
      </c>
      <c r="R20" s="36" t="s">
        <v>123</v>
      </c>
      <c r="S20" s="36" t="s">
        <v>123</v>
      </c>
      <c r="T20" s="36" t="s">
        <v>123</v>
      </c>
      <c r="U20" s="36" t="s">
        <v>123</v>
      </c>
      <c r="V20" s="36" t="s">
        <v>123</v>
      </c>
      <c r="W20" s="36" t="s">
        <v>123</v>
      </c>
      <c r="X20" s="36" t="s">
        <v>123</v>
      </c>
      <c r="Y20" s="36" t="s">
        <v>123</v>
      </c>
      <c r="Z20" s="36" t="s">
        <v>123</v>
      </c>
      <c r="AA20" s="36" t="s">
        <v>123</v>
      </c>
      <c r="AB20" s="36" t="s">
        <v>123</v>
      </c>
      <c r="AC20" s="36" t="s">
        <v>123</v>
      </c>
      <c r="AD20" s="36" t="s">
        <v>123</v>
      </c>
      <c r="AE20" s="36" t="s">
        <v>123</v>
      </c>
      <c r="AF20" s="36" t="s">
        <v>123</v>
      </c>
      <c r="AG20" s="36" t="s">
        <v>123</v>
      </c>
      <c r="AH20" s="36"/>
      <c r="AI20" s="36"/>
      <c r="AJ20" s="36"/>
      <c r="AK20" s="54"/>
      <c r="AL20" s="54"/>
      <c r="AM20" s="54"/>
      <c r="AN20" s="55">
        <v>-14.789897670999</v>
      </c>
      <c r="AO20" s="55">
        <v>-64.871012549846995</v>
      </c>
      <c r="AP20" s="54">
        <v>1597</v>
      </c>
      <c r="AQ20" s="54"/>
      <c r="AR20" s="54"/>
      <c r="AS20" s="54">
        <f>AP20-AP19</f>
        <v>45</v>
      </c>
      <c r="AT20" s="52"/>
      <c r="AU20" s="53"/>
      <c r="AV20" s="51" t="s">
        <v>123</v>
      </c>
      <c r="AW20" s="51" t="s">
        <v>123</v>
      </c>
      <c r="AX20" s="36" t="s">
        <v>123</v>
      </c>
      <c r="AY20" s="36" t="s">
        <v>123</v>
      </c>
      <c r="AZ20" s="36" t="s">
        <v>123</v>
      </c>
      <c r="BA20" s="36" t="s">
        <v>123</v>
      </c>
      <c r="BB20" s="36" t="s">
        <v>123</v>
      </c>
    </row>
    <row r="21" spans="1:54" x14ac:dyDescent="0.3">
      <c r="A21" s="36">
        <v>14</v>
      </c>
      <c r="B21" s="36">
        <v>135</v>
      </c>
      <c r="C21" s="36" t="s">
        <v>123</v>
      </c>
      <c r="D21" s="36" t="s">
        <v>123</v>
      </c>
      <c r="E21" s="36" t="s">
        <v>123</v>
      </c>
      <c r="F21" s="36">
        <v>1</v>
      </c>
      <c r="G21" s="36">
        <v>1</v>
      </c>
      <c r="H21" s="36">
        <v>1</v>
      </c>
      <c r="I21" s="36" t="s">
        <v>123</v>
      </c>
      <c r="J21" s="36" t="s">
        <v>123</v>
      </c>
      <c r="K21" s="36" t="s">
        <v>123</v>
      </c>
      <c r="L21" s="36">
        <v>1</v>
      </c>
      <c r="M21" s="36" t="s">
        <v>123</v>
      </c>
      <c r="N21" s="36" t="s">
        <v>123</v>
      </c>
      <c r="O21" s="36" t="s">
        <v>123</v>
      </c>
      <c r="P21" s="36" t="s">
        <v>123</v>
      </c>
      <c r="Q21" s="36">
        <v>1</v>
      </c>
      <c r="R21" s="36" t="s">
        <v>123</v>
      </c>
      <c r="S21" s="36" t="s">
        <v>123</v>
      </c>
      <c r="T21" s="36" t="s">
        <v>123</v>
      </c>
      <c r="U21" s="36" t="s">
        <v>123</v>
      </c>
      <c r="V21" s="36" t="s">
        <v>123</v>
      </c>
      <c r="W21" s="36" t="s">
        <v>123</v>
      </c>
      <c r="X21" s="36" t="s">
        <v>123</v>
      </c>
      <c r="Y21" s="36" t="s">
        <v>123</v>
      </c>
      <c r="Z21" s="36" t="s">
        <v>123</v>
      </c>
      <c r="AA21" s="36" t="s">
        <v>123</v>
      </c>
      <c r="AB21" s="36" t="s">
        <v>123</v>
      </c>
      <c r="AC21" s="36" t="s">
        <v>123</v>
      </c>
      <c r="AD21" s="36" t="s">
        <v>123</v>
      </c>
      <c r="AE21" s="36" t="s">
        <v>123</v>
      </c>
      <c r="AF21" s="36" t="s">
        <v>123</v>
      </c>
      <c r="AG21" s="36" t="s">
        <v>123</v>
      </c>
      <c r="AH21" s="36"/>
      <c r="AI21" s="36"/>
      <c r="AJ21" s="36"/>
      <c r="AK21" s="54"/>
      <c r="AL21" s="54"/>
      <c r="AM21" s="54"/>
      <c r="AN21" s="55">
        <v>-14.789499592383001</v>
      </c>
      <c r="AO21" s="55">
        <v>-64.871011544018003</v>
      </c>
      <c r="AP21" s="54">
        <v>1642</v>
      </c>
      <c r="AQ21" s="54"/>
      <c r="AR21" s="54"/>
      <c r="AS21" s="54">
        <f t="shared" ref="AS21:AS27" si="0">AP21-AP20</f>
        <v>45</v>
      </c>
      <c r="AT21" s="52" t="s">
        <v>270</v>
      </c>
      <c r="AU21" s="53"/>
      <c r="AV21" s="51" t="s">
        <v>123</v>
      </c>
      <c r="AW21" s="51" t="s">
        <v>123</v>
      </c>
      <c r="AX21" s="36" t="s">
        <v>123</v>
      </c>
      <c r="AY21" s="36" t="s">
        <v>123</v>
      </c>
      <c r="AZ21" s="36" t="s">
        <v>123</v>
      </c>
      <c r="BA21" s="36" t="s">
        <v>123</v>
      </c>
      <c r="BB21" s="36" t="s">
        <v>123</v>
      </c>
    </row>
    <row r="22" spans="1:54" x14ac:dyDescent="0.3">
      <c r="A22" s="36">
        <v>15</v>
      </c>
      <c r="B22" s="36">
        <v>136</v>
      </c>
      <c r="C22" s="36" t="s">
        <v>123</v>
      </c>
      <c r="D22" s="36" t="s">
        <v>123</v>
      </c>
      <c r="E22" s="36" t="s">
        <v>123</v>
      </c>
      <c r="F22" s="36">
        <v>1</v>
      </c>
      <c r="G22" s="36">
        <v>1</v>
      </c>
      <c r="H22" s="36">
        <v>1</v>
      </c>
      <c r="I22" s="36" t="s">
        <v>123</v>
      </c>
      <c r="J22" s="36" t="s">
        <v>123</v>
      </c>
      <c r="K22" s="36" t="s">
        <v>123</v>
      </c>
      <c r="L22" s="36">
        <v>1</v>
      </c>
      <c r="M22" s="36" t="s">
        <v>123</v>
      </c>
      <c r="N22" s="36" t="s">
        <v>123</v>
      </c>
      <c r="O22" s="36" t="s">
        <v>123</v>
      </c>
      <c r="P22" s="36" t="s">
        <v>123</v>
      </c>
      <c r="Q22" s="36" t="s">
        <v>123</v>
      </c>
      <c r="R22" s="36" t="s">
        <v>123</v>
      </c>
      <c r="S22" s="36" t="s">
        <v>123</v>
      </c>
      <c r="T22" s="36" t="s">
        <v>123</v>
      </c>
      <c r="U22" s="36" t="s">
        <v>123</v>
      </c>
      <c r="V22" s="36" t="s">
        <v>123</v>
      </c>
      <c r="W22" s="36" t="s">
        <v>123</v>
      </c>
      <c r="X22" s="36" t="s">
        <v>123</v>
      </c>
      <c r="Y22" s="36" t="s">
        <v>123</v>
      </c>
      <c r="Z22" s="36" t="s">
        <v>123</v>
      </c>
      <c r="AA22" s="36" t="s">
        <v>123</v>
      </c>
      <c r="AB22" s="36" t="s">
        <v>123</v>
      </c>
      <c r="AC22" s="36" t="s">
        <v>123</v>
      </c>
      <c r="AD22" s="36" t="s">
        <v>123</v>
      </c>
      <c r="AE22" s="36" t="s">
        <v>123</v>
      </c>
      <c r="AF22" s="36" t="s">
        <v>123</v>
      </c>
      <c r="AG22" s="36" t="s">
        <v>123</v>
      </c>
      <c r="AH22" s="36"/>
      <c r="AI22" s="36"/>
      <c r="AJ22" s="36"/>
      <c r="AK22" s="54"/>
      <c r="AL22" s="54"/>
      <c r="AM22" s="54"/>
      <c r="AN22" s="55">
        <v>-14.789090167986</v>
      </c>
      <c r="AO22" s="55">
        <v>-64.871005173772005</v>
      </c>
      <c r="AP22" s="54">
        <v>1686</v>
      </c>
      <c r="AQ22" s="54"/>
      <c r="AR22" s="54"/>
      <c r="AS22" s="54">
        <f t="shared" si="0"/>
        <v>44</v>
      </c>
      <c r="AT22" s="52"/>
      <c r="AU22" s="53"/>
      <c r="AV22" s="51" t="s">
        <v>123</v>
      </c>
      <c r="AW22" s="51" t="s">
        <v>123</v>
      </c>
      <c r="AX22" s="36" t="s">
        <v>123</v>
      </c>
      <c r="AY22" s="36" t="s">
        <v>123</v>
      </c>
      <c r="AZ22" s="36" t="s">
        <v>123</v>
      </c>
      <c r="BA22" s="36" t="s">
        <v>123</v>
      </c>
      <c r="BB22" s="36" t="s">
        <v>123</v>
      </c>
    </row>
    <row r="23" spans="1:54" x14ac:dyDescent="0.3">
      <c r="A23" s="36">
        <v>16</v>
      </c>
      <c r="B23" s="36">
        <v>137</v>
      </c>
      <c r="C23" s="36" t="s">
        <v>123</v>
      </c>
      <c r="D23" s="36" t="s">
        <v>123</v>
      </c>
      <c r="E23" s="36" t="s">
        <v>123</v>
      </c>
      <c r="F23" s="36">
        <v>1</v>
      </c>
      <c r="G23" s="36">
        <v>1</v>
      </c>
      <c r="H23" s="36">
        <v>1</v>
      </c>
      <c r="I23" s="36" t="s">
        <v>123</v>
      </c>
      <c r="J23" s="36" t="s">
        <v>123</v>
      </c>
      <c r="K23" s="36" t="s">
        <v>123</v>
      </c>
      <c r="L23" s="36">
        <v>1</v>
      </c>
      <c r="M23" s="36" t="s">
        <v>123</v>
      </c>
      <c r="N23" s="36" t="s">
        <v>123</v>
      </c>
      <c r="O23" s="36" t="s">
        <v>123</v>
      </c>
      <c r="P23" s="36" t="s">
        <v>123</v>
      </c>
      <c r="Q23" s="36">
        <v>1</v>
      </c>
      <c r="R23" s="36" t="s">
        <v>123</v>
      </c>
      <c r="S23" s="36" t="s">
        <v>123</v>
      </c>
      <c r="T23" s="36" t="s">
        <v>123</v>
      </c>
      <c r="U23" s="36" t="s">
        <v>123</v>
      </c>
      <c r="V23" s="36" t="s">
        <v>123</v>
      </c>
      <c r="W23" s="36" t="s">
        <v>123</v>
      </c>
      <c r="X23" s="36" t="s">
        <v>123</v>
      </c>
      <c r="Y23" s="36" t="s">
        <v>123</v>
      </c>
      <c r="Z23" s="36" t="s">
        <v>123</v>
      </c>
      <c r="AA23" s="36" t="s">
        <v>123</v>
      </c>
      <c r="AB23" s="36" t="s">
        <v>123</v>
      </c>
      <c r="AC23" s="36" t="s">
        <v>123</v>
      </c>
      <c r="AD23" s="36" t="s">
        <v>123</v>
      </c>
      <c r="AE23" s="36" t="s">
        <v>123</v>
      </c>
      <c r="AF23" s="36" t="s">
        <v>123</v>
      </c>
      <c r="AG23" s="36" t="s">
        <v>123</v>
      </c>
      <c r="AH23" s="36"/>
      <c r="AI23" s="36"/>
      <c r="AJ23" s="36"/>
      <c r="AK23" s="54"/>
      <c r="AL23" s="54"/>
      <c r="AM23" s="54"/>
      <c r="AN23" s="55">
        <v>-14.788676202614999</v>
      </c>
      <c r="AO23" s="55">
        <v>-64.871003162115002</v>
      </c>
      <c r="AP23" s="54">
        <v>1730</v>
      </c>
      <c r="AQ23" s="54"/>
      <c r="AR23" s="54"/>
      <c r="AS23" s="54">
        <f t="shared" si="0"/>
        <v>44</v>
      </c>
      <c r="AT23" s="52" t="s">
        <v>270</v>
      </c>
      <c r="AU23" s="53"/>
      <c r="AV23" s="51" t="s">
        <v>123</v>
      </c>
      <c r="AW23" s="51" t="s">
        <v>123</v>
      </c>
      <c r="AX23" s="36" t="s">
        <v>123</v>
      </c>
      <c r="AY23" s="36" t="s">
        <v>123</v>
      </c>
      <c r="AZ23" s="36" t="s">
        <v>123</v>
      </c>
      <c r="BA23" s="36" t="s">
        <v>123</v>
      </c>
      <c r="BB23" s="36" t="s">
        <v>123</v>
      </c>
    </row>
    <row r="24" spans="1:54" x14ac:dyDescent="0.3">
      <c r="A24" s="36">
        <v>17</v>
      </c>
      <c r="B24" s="36">
        <v>138</v>
      </c>
      <c r="C24" s="36" t="s">
        <v>123</v>
      </c>
      <c r="D24" s="36" t="s">
        <v>123</v>
      </c>
      <c r="E24" s="36" t="s">
        <v>123</v>
      </c>
      <c r="F24" s="36">
        <v>1</v>
      </c>
      <c r="G24" s="36">
        <v>1</v>
      </c>
      <c r="H24" s="36">
        <v>1</v>
      </c>
      <c r="I24" s="36" t="s">
        <v>123</v>
      </c>
      <c r="J24" s="36" t="s">
        <v>123</v>
      </c>
      <c r="K24" s="36" t="s">
        <v>123</v>
      </c>
      <c r="L24" s="36">
        <v>1</v>
      </c>
      <c r="M24" s="36" t="s">
        <v>123</v>
      </c>
      <c r="N24" s="36" t="s">
        <v>123</v>
      </c>
      <c r="O24" s="36" t="s">
        <v>123</v>
      </c>
      <c r="P24" s="36" t="s">
        <v>123</v>
      </c>
      <c r="Q24" s="36" t="s">
        <v>123</v>
      </c>
      <c r="R24" s="36" t="s">
        <v>123</v>
      </c>
      <c r="S24" s="36" t="s">
        <v>123</v>
      </c>
      <c r="T24" s="36" t="s">
        <v>123</v>
      </c>
      <c r="U24" s="36" t="s">
        <v>123</v>
      </c>
      <c r="V24" s="36" t="s">
        <v>123</v>
      </c>
      <c r="W24" s="36" t="s">
        <v>123</v>
      </c>
      <c r="X24" s="36" t="s">
        <v>123</v>
      </c>
      <c r="Y24" s="36" t="s">
        <v>123</v>
      </c>
      <c r="Z24" s="36" t="s">
        <v>123</v>
      </c>
      <c r="AA24" s="36" t="s">
        <v>123</v>
      </c>
      <c r="AB24" s="36" t="s">
        <v>123</v>
      </c>
      <c r="AC24" s="36" t="s">
        <v>123</v>
      </c>
      <c r="AD24" s="36" t="s">
        <v>123</v>
      </c>
      <c r="AE24" s="36" t="s">
        <v>123</v>
      </c>
      <c r="AF24" s="36" t="s">
        <v>123</v>
      </c>
      <c r="AG24" s="36" t="s">
        <v>123</v>
      </c>
      <c r="AH24" s="36"/>
      <c r="AI24" s="36"/>
      <c r="AJ24" s="36"/>
      <c r="AK24" s="54"/>
      <c r="AL24" s="54"/>
      <c r="AM24" s="54"/>
      <c r="AN24" s="55">
        <v>-14.788293034457</v>
      </c>
      <c r="AO24" s="55">
        <v>-64.870996456593005</v>
      </c>
      <c r="AP24" s="54">
        <v>1774</v>
      </c>
      <c r="AQ24" s="54"/>
      <c r="AR24" s="54"/>
      <c r="AS24" s="54">
        <f t="shared" si="0"/>
        <v>44</v>
      </c>
      <c r="AT24" s="52"/>
      <c r="AU24" s="53"/>
      <c r="AV24" s="51" t="s">
        <v>123</v>
      </c>
      <c r="AW24" s="51" t="s">
        <v>123</v>
      </c>
      <c r="AX24" s="36" t="s">
        <v>123</v>
      </c>
      <c r="AY24" s="36" t="s">
        <v>123</v>
      </c>
      <c r="AZ24" s="36" t="s">
        <v>123</v>
      </c>
      <c r="BA24" s="36" t="s">
        <v>123</v>
      </c>
      <c r="BB24" s="36" t="s">
        <v>123</v>
      </c>
    </row>
    <row r="25" spans="1:54" x14ac:dyDescent="0.3">
      <c r="A25" s="36">
        <v>18</v>
      </c>
      <c r="B25" s="36">
        <v>139</v>
      </c>
      <c r="C25" s="36" t="s">
        <v>123</v>
      </c>
      <c r="D25" s="36" t="s">
        <v>123</v>
      </c>
      <c r="E25" s="36" t="s">
        <v>123</v>
      </c>
      <c r="F25" s="36">
        <v>1</v>
      </c>
      <c r="G25" s="36">
        <v>1</v>
      </c>
      <c r="H25" s="36">
        <v>1</v>
      </c>
      <c r="I25" s="36" t="s">
        <v>123</v>
      </c>
      <c r="J25" s="36" t="s">
        <v>123</v>
      </c>
      <c r="K25" s="36" t="s">
        <v>123</v>
      </c>
      <c r="L25" s="36">
        <v>1</v>
      </c>
      <c r="M25" s="36" t="s">
        <v>123</v>
      </c>
      <c r="N25" s="36" t="s">
        <v>123</v>
      </c>
      <c r="O25" s="36" t="s">
        <v>123</v>
      </c>
      <c r="P25" s="36" t="s">
        <v>123</v>
      </c>
      <c r="Q25" s="36">
        <v>1</v>
      </c>
      <c r="R25" s="36" t="s">
        <v>123</v>
      </c>
      <c r="S25" s="36" t="s">
        <v>123</v>
      </c>
      <c r="T25" s="36" t="s">
        <v>123</v>
      </c>
      <c r="U25" s="36" t="s">
        <v>123</v>
      </c>
      <c r="V25" s="36" t="s">
        <v>123</v>
      </c>
      <c r="W25" s="36" t="s">
        <v>123</v>
      </c>
      <c r="X25" s="36" t="s">
        <v>123</v>
      </c>
      <c r="Y25" s="36" t="s">
        <v>123</v>
      </c>
      <c r="Z25" s="36" t="s">
        <v>123</v>
      </c>
      <c r="AA25" s="36" t="s">
        <v>123</v>
      </c>
      <c r="AB25" s="36" t="s">
        <v>123</v>
      </c>
      <c r="AC25" s="36" t="s">
        <v>123</v>
      </c>
      <c r="AD25" s="36" t="s">
        <v>123</v>
      </c>
      <c r="AE25" s="36" t="s">
        <v>123</v>
      </c>
      <c r="AF25" s="36" t="s">
        <v>123</v>
      </c>
      <c r="AG25" s="36" t="s">
        <v>123</v>
      </c>
      <c r="AH25" s="36"/>
      <c r="AI25" s="36"/>
      <c r="AJ25" s="36"/>
      <c r="AK25" s="54"/>
      <c r="AL25" s="54"/>
      <c r="AM25" s="54"/>
      <c r="AN25" s="55">
        <v>-14.787878420284001</v>
      </c>
      <c r="AO25" s="55">
        <v>-64.870994109660003</v>
      </c>
      <c r="AP25" s="54">
        <v>1820</v>
      </c>
      <c r="AQ25" s="54"/>
      <c r="AR25" s="54"/>
      <c r="AS25" s="54">
        <f t="shared" si="0"/>
        <v>46</v>
      </c>
      <c r="AT25" s="52" t="s">
        <v>270</v>
      </c>
      <c r="AU25" s="53"/>
      <c r="AV25" s="51" t="s">
        <v>123</v>
      </c>
      <c r="AW25" s="51" t="s">
        <v>123</v>
      </c>
      <c r="AX25" s="36" t="s">
        <v>123</v>
      </c>
      <c r="AY25" s="36" t="s">
        <v>123</v>
      </c>
      <c r="AZ25" s="36" t="s">
        <v>123</v>
      </c>
      <c r="BA25" s="36" t="s">
        <v>123</v>
      </c>
      <c r="BB25" s="36" t="s">
        <v>123</v>
      </c>
    </row>
    <row r="26" spans="1:54" x14ac:dyDescent="0.3">
      <c r="A26" s="36">
        <v>19</v>
      </c>
      <c r="B26" s="36">
        <v>140</v>
      </c>
      <c r="C26" s="36" t="s">
        <v>123</v>
      </c>
      <c r="D26" s="36" t="s">
        <v>123</v>
      </c>
      <c r="E26" s="36" t="s">
        <v>123</v>
      </c>
      <c r="F26" s="36">
        <v>1</v>
      </c>
      <c r="G26" s="36">
        <v>1</v>
      </c>
      <c r="H26" s="36">
        <v>1</v>
      </c>
      <c r="I26" s="36" t="s">
        <v>123</v>
      </c>
      <c r="J26" s="36" t="s">
        <v>123</v>
      </c>
      <c r="K26" s="36" t="s">
        <v>123</v>
      </c>
      <c r="L26" s="36">
        <v>1</v>
      </c>
      <c r="M26" s="36" t="s">
        <v>123</v>
      </c>
      <c r="N26" s="36" t="s">
        <v>123</v>
      </c>
      <c r="O26" s="36" t="s">
        <v>123</v>
      </c>
      <c r="P26" s="36" t="s">
        <v>123</v>
      </c>
      <c r="Q26" s="36" t="s">
        <v>123</v>
      </c>
      <c r="R26" s="36" t="s">
        <v>123</v>
      </c>
      <c r="S26" s="36" t="s">
        <v>123</v>
      </c>
      <c r="T26" s="36" t="s">
        <v>123</v>
      </c>
      <c r="U26" s="36" t="s">
        <v>123</v>
      </c>
      <c r="V26" s="36" t="s">
        <v>123</v>
      </c>
      <c r="W26" s="36" t="s">
        <v>123</v>
      </c>
      <c r="X26" s="36" t="s">
        <v>123</v>
      </c>
      <c r="Y26" s="36" t="s">
        <v>123</v>
      </c>
      <c r="Z26" s="36" t="s">
        <v>123</v>
      </c>
      <c r="AA26" s="36" t="s">
        <v>123</v>
      </c>
      <c r="AB26" s="36" t="s">
        <v>123</v>
      </c>
      <c r="AC26" s="36" t="s">
        <v>123</v>
      </c>
      <c r="AD26" s="36" t="s">
        <v>123</v>
      </c>
      <c r="AE26" s="36" t="s">
        <v>123</v>
      </c>
      <c r="AF26" s="36" t="s">
        <v>123</v>
      </c>
      <c r="AG26" s="36" t="s">
        <v>123</v>
      </c>
      <c r="AH26" s="36"/>
      <c r="AI26" s="36"/>
      <c r="AJ26" s="36"/>
      <c r="AK26" s="54"/>
      <c r="AL26" s="54"/>
      <c r="AM26" s="54"/>
      <c r="AN26" s="55">
        <v>-14.787466074977001</v>
      </c>
      <c r="AO26" s="55">
        <v>-64.870987739412996</v>
      </c>
      <c r="AP26" s="54">
        <v>1864</v>
      </c>
      <c r="AQ26" s="54"/>
      <c r="AR26" s="54"/>
      <c r="AS26" s="54">
        <f t="shared" si="0"/>
        <v>44</v>
      </c>
      <c r="AT26" s="52"/>
      <c r="AU26" s="53"/>
      <c r="AV26" s="51" t="s">
        <v>123</v>
      </c>
      <c r="AW26" s="51" t="s">
        <v>123</v>
      </c>
      <c r="AX26" s="36" t="s">
        <v>123</v>
      </c>
      <c r="AY26" s="36" t="s">
        <v>123</v>
      </c>
      <c r="AZ26" s="36" t="s">
        <v>123</v>
      </c>
      <c r="BA26" s="36" t="s">
        <v>123</v>
      </c>
      <c r="BB26" s="36" t="s">
        <v>123</v>
      </c>
    </row>
    <row r="27" spans="1:54" x14ac:dyDescent="0.3">
      <c r="A27" s="36">
        <v>20</v>
      </c>
      <c r="B27" s="36">
        <v>141</v>
      </c>
      <c r="C27" s="36" t="s">
        <v>123</v>
      </c>
      <c r="D27" s="36" t="s">
        <v>123</v>
      </c>
      <c r="E27" s="36" t="s">
        <v>123</v>
      </c>
      <c r="F27" s="36">
        <v>1</v>
      </c>
      <c r="G27" s="36">
        <v>1</v>
      </c>
      <c r="H27" s="36">
        <v>1</v>
      </c>
      <c r="I27" s="36" t="s">
        <v>123</v>
      </c>
      <c r="J27" s="36" t="s">
        <v>123</v>
      </c>
      <c r="K27" s="36" t="s">
        <v>123</v>
      </c>
      <c r="L27" s="36">
        <v>1</v>
      </c>
      <c r="M27" s="36" t="s">
        <v>123</v>
      </c>
      <c r="N27" s="36" t="s">
        <v>123</v>
      </c>
      <c r="O27" s="36" t="s">
        <v>123</v>
      </c>
      <c r="P27" s="36" t="s">
        <v>123</v>
      </c>
      <c r="Q27" s="36">
        <v>1</v>
      </c>
      <c r="R27" s="36" t="s">
        <v>123</v>
      </c>
      <c r="S27" s="36" t="s">
        <v>123</v>
      </c>
      <c r="T27" s="36" t="s">
        <v>123</v>
      </c>
      <c r="U27" s="36" t="s">
        <v>123</v>
      </c>
      <c r="V27" s="36" t="s">
        <v>123</v>
      </c>
      <c r="W27" s="36" t="s">
        <v>123</v>
      </c>
      <c r="X27" s="36" t="s">
        <v>123</v>
      </c>
      <c r="Y27" s="36" t="s">
        <v>123</v>
      </c>
      <c r="Z27" s="36" t="s">
        <v>123</v>
      </c>
      <c r="AA27" s="36" t="s">
        <v>123</v>
      </c>
      <c r="AB27" s="36" t="s">
        <v>123</v>
      </c>
      <c r="AC27" s="36" t="s">
        <v>123</v>
      </c>
      <c r="AD27" s="36" t="s">
        <v>123</v>
      </c>
      <c r="AE27" s="36" t="s">
        <v>123</v>
      </c>
      <c r="AF27" s="36" t="s">
        <v>123</v>
      </c>
      <c r="AG27" s="36" t="s">
        <v>123</v>
      </c>
      <c r="AH27" s="36"/>
      <c r="AI27" s="36"/>
      <c r="AJ27" s="36"/>
      <c r="AK27" s="54"/>
      <c r="AL27" s="54"/>
      <c r="AM27" s="54"/>
      <c r="AN27" s="55">
        <v>-14.787057618466999</v>
      </c>
      <c r="AO27" s="55">
        <v>-64.8709837161</v>
      </c>
      <c r="AP27" s="54">
        <v>1909</v>
      </c>
      <c r="AQ27" s="54"/>
      <c r="AR27" s="54"/>
      <c r="AS27" s="54">
        <f t="shared" si="0"/>
        <v>45</v>
      </c>
      <c r="AT27" s="52" t="s">
        <v>337</v>
      </c>
      <c r="AU27" s="53"/>
      <c r="AV27" s="51" t="s">
        <v>123</v>
      </c>
      <c r="AW27" s="51" t="s">
        <v>123</v>
      </c>
      <c r="AX27" s="36" t="s">
        <v>123</v>
      </c>
      <c r="AY27" s="36" t="s">
        <v>123</v>
      </c>
      <c r="AZ27" s="36" t="s">
        <v>123</v>
      </c>
      <c r="BA27" s="36" t="s">
        <v>123</v>
      </c>
      <c r="BB27" s="36" t="s">
        <v>123</v>
      </c>
    </row>
    <row r="28" spans="1:54" x14ac:dyDescent="0.3">
      <c r="A28" s="36">
        <v>21</v>
      </c>
      <c r="B28" s="36">
        <v>142</v>
      </c>
      <c r="C28" s="36" t="s">
        <v>123</v>
      </c>
      <c r="D28" s="36" t="s">
        <v>123</v>
      </c>
      <c r="E28" s="36" t="s">
        <v>123</v>
      </c>
      <c r="F28" s="36">
        <v>1</v>
      </c>
      <c r="G28" s="36">
        <v>1</v>
      </c>
      <c r="H28" s="36">
        <v>1</v>
      </c>
      <c r="I28" s="36" t="s">
        <v>123</v>
      </c>
      <c r="J28" s="36" t="s">
        <v>123</v>
      </c>
      <c r="K28" s="36" t="s">
        <v>123</v>
      </c>
      <c r="L28" s="36">
        <v>1</v>
      </c>
      <c r="M28" s="36" t="s">
        <v>123</v>
      </c>
      <c r="N28" s="36" t="s">
        <v>123</v>
      </c>
      <c r="O28" s="36" t="s">
        <v>123</v>
      </c>
      <c r="P28" s="36" t="s">
        <v>123</v>
      </c>
      <c r="Q28" s="36" t="s">
        <v>123</v>
      </c>
      <c r="R28" s="36" t="s">
        <v>123</v>
      </c>
      <c r="S28" s="36" t="s">
        <v>123</v>
      </c>
      <c r="T28" s="36" t="s">
        <v>123</v>
      </c>
      <c r="U28" s="36" t="s">
        <v>123</v>
      </c>
      <c r="V28" s="36">
        <v>1</v>
      </c>
      <c r="W28" s="36" t="s">
        <v>123</v>
      </c>
      <c r="X28" s="36" t="s">
        <v>123</v>
      </c>
      <c r="Y28" s="36" t="s">
        <v>123</v>
      </c>
      <c r="Z28" s="36" t="s">
        <v>123</v>
      </c>
      <c r="AA28" s="36" t="s">
        <v>123</v>
      </c>
      <c r="AB28" s="36" t="s">
        <v>123</v>
      </c>
      <c r="AC28" s="36" t="s">
        <v>123</v>
      </c>
      <c r="AD28" s="36" t="s">
        <v>123</v>
      </c>
      <c r="AE28" s="36" t="s">
        <v>123</v>
      </c>
      <c r="AF28" s="36" t="s">
        <v>123</v>
      </c>
      <c r="AG28" s="36" t="s">
        <v>123</v>
      </c>
      <c r="AH28" s="36"/>
      <c r="AI28" s="36"/>
      <c r="AJ28" s="36"/>
      <c r="AK28" s="54"/>
      <c r="AL28" s="54"/>
      <c r="AM28" s="54"/>
      <c r="AN28" s="55">
        <v>-14.786659210543</v>
      </c>
      <c r="AO28" s="55">
        <v>-64.870978686957997</v>
      </c>
      <c r="AP28" s="54">
        <v>1952</v>
      </c>
      <c r="AQ28" s="54">
        <v>1982</v>
      </c>
      <c r="AR28" s="54">
        <f>AQ28-AP28</f>
        <v>30</v>
      </c>
      <c r="AS28" s="54">
        <f>AP28-AP27</f>
        <v>43</v>
      </c>
      <c r="AT28" s="52"/>
      <c r="AU28" s="53"/>
      <c r="AV28" s="51" t="s">
        <v>123</v>
      </c>
      <c r="AW28" s="51" t="s">
        <v>123</v>
      </c>
      <c r="AX28" s="36" t="s">
        <v>123</v>
      </c>
      <c r="AY28" s="36" t="s">
        <v>123</v>
      </c>
      <c r="AZ28" s="36" t="s">
        <v>123</v>
      </c>
      <c r="BA28" s="36" t="s">
        <v>123</v>
      </c>
      <c r="BB28" s="36" t="s">
        <v>123</v>
      </c>
    </row>
    <row r="29" spans="1:54" x14ac:dyDescent="0.3">
      <c r="A29" s="36">
        <v>22</v>
      </c>
      <c r="B29" s="36">
        <v>143</v>
      </c>
      <c r="C29" s="36" t="s">
        <v>123</v>
      </c>
      <c r="D29" s="36" t="s">
        <v>123</v>
      </c>
      <c r="E29" s="36" t="s">
        <v>123</v>
      </c>
      <c r="F29" s="36">
        <v>1</v>
      </c>
      <c r="G29" s="36">
        <v>1</v>
      </c>
      <c r="H29" s="36">
        <v>1</v>
      </c>
      <c r="I29" s="36" t="s">
        <v>123</v>
      </c>
      <c r="J29" s="36" t="s">
        <v>123</v>
      </c>
      <c r="K29" s="36" t="s">
        <v>123</v>
      </c>
      <c r="L29" s="36">
        <v>1</v>
      </c>
      <c r="M29" s="36" t="s">
        <v>123</v>
      </c>
      <c r="N29" s="36" t="s">
        <v>123</v>
      </c>
      <c r="O29" s="36" t="s">
        <v>123</v>
      </c>
      <c r="P29" s="36" t="s">
        <v>123</v>
      </c>
      <c r="Q29" s="36">
        <v>1</v>
      </c>
      <c r="R29" s="36" t="s">
        <v>123</v>
      </c>
      <c r="S29" s="36" t="s">
        <v>123</v>
      </c>
      <c r="T29" s="36" t="s">
        <v>123</v>
      </c>
      <c r="U29" s="36" t="s">
        <v>123</v>
      </c>
      <c r="V29" s="36" t="s">
        <v>123</v>
      </c>
      <c r="W29" s="36" t="s">
        <v>123</v>
      </c>
      <c r="X29" s="36" t="s">
        <v>123</v>
      </c>
      <c r="Y29" s="36" t="s">
        <v>123</v>
      </c>
      <c r="Z29" s="36" t="s">
        <v>123</v>
      </c>
      <c r="AA29" s="36" t="s">
        <v>123</v>
      </c>
      <c r="AB29" s="36" t="s">
        <v>123</v>
      </c>
      <c r="AC29" s="36" t="s">
        <v>123</v>
      </c>
      <c r="AD29" s="36" t="s">
        <v>123</v>
      </c>
      <c r="AE29" s="36" t="s">
        <v>123</v>
      </c>
      <c r="AF29" s="36" t="s">
        <v>123</v>
      </c>
      <c r="AG29" s="36" t="s">
        <v>123</v>
      </c>
      <c r="AH29" s="36"/>
      <c r="AI29" s="36"/>
      <c r="AJ29" s="36"/>
      <c r="AK29" s="54"/>
      <c r="AL29" s="54"/>
      <c r="AM29" s="54"/>
      <c r="AN29" s="55">
        <v>-14.786245241514001</v>
      </c>
      <c r="AO29" s="55">
        <v>-64.870974328368007</v>
      </c>
      <c r="AP29" s="54">
        <v>2029</v>
      </c>
      <c r="AQ29" s="54"/>
      <c r="AR29" s="54"/>
      <c r="AS29" s="54">
        <f>AP29-AQ28</f>
        <v>47</v>
      </c>
      <c r="AT29" s="52" t="s">
        <v>270</v>
      </c>
      <c r="AU29" s="53"/>
      <c r="AV29" s="51" t="s">
        <v>123</v>
      </c>
      <c r="AW29" s="51" t="s">
        <v>123</v>
      </c>
      <c r="AX29" s="36" t="s">
        <v>123</v>
      </c>
      <c r="AY29" s="36" t="s">
        <v>123</v>
      </c>
      <c r="AZ29" s="36" t="s">
        <v>123</v>
      </c>
      <c r="BA29" s="36" t="s">
        <v>123</v>
      </c>
      <c r="BB29" s="36" t="s">
        <v>123</v>
      </c>
    </row>
    <row r="30" spans="1:54" x14ac:dyDescent="0.3">
      <c r="A30" s="36">
        <v>23</v>
      </c>
      <c r="B30" s="36">
        <v>144</v>
      </c>
      <c r="C30" s="36" t="s">
        <v>123</v>
      </c>
      <c r="D30" s="36" t="s">
        <v>123</v>
      </c>
      <c r="E30" s="36" t="s">
        <v>123</v>
      </c>
      <c r="F30" s="36">
        <v>1</v>
      </c>
      <c r="G30" s="36">
        <v>1</v>
      </c>
      <c r="H30" s="36">
        <v>1</v>
      </c>
      <c r="I30" s="36" t="s">
        <v>123</v>
      </c>
      <c r="J30" s="36" t="s">
        <v>123</v>
      </c>
      <c r="K30" s="36" t="s">
        <v>123</v>
      </c>
      <c r="L30" s="36">
        <v>1</v>
      </c>
      <c r="M30" s="36" t="s">
        <v>123</v>
      </c>
      <c r="N30" s="36" t="s">
        <v>123</v>
      </c>
      <c r="O30" s="36" t="s">
        <v>123</v>
      </c>
      <c r="P30" s="36" t="s">
        <v>123</v>
      </c>
      <c r="Q30" s="36" t="s">
        <v>123</v>
      </c>
      <c r="R30" s="36" t="s">
        <v>123</v>
      </c>
      <c r="S30" s="36" t="s">
        <v>123</v>
      </c>
      <c r="T30" s="36" t="s">
        <v>123</v>
      </c>
      <c r="U30" s="36" t="s">
        <v>123</v>
      </c>
      <c r="V30" s="36" t="s">
        <v>123</v>
      </c>
      <c r="W30" s="36" t="s">
        <v>123</v>
      </c>
      <c r="X30" s="36" t="s">
        <v>123</v>
      </c>
      <c r="Y30" s="36" t="s">
        <v>123</v>
      </c>
      <c r="Z30" s="36" t="s">
        <v>123</v>
      </c>
      <c r="AA30" s="36" t="s">
        <v>123</v>
      </c>
      <c r="AB30" s="36" t="s">
        <v>123</v>
      </c>
      <c r="AC30" s="36" t="s">
        <v>123</v>
      </c>
      <c r="AD30" s="36" t="s">
        <v>123</v>
      </c>
      <c r="AE30" s="36" t="s">
        <v>123</v>
      </c>
      <c r="AF30" s="36" t="s">
        <v>123</v>
      </c>
      <c r="AG30" s="36" t="s">
        <v>123</v>
      </c>
      <c r="AH30" s="36"/>
      <c r="AI30" s="36"/>
      <c r="AJ30" s="36"/>
      <c r="AK30" s="54"/>
      <c r="AL30" s="54"/>
      <c r="AM30" s="54"/>
      <c r="AN30" s="55">
        <v>-14.785847156277001</v>
      </c>
      <c r="AO30" s="55">
        <v>-64.870971981436</v>
      </c>
      <c r="AP30" s="54">
        <v>2072</v>
      </c>
      <c r="AQ30" s="54"/>
      <c r="AR30" s="54"/>
      <c r="AS30" s="54">
        <f t="shared" ref="AS30:AS32" si="1">AP30-AP29</f>
        <v>43</v>
      </c>
      <c r="AT30" s="52"/>
      <c r="AU30" s="53"/>
      <c r="AV30" s="51" t="s">
        <v>123</v>
      </c>
      <c r="AW30" s="51" t="s">
        <v>123</v>
      </c>
      <c r="AX30" s="36" t="s">
        <v>123</v>
      </c>
      <c r="AY30" s="36" t="s">
        <v>123</v>
      </c>
      <c r="AZ30" s="36" t="s">
        <v>123</v>
      </c>
      <c r="BA30" s="36" t="s">
        <v>123</v>
      </c>
      <c r="BB30" s="36" t="s">
        <v>123</v>
      </c>
    </row>
    <row r="31" spans="1:54" x14ac:dyDescent="0.3">
      <c r="A31" s="36">
        <v>24</v>
      </c>
      <c r="B31" s="36">
        <v>145</v>
      </c>
      <c r="C31" s="36" t="s">
        <v>123</v>
      </c>
      <c r="D31" s="36" t="s">
        <v>123</v>
      </c>
      <c r="E31" s="36" t="s">
        <v>123</v>
      </c>
      <c r="F31" s="36">
        <v>1</v>
      </c>
      <c r="G31" s="36">
        <v>1</v>
      </c>
      <c r="H31" s="36">
        <v>1</v>
      </c>
      <c r="I31" s="36" t="s">
        <v>123</v>
      </c>
      <c r="J31" s="36" t="s">
        <v>123</v>
      </c>
      <c r="K31" s="36" t="s">
        <v>123</v>
      </c>
      <c r="L31" s="36">
        <v>1</v>
      </c>
      <c r="M31" s="36" t="s">
        <v>123</v>
      </c>
      <c r="N31" s="36" t="s">
        <v>123</v>
      </c>
      <c r="O31" s="36" t="s">
        <v>123</v>
      </c>
      <c r="P31" s="36" t="s">
        <v>123</v>
      </c>
      <c r="Q31" s="36">
        <v>1</v>
      </c>
      <c r="R31" s="36" t="s">
        <v>123</v>
      </c>
      <c r="S31" s="36" t="s">
        <v>123</v>
      </c>
      <c r="T31" s="36" t="s">
        <v>123</v>
      </c>
      <c r="U31" s="36" t="s">
        <v>123</v>
      </c>
      <c r="V31" s="36" t="s">
        <v>123</v>
      </c>
      <c r="W31" s="36" t="s">
        <v>123</v>
      </c>
      <c r="X31" s="36" t="s">
        <v>123</v>
      </c>
      <c r="Y31" s="36" t="s">
        <v>123</v>
      </c>
      <c r="Z31" s="36" t="s">
        <v>123</v>
      </c>
      <c r="AA31" s="36" t="s">
        <v>123</v>
      </c>
      <c r="AB31" s="36" t="s">
        <v>123</v>
      </c>
      <c r="AC31" s="36" t="s">
        <v>123</v>
      </c>
      <c r="AD31" s="36" t="s">
        <v>123</v>
      </c>
      <c r="AE31" s="36" t="s">
        <v>123</v>
      </c>
      <c r="AF31" s="36" t="s">
        <v>123</v>
      </c>
      <c r="AG31" s="36" t="s">
        <v>123</v>
      </c>
      <c r="AH31" s="36"/>
      <c r="AI31" s="36"/>
      <c r="AJ31" s="36"/>
      <c r="AK31" s="54"/>
      <c r="AL31" s="54"/>
      <c r="AM31" s="54"/>
      <c r="AN31" s="55">
        <v>-14.785439993427</v>
      </c>
      <c r="AO31" s="55">
        <v>-64.870971981436</v>
      </c>
      <c r="AP31" s="54">
        <v>2117</v>
      </c>
      <c r="AQ31" s="54"/>
      <c r="AR31" s="54"/>
      <c r="AS31" s="54">
        <f t="shared" si="1"/>
        <v>45</v>
      </c>
      <c r="AT31" s="52" t="s">
        <v>337</v>
      </c>
      <c r="AU31" s="53"/>
      <c r="AV31" s="51" t="s">
        <v>123</v>
      </c>
      <c r="AW31" s="51" t="s">
        <v>123</v>
      </c>
      <c r="AX31" s="36" t="s">
        <v>123</v>
      </c>
      <c r="AY31" s="36" t="s">
        <v>123</v>
      </c>
      <c r="AZ31" s="36" t="s">
        <v>123</v>
      </c>
      <c r="BA31" s="36" t="s">
        <v>123</v>
      </c>
      <c r="BB31" s="36" t="s">
        <v>123</v>
      </c>
    </row>
    <row r="32" spans="1:54" x14ac:dyDescent="0.3">
      <c r="A32" s="36">
        <v>25</v>
      </c>
      <c r="B32" s="36">
        <v>146</v>
      </c>
      <c r="C32" s="36" t="s">
        <v>123</v>
      </c>
      <c r="D32" s="36" t="s">
        <v>123</v>
      </c>
      <c r="E32" s="36" t="s">
        <v>123</v>
      </c>
      <c r="F32" s="36">
        <v>1</v>
      </c>
      <c r="G32" s="36">
        <v>1</v>
      </c>
      <c r="H32" s="36">
        <v>1</v>
      </c>
      <c r="I32" s="36" t="s">
        <v>123</v>
      </c>
      <c r="J32" s="36" t="s">
        <v>123</v>
      </c>
      <c r="K32" s="36" t="s">
        <v>123</v>
      </c>
      <c r="L32" s="36">
        <v>1</v>
      </c>
      <c r="M32" s="36" t="s">
        <v>123</v>
      </c>
      <c r="N32" s="36" t="s">
        <v>123</v>
      </c>
      <c r="O32" s="36" t="s">
        <v>123</v>
      </c>
      <c r="P32" s="36" t="s">
        <v>123</v>
      </c>
      <c r="Q32" s="36" t="s">
        <v>123</v>
      </c>
      <c r="R32" s="36" t="s">
        <v>123</v>
      </c>
      <c r="S32" s="36" t="s">
        <v>123</v>
      </c>
      <c r="T32" s="36" t="s">
        <v>123</v>
      </c>
      <c r="U32" s="36" t="s">
        <v>123</v>
      </c>
      <c r="V32" s="36" t="s">
        <v>123</v>
      </c>
      <c r="W32" s="36" t="s">
        <v>123</v>
      </c>
      <c r="X32" s="36" t="s">
        <v>123</v>
      </c>
      <c r="Y32" s="36" t="s">
        <v>123</v>
      </c>
      <c r="Z32" s="36" t="s">
        <v>123</v>
      </c>
      <c r="AA32" s="36" t="s">
        <v>123</v>
      </c>
      <c r="AB32" s="36" t="s">
        <v>123</v>
      </c>
      <c r="AC32" s="36" t="s">
        <v>123</v>
      </c>
      <c r="AD32" s="36" t="s">
        <v>123</v>
      </c>
      <c r="AE32" s="36" t="s">
        <v>123</v>
      </c>
      <c r="AF32" s="36" t="s">
        <v>123</v>
      </c>
      <c r="AG32" s="36" t="s">
        <v>123</v>
      </c>
      <c r="AH32" s="36"/>
      <c r="AI32" s="36"/>
      <c r="AJ32" s="36"/>
      <c r="AK32" s="54"/>
      <c r="AL32" s="54"/>
      <c r="AM32" s="54"/>
      <c r="AN32" s="55">
        <v>-14.785035747144001</v>
      </c>
      <c r="AO32" s="55">
        <v>-64.870966281741005</v>
      </c>
      <c r="AP32" s="54">
        <v>2161</v>
      </c>
      <c r="AQ32" s="54"/>
      <c r="AR32" s="54"/>
      <c r="AS32" s="54">
        <f t="shared" si="1"/>
        <v>44</v>
      </c>
      <c r="AT32" s="52"/>
      <c r="AU32" s="53"/>
      <c r="AV32" s="51" t="s">
        <v>123</v>
      </c>
      <c r="AW32" s="51" t="s">
        <v>123</v>
      </c>
      <c r="AX32" s="36" t="s">
        <v>123</v>
      </c>
      <c r="AY32" s="36" t="s">
        <v>123</v>
      </c>
      <c r="AZ32" s="36" t="s">
        <v>123</v>
      </c>
      <c r="BA32" s="36" t="s">
        <v>123</v>
      </c>
      <c r="BB32" s="36" t="s">
        <v>123</v>
      </c>
    </row>
    <row r="33" spans="1:54" x14ac:dyDescent="0.3">
      <c r="A33" s="36">
        <v>26</v>
      </c>
      <c r="B33" s="36">
        <v>147</v>
      </c>
      <c r="C33" s="36" t="s">
        <v>123</v>
      </c>
      <c r="D33" s="36" t="s">
        <v>123</v>
      </c>
      <c r="E33" s="36" t="s">
        <v>123</v>
      </c>
      <c r="F33" s="36">
        <v>1</v>
      </c>
      <c r="G33" s="36">
        <v>1</v>
      </c>
      <c r="H33" s="36">
        <v>1</v>
      </c>
      <c r="I33" s="36" t="s">
        <v>123</v>
      </c>
      <c r="J33" s="36" t="s">
        <v>123</v>
      </c>
      <c r="K33" s="36" t="s">
        <v>123</v>
      </c>
      <c r="L33" s="36">
        <v>1</v>
      </c>
      <c r="M33" s="36" t="s">
        <v>123</v>
      </c>
      <c r="N33" s="36" t="s">
        <v>123</v>
      </c>
      <c r="O33" s="36" t="s">
        <v>123</v>
      </c>
      <c r="P33" s="36" t="s">
        <v>123</v>
      </c>
      <c r="Q33" s="36">
        <v>1</v>
      </c>
      <c r="R33" s="36" t="s">
        <v>123</v>
      </c>
      <c r="S33" s="36" t="s">
        <v>123</v>
      </c>
      <c r="T33" s="36" t="s">
        <v>123</v>
      </c>
      <c r="U33" s="36" t="s">
        <v>123</v>
      </c>
      <c r="V33" s="36">
        <v>1</v>
      </c>
      <c r="W33" s="36" t="s">
        <v>123</v>
      </c>
      <c r="X33" s="36" t="s">
        <v>123</v>
      </c>
      <c r="Y33" s="36" t="s">
        <v>123</v>
      </c>
      <c r="Z33" s="36" t="s">
        <v>123</v>
      </c>
      <c r="AA33" s="36" t="s">
        <v>123</v>
      </c>
      <c r="AB33" s="36" t="s">
        <v>123</v>
      </c>
      <c r="AC33" s="36" t="s">
        <v>123</v>
      </c>
      <c r="AD33" s="36" t="s">
        <v>123</v>
      </c>
      <c r="AE33" s="36" t="s">
        <v>123</v>
      </c>
      <c r="AF33" s="36" t="s">
        <v>123</v>
      </c>
      <c r="AG33" s="36" t="s">
        <v>123</v>
      </c>
      <c r="AH33" s="36"/>
      <c r="AI33" s="36">
        <v>1</v>
      </c>
      <c r="AJ33" s="36"/>
      <c r="AK33" s="54" t="s">
        <v>142</v>
      </c>
      <c r="AL33" s="54">
        <v>1</v>
      </c>
      <c r="AM33" s="54">
        <v>5</v>
      </c>
      <c r="AN33" s="55">
        <v>-14.784640252825</v>
      </c>
      <c r="AO33" s="55">
        <v>-64.870963934808003</v>
      </c>
      <c r="AP33" s="54">
        <v>2205</v>
      </c>
      <c r="AQ33" s="54">
        <v>2229</v>
      </c>
      <c r="AR33" s="54">
        <f>AQ33-AP33</f>
        <v>24</v>
      </c>
      <c r="AS33" s="54">
        <f>AP33-AP32</f>
        <v>44</v>
      </c>
      <c r="AT33" s="52" t="s">
        <v>270</v>
      </c>
      <c r="AU33" s="53"/>
      <c r="AV33" s="51" t="s">
        <v>123</v>
      </c>
      <c r="AW33" s="51" t="s">
        <v>123</v>
      </c>
      <c r="AX33" s="36" t="s">
        <v>123</v>
      </c>
      <c r="AY33" s="36" t="s">
        <v>123</v>
      </c>
      <c r="AZ33" s="36" t="s">
        <v>123</v>
      </c>
      <c r="BA33" s="36" t="s">
        <v>123</v>
      </c>
      <c r="BB33" s="36" t="s">
        <v>123</v>
      </c>
    </row>
    <row r="34" spans="1:54" x14ac:dyDescent="0.3">
      <c r="A34" s="36">
        <v>27</v>
      </c>
      <c r="B34" s="36">
        <v>148</v>
      </c>
      <c r="C34" s="36" t="s">
        <v>123</v>
      </c>
      <c r="D34" s="36" t="s">
        <v>123</v>
      </c>
      <c r="E34" s="36" t="s">
        <v>123</v>
      </c>
      <c r="F34" s="36">
        <v>1</v>
      </c>
      <c r="G34" s="36">
        <v>1</v>
      </c>
      <c r="H34" s="36">
        <v>1</v>
      </c>
      <c r="I34" s="36" t="s">
        <v>123</v>
      </c>
      <c r="J34" s="36" t="s">
        <v>123</v>
      </c>
      <c r="K34" s="36" t="s">
        <v>123</v>
      </c>
      <c r="L34" s="36">
        <v>1</v>
      </c>
      <c r="M34" s="36" t="s">
        <v>123</v>
      </c>
      <c r="N34" s="36" t="s">
        <v>123</v>
      </c>
      <c r="O34" s="36" t="s">
        <v>123</v>
      </c>
      <c r="P34" s="36" t="s">
        <v>123</v>
      </c>
      <c r="Q34" s="36" t="s">
        <v>123</v>
      </c>
      <c r="R34" s="36" t="s">
        <v>123</v>
      </c>
      <c r="S34" s="36" t="s">
        <v>123</v>
      </c>
      <c r="T34" s="36" t="s">
        <v>123</v>
      </c>
      <c r="U34" s="36" t="s">
        <v>123</v>
      </c>
      <c r="V34" s="36" t="s">
        <v>123</v>
      </c>
      <c r="W34" s="36" t="s">
        <v>123</v>
      </c>
      <c r="X34" s="36" t="s">
        <v>123</v>
      </c>
      <c r="Y34" s="36" t="s">
        <v>123</v>
      </c>
      <c r="Z34" s="36" t="s">
        <v>123</v>
      </c>
      <c r="AA34" s="36" t="s">
        <v>123</v>
      </c>
      <c r="AB34" s="36" t="s">
        <v>123</v>
      </c>
      <c r="AC34" s="36" t="s">
        <v>123</v>
      </c>
      <c r="AD34" s="36" t="s">
        <v>123</v>
      </c>
      <c r="AE34" s="36" t="s">
        <v>123</v>
      </c>
      <c r="AF34" s="36" t="s">
        <v>123</v>
      </c>
      <c r="AG34" s="36" t="s">
        <v>123</v>
      </c>
      <c r="AH34" s="36"/>
      <c r="AI34" s="36"/>
      <c r="AJ34" s="36"/>
      <c r="AK34" s="54"/>
      <c r="AL34" s="54"/>
      <c r="AM34" s="54"/>
      <c r="AN34" s="55">
        <v>-14.784209097746</v>
      </c>
      <c r="AO34" s="55">
        <v>-64.870959240942994</v>
      </c>
      <c r="AP34" s="54">
        <v>2276</v>
      </c>
      <c r="AQ34" s="54"/>
      <c r="AR34" s="54"/>
      <c r="AS34" s="54">
        <f>AP34-AQ33</f>
        <v>47</v>
      </c>
      <c r="AT34" s="52"/>
      <c r="AU34" s="53"/>
      <c r="AV34" s="51" t="s">
        <v>123</v>
      </c>
      <c r="AW34" s="51" t="s">
        <v>123</v>
      </c>
      <c r="AX34" s="36" t="s">
        <v>123</v>
      </c>
      <c r="AY34" s="36" t="s">
        <v>123</v>
      </c>
      <c r="AZ34" s="36" t="s">
        <v>123</v>
      </c>
      <c r="BA34" s="36" t="s">
        <v>123</v>
      </c>
      <c r="BB34" s="36" t="s">
        <v>123</v>
      </c>
    </row>
    <row r="35" spans="1:54" x14ac:dyDescent="0.3">
      <c r="A35" s="36">
        <v>28</v>
      </c>
      <c r="B35" s="36">
        <v>149</v>
      </c>
      <c r="C35" s="36" t="s">
        <v>123</v>
      </c>
      <c r="D35" s="36" t="s">
        <v>123</v>
      </c>
      <c r="E35" s="36" t="s">
        <v>123</v>
      </c>
      <c r="F35" s="36">
        <v>1</v>
      </c>
      <c r="G35" s="36">
        <v>1</v>
      </c>
      <c r="H35" s="36">
        <v>1</v>
      </c>
      <c r="I35" s="36" t="s">
        <v>123</v>
      </c>
      <c r="J35" s="36" t="s">
        <v>123</v>
      </c>
      <c r="K35" s="36" t="s">
        <v>123</v>
      </c>
      <c r="L35" s="36">
        <v>1</v>
      </c>
      <c r="M35" s="36" t="s">
        <v>123</v>
      </c>
      <c r="N35" s="36" t="s">
        <v>123</v>
      </c>
      <c r="O35" s="36" t="s">
        <v>123</v>
      </c>
      <c r="P35" s="36" t="s">
        <v>123</v>
      </c>
      <c r="Q35" s="36">
        <v>1</v>
      </c>
      <c r="R35" s="36" t="s">
        <v>123</v>
      </c>
      <c r="S35" s="36" t="s">
        <v>123</v>
      </c>
      <c r="T35" s="36" t="s">
        <v>123</v>
      </c>
      <c r="U35" s="36" t="s">
        <v>123</v>
      </c>
      <c r="V35" s="36" t="s">
        <v>123</v>
      </c>
      <c r="W35" s="36" t="s">
        <v>123</v>
      </c>
      <c r="X35" s="36" t="s">
        <v>123</v>
      </c>
      <c r="Y35" s="36" t="s">
        <v>123</v>
      </c>
      <c r="Z35" s="36" t="s">
        <v>123</v>
      </c>
      <c r="AA35" s="36" t="s">
        <v>123</v>
      </c>
      <c r="AB35" s="36" t="s">
        <v>123</v>
      </c>
      <c r="AC35" s="36" t="s">
        <v>123</v>
      </c>
      <c r="AD35" s="36" t="s">
        <v>123</v>
      </c>
      <c r="AE35" s="36" t="s">
        <v>123</v>
      </c>
      <c r="AF35" s="36" t="s">
        <v>123</v>
      </c>
      <c r="AG35" s="36" t="s">
        <v>123</v>
      </c>
      <c r="AH35" s="36"/>
      <c r="AI35" s="36"/>
      <c r="AJ35" s="36"/>
      <c r="AK35" s="54"/>
      <c r="AL35" s="54"/>
      <c r="AM35" s="54"/>
      <c r="AN35" s="55">
        <v>-14.783792530815001</v>
      </c>
      <c r="AO35" s="55">
        <v>-64.870957229286006</v>
      </c>
      <c r="AP35" s="54">
        <v>2322</v>
      </c>
      <c r="AQ35" s="54"/>
      <c r="AR35" s="54"/>
      <c r="AS35" s="54">
        <f t="shared" ref="AS35:AS46" si="2">AP35-AP34</f>
        <v>46</v>
      </c>
      <c r="AT35" s="52" t="s">
        <v>270</v>
      </c>
      <c r="AU35" s="53"/>
      <c r="AV35" s="51" t="s">
        <v>123</v>
      </c>
      <c r="AW35" s="51" t="s">
        <v>123</v>
      </c>
      <c r="AX35" s="36" t="s">
        <v>123</v>
      </c>
      <c r="AY35" s="36" t="s">
        <v>123</v>
      </c>
      <c r="AZ35" s="36" t="s">
        <v>123</v>
      </c>
      <c r="BA35" s="36" t="s">
        <v>123</v>
      </c>
      <c r="BB35" s="36" t="s">
        <v>123</v>
      </c>
    </row>
    <row r="36" spans="1:54" x14ac:dyDescent="0.3">
      <c r="A36" s="36">
        <v>29</v>
      </c>
      <c r="B36" s="36">
        <v>150</v>
      </c>
      <c r="C36" s="36" t="s">
        <v>123</v>
      </c>
      <c r="D36" s="36" t="s">
        <v>123</v>
      </c>
      <c r="E36" s="36" t="s">
        <v>123</v>
      </c>
      <c r="F36" s="36">
        <v>1</v>
      </c>
      <c r="G36" s="36">
        <v>1</v>
      </c>
      <c r="H36" s="36">
        <v>1</v>
      </c>
      <c r="I36" s="36" t="s">
        <v>123</v>
      </c>
      <c r="J36" s="36" t="s">
        <v>123</v>
      </c>
      <c r="K36" s="36" t="s">
        <v>123</v>
      </c>
      <c r="L36" s="36">
        <v>1</v>
      </c>
      <c r="M36" s="36" t="s">
        <v>123</v>
      </c>
      <c r="N36" s="36" t="s">
        <v>123</v>
      </c>
      <c r="O36" s="36" t="s">
        <v>123</v>
      </c>
      <c r="P36" s="36" t="s">
        <v>123</v>
      </c>
      <c r="Q36" s="36" t="s">
        <v>123</v>
      </c>
      <c r="R36" s="36" t="s">
        <v>123</v>
      </c>
      <c r="S36" s="36" t="s">
        <v>123</v>
      </c>
      <c r="T36" s="36" t="s">
        <v>123</v>
      </c>
      <c r="U36" s="36" t="s">
        <v>123</v>
      </c>
      <c r="V36" s="36" t="s">
        <v>123</v>
      </c>
      <c r="W36" s="36" t="s">
        <v>123</v>
      </c>
      <c r="X36" s="36" t="s">
        <v>123</v>
      </c>
      <c r="Y36" s="36" t="s">
        <v>123</v>
      </c>
      <c r="Z36" s="36" t="s">
        <v>123</v>
      </c>
      <c r="AA36" s="36" t="s">
        <v>123</v>
      </c>
      <c r="AB36" s="36" t="s">
        <v>123</v>
      </c>
      <c r="AC36" s="36" t="s">
        <v>123</v>
      </c>
      <c r="AD36" s="36" t="s">
        <v>123</v>
      </c>
      <c r="AE36" s="36" t="s">
        <v>123</v>
      </c>
      <c r="AF36" s="36" t="s">
        <v>123</v>
      </c>
      <c r="AG36" s="36" t="s">
        <v>123</v>
      </c>
      <c r="AH36" s="36"/>
      <c r="AI36" s="36"/>
      <c r="AJ36" s="36"/>
      <c r="AK36" s="54"/>
      <c r="AL36" s="54"/>
      <c r="AM36" s="54"/>
      <c r="AN36" s="55">
        <v>-14.783387634698</v>
      </c>
      <c r="AO36" s="55">
        <v>-64.870950188487001</v>
      </c>
      <c r="AP36" s="54">
        <v>2367</v>
      </c>
      <c r="AQ36" s="54"/>
      <c r="AR36" s="54"/>
      <c r="AS36" s="54">
        <f t="shared" si="2"/>
        <v>45</v>
      </c>
      <c r="AT36" s="52"/>
      <c r="AU36" s="53"/>
      <c r="AV36" s="51" t="s">
        <v>123</v>
      </c>
      <c r="AW36" s="51" t="s">
        <v>123</v>
      </c>
      <c r="AX36" s="36" t="s">
        <v>123</v>
      </c>
      <c r="AY36" s="36" t="s">
        <v>123</v>
      </c>
      <c r="AZ36" s="36" t="s">
        <v>123</v>
      </c>
      <c r="BA36" s="36" t="s">
        <v>123</v>
      </c>
      <c r="BB36" s="36" t="s">
        <v>123</v>
      </c>
    </row>
    <row r="37" spans="1:54" x14ac:dyDescent="0.3">
      <c r="A37" s="36">
        <v>30</v>
      </c>
      <c r="B37" s="36">
        <v>151</v>
      </c>
      <c r="C37" s="36" t="s">
        <v>123</v>
      </c>
      <c r="D37" s="36" t="s">
        <v>123</v>
      </c>
      <c r="E37" s="36" t="s">
        <v>123</v>
      </c>
      <c r="F37" s="36">
        <v>1</v>
      </c>
      <c r="G37" s="36">
        <v>1</v>
      </c>
      <c r="H37" s="36">
        <v>1</v>
      </c>
      <c r="I37" s="36" t="s">
        <v>123</v>
      </c>
      <c r="J37" s="36" t="s">
        <v>123</v>
      </c>
      <c r="K37" s="36" t="s">
        <v>123</v>
      </c>
      <c r="L37" s="36">
        <v>1</v>
      </c>
      <c r="M37" s="36" t="s">
        <v>123</v>
      </c>
      <c r="N37" s="36" t="s">
        <v>123</v>
      </c>
      <c r="O37" s="36" t="s">
        <v>123</v>
      </c>
      <c r="P37" s="36" t="s">
        <v>123</v>
      </c>
      <c r="Q37" s="36">
        <v>1</v>
      </c>
      <c r="R37" s="36" t="s">
        <v>123</v>
      </c>
      <c r="S37" s="36" t="s">
        <v>123</v>
      </c>
      <c r="T37" s="36" t="s">
        <v>123</v>
      </c>
      <c r="U37" s="36" t="s">
        <v>123</v>
      </c>
      <c r="V37" s="36" t="s">
        <v>123</v>
      </c>
      <c r="W37" s="36" t="s">
        <v>123</v>
      </c>
      <c r="X37" s="36" t="s">
        <v>123</v>
      </c>
      <c r="Y37" s="36" t="s">
        <v>123</v>
      </c>
      <c r="Z37" s="36" t="s">
        <v>123</v>
      </c>
      <c r="AA37" s="36" t="s">
        <v>123</v>
      </c>
      <c r="AB37" s="36" t="s">
        <v>123</v>
      </c>
      <c r="AC37" s="36" t="s">
        <v>123</v>
      </c>
      <c r="AD37" s="36" t="s">
        <v>123</v>
      </c>
      <c r="AE37" s="36" t="s">
        <v>123</v>
      </c>
      <c r="AF37" s="36" t="s">
        <v>123</v>
      </c>
      <c r="AG37" s="36" t="s">
        <v>123</v>
      </c>
      <c r="AH37" s="36"/>
      <c r="AI37" s="36"/>
      <c r="AJ37" s="36"/>
      <c r="AK37" s="54"/>
      <c r="AL37" s="54"/>
      <c r="AM37" s="54"/>
      <c r="AN37" s="55">
        <v>-14.782983384939</v>
      </c>
      <c r="AO37" s="55">
        <v>-64.870951529592006</v>
      </c>
      <c r="AP37" s="54">
        <v>2412</v>
      </c>
      <c r="AQ37" s="54"/>
      <c r="AR37" s="54"/>
      <c r="AS37" s="54">
        <f t="shared" si="2"/>
        <v>45</v>
      </c>
      <c r="AT37" s="52" t="s">
        <v>337</v>
      </c>
      <c r="AU37" s="53"/>
      <c r="AV37" s="51" t="s">
        <v>123</v>
      </c>
      <c r="AW37" s="51" t="s">
        <v>123</v>
      </c>
      <c r="AX37" s="36" t="s">
        <v>123</v>
      </c>
      <c r="AY37" s="36" t="s">
        <v>123</v>
      </c>
      <c r="AZ37" s="36" t="s">
        <v>123</v>
      </c>
      <c r="BA37" s="36" t="s">
        <v>123</v>
      </c>
      <c r="BB37" s="36" t="s">
        <v>123</v>
      </c>
    </row>
    <row r="38" spans="1:54" x14ac:dyDescent="0.3">
      <c r="A38" s="36">
        <v>31</v>
      </c>
      <c r="B38" s="36">
        <v>152</v>
      </c>
      <c r="C38" s="36" t="s">
        <v>123</v>
      </c>
      <c r="D38" s="36" t="s">
        <v>123</v>
      </c>
      <c r="E38" s="36" t="s">
        <v>123</v>
      </c>
      <c r="F38" s="36">
        <v>1</v>
      </c>
      <c r="G38" s="36">
        <v>1</v>
      </c>
      <c r="H38" s="36">
        <v>1</v>
      </c>
      <c r="I38" s="36" t="s">
        <v>123</v>
      </c>
      <c r="J38" s="36" t="s">
        <v>123</v>
      </c>
      <c r="K38" s="36" t="s">
        <v>123</v>
      </c>
      <c r="L38" s="36">
        <v>1</v>
      </c>
      <c r="M38" s="36" t="s">
        <v>123</v>
      </c>
      <c r="N38" s="36" t="s">
        <v>123</v>
      </c>
      <c r="O38" s="36" t="s">
        <v>123</v>
      </c>
      <c r="P38" s="36" t="s">
        <v>123</v>
      </c>
      <c r="Q38" s="36" t="s">
        <v>123</v>
      </c>
      <c r="R38" s="36" t="s">
        <v>123</v>
      </c>
      <c r="S38" s="36" t="s">
        <v>123</v>
      </c>
      <c r="T38" s="36" t="s">
        <v>123</v>
      </c>
      <c r="U38" s="36" t="s">
        <v>123</v>
      </c>
      <c r="V38" s="36" t="s">
        <v>123</v>
      </c>
      <c r="W38" s="36" t="s">
        <v>123</v>
      </c>
      <c r="X38" s="36" t="s">
        <v>123</v>
      </c>
      <c r="Y38" s="36" t="s">
        <v>123</v>
      </c>
      <c r="Z38" s="36" t="s">
        <v>123</v>
      </c>
      <c r="AA38" s="36" t="s">
        <v>123</v>
      </c>
      <c r="AB38" s="36" t="s">
        <v>123</v>
      </c>
      <c r="AC38" s="36" t="s">
        <v>123</v>
      </c>
      <c r="AD38" s="36" t="s">
        <v>123</v>
      </c>
      <c r="AE38" s="36" t="s">
        <v>123</v>
      </c>
      <c r="AF38" s="36" t="s">
        <v>123</v>
      </c>
      <c r="AG38" s="36" t="s">
        <v>123</v>
      </c>
      <c r="AH38" s="36"/>
      <c r="AI38" s="36"/>
      <c r="AJ38" s="36"/>
      <c r="AK38" s="54"/>
      <c r="AL38" s="54"/>
      <c r="AM38" s="54"/>
      <c r="AN38" s="55">
        <v>-14.782576216763999</v>
      </c>
      <c r="AO38" s="55">
        <v>-64.870945829898005</v>
      </c>
      <c r="AP38" s="54">
        <v>2456</v>
      </c>
      <c r="AQ38" s="54"/>
      <c r="AR38" s="54"/>
      <c r="AS38" s="54">
        <f t="shared" si="2"/>
        <v>44</v>
      </c>
      <c r="AT38" s="52"/>
      <c r="AU38" s="53"/>
      <c r="AV38" s="51" t="s">
        <v>123</v>
      </c>
      <c r="AW38" s="51" t="s">
        <v>123</v>
      </c>
      <c r="AX38" s="36" t="s">
        <v>123</v>
      </c>
      <c r="AY38" s="36" t="s">
        <v>123</v>
      </c>
      <c r="AZ38" s="36" t="s">
        <v>123</v>
      </c>
      <c r="BA38" s="36" t="s">
        <v>123</v>
      </c>
      <c r="BB38" s="36" t="s">
        <v>123</v>
      </c>
    </row>
    <row r="39" spans="1:54" x14ac:dyDescent="0.3">
      <c r="A39" s="36">
        <v>32</v>
      </c>
      <c r="B39" s="36">
        <v>153</v>
      </c>
      <c r="C39" s="36" t="s">
        <v>123</v>
      </c>
      <c r="D39" s="36" t="s">
        <v>123</v>
      </c>
      <c r="E39" s="36" t="s">
        <v>123</v>
      </c>
      <c r="F39" s="36">
        <v>1</v>
      </c>
      <c r="G39" s="36">
        <v>1</v>
      </c>
      <c r="H39" s="36">
        <v>1</v>
      </c>
      <c r="I39" s="36" t="s">
        <v>123</v>
      </c>
      <c r="J39" s="36" t="s">
        <v>123</v>
      </c>
      <c r="K39" s="36" t="s">
        <v>123</v>
      </c>
      <c r="L39" s="36">
        <v>1</v>
      </c>
      <c r="M39" s="36" t="s">
        <v>123</v>
      </c>
      <c r="N39" s="36" t="s">
        <v>123</v>
      </c>
      <c r="O39" s="36" t="s">
        <v>123</v>
      </c>
      <c r="P39" s="36" t="s">
        <v>123</v>
      </c>
      <c r="Q39" s="36">
        <v>1</v>
      </c>
      <c r="R39" s="36" t="s">
        <v>123</v>
      </c>
      <c r="S39" s="36" t="s">
        <v>123</v>
      </c>
      <c r="T39" s="36" t="s">
        <v>123</v>
      </c>
      <c r="U39" s="36" t="s">
        <v>123</v>
      </c>
      <c r="V39" s="36" t="s">
        <v>123</v>
      </c>
      <c r="W39" s="36" t="s">
        <v>123</v>
      </c>
      <c r="X39" s="36" t="s">
        <v>123</v>
      </c>
      <c r="Y39" s="36" t="s">
        <v>123</v>
      </c>
      <c r="Z39" s="36" t="s">
        <v>123</v>
      </c>
      <c r="AA39" s="36" t="s">
        <v>123</v>
      </c>
      <c r="AB39" s="36" t="s">
        <v>123</v>
      </c>
      <c r="AC39" s="36" t="s">
        <v>123</v>
      </c>
      <c r="AD39" s="36" t="s">
        <v>123</v>
      </c>
      <c r="AE39" s="36" t="s">
        <v>123</v>
      </c>
      <c r="AF39" s="36" t="s">
        <v>123</v>
      </c>
      <c r="AG39" s="36" t="s">
        <v>123</v>
      </c>
      <c r="AH39" s="36"/>
      <c r="AI39" s="36"/>
      <c r="AJ39" s="36"/>
      <c r="AK39" s="54"/>
      <c r="AL39" s="54"/>
      <c r="AM39" s="54"/>
      <c r="AN39" s="55">
        <v>-14.782167102203999</v>
      </c>
      <c r="AO39" s="55">
        <v>-64.870941471308001</v>
      </c>
      <c r="AP39" s="54">
        <v>2501</v>
      </c>
      <c r="AQ39" s="54"/>
      <c r="AR39" s="54"/>
      <c r="AS39" s="54">
        <f t="shared" si="2"/>
        <v>45</v>
      </c>
      <c r="AT39" s="52" t="s">
        <v>270</v>
      </c>
      <c r="AU39" s="53"/>
      <c r="AV39" s="51" t="s">
        <v>123</v>
      </c>
      <c r="AW39" s="51" t="s">
        <v>123</v>
      </c>
      <c r="AX39" s="36" t="s">
        <v>123</v>
      </c>
      <c r="AY39" s="36" t="s">
        <v>123</v>
      </c>
      <c r="AZ39" s="36" t="s">
        <v>123</v>
      </c>
      <c r="BA39" s="36" t="s">
        <v>123</v>
      </c>
      <c r="BB39" s="36" t="s">
        <v>123</v>
      </c>
    </row>
    <row r="40" spans="1:54" x14ac:dyDescent="0.3">
      <c r="A40" s="36">
        <v>33</v>
      </c>
      <c r="B40" s="36">
        <v>154</v>
      </c>
      <c r="C40" s="36" t="s">
        <v>123</v>
      </c>
      <c r="D40" s="36" t="s">
        <v>123</v>
      </c>
      <c r="E40" s="36" t="s">
        <v>123</v>
      </c>
      <c r="F40" s="36">
        <v>1</v>
      </c>
      <c r="G40" s="36">
        <v>1</v>
      </c>
      <c r="H40" s="36">
        <v>1</v>
      </c>
      <c r="I40" s="36" t="s">
        <v>123</v>
      </c>
      <c r="J40" s="36" t="s">
        <v>123</v>
      </c>
      <c r="K40" s="36" t="s">
        <v>123</v>
      </c>
      <c r="L40" s="36">
        <v>1</v>
      </c>
      <c r="M40" s="36" t="s">
        <v>123</v>
      </c>
      <c r="N40" s="36" t="s">
        <v>123</v>
      </c>
      <c r="O40" s="36" t="s">
        <v>123</v>
      </c>
      <c r="P40" s="36" t="s">
        <v>123</v>
      </c>
      <c r="Q40" s="36" t="s">
        <v>123</v>
      </c>
      <c r="R40" s="36" t="s">
        <v>123</v>
      </c>
      <c r="S40" s="36" t="s">
        <v>123</v>
      </c>
      <c r="T40" s="36" t="s">
        <v>123</v>
      </c>
      <c r="U40" s="36" t="s">
        <v>123</v>
      </c>
      <c r="V40" s="36" t="s">
        <v>123</v>
      </c>
      <c r="W40" s="36" t="s">
        <v>123</v>
      </c>
      <c r="X40" s="36" t="s">
        <v>123</v>
      </c>
      <c r="Y40" s="36" t="s">
        <v>123</v>
      </c>
      <c r="Z40" s="36" t="s">
        <v>123</v>
      </c>
      <c r="AA40" s="36" t="s">
        <v>123</v>
      </c>
      <c r="AB40" s="36" t="s">
        <v>123</v>
      </c>
      <c r="AC40" s="36" t="s">
        <v>123</v>
      </c>
      <c r="AD40" s="36" t="s">
        <v>123</v>
      </c>
      <c r="AE40" s="36" t="s">
        <v>123</v>
      </c>
      <c r="AF40" s="36" t="s">
        <v>123</v>
      </c>
      <c r="AG40" s="36" t="s">
        <v>123</v>
      </c>
      <c r="AH40" s="36"/>
      <c r="AI40" s="36"/>
      <c r="AJ40" s="36"/>
      <c r="AK40" s="54"/>
      <c r="AL40" s="54"/>
      <c r="AM40" s="54"/>
      <c r="AN40" s="55">
        <v>-14.781760581275</v>
      </c>
      <c r="AO40" s="55">
        <v>-64.870937112717996</v>
      </c>
      <c r="AP40" s="54">
        <v>2546</v>
      </c>
      <c r="AQ40" s="54"/>
      <c r="AR40" s="54"/>
      <c r="AS40" s="54">
        <f t="shared" si="2"/>
        <v>45</v>
      </c>
      <c r="AT40" s="52"/>
      <c r="AU40" s="53"/>
      <c r="AV40" s="51" t="s">
        <v>123</v>
      </c>
      <c r="AW40" s="51" t="s">
        <v>123</v>
      </c>
      <c r="AX40" s="36" t="s">
        <v>123</v>
      </c>
      <c r="AY40" s="36" t="s">
        <v>123</v>
      </c>
      <c r="AZ40" s="36" t="s">
        <v>123</v>
      </c>
      <c r="BA40" s="36" t="s">
        <v>123</v>
      </c>
      <c r="BB40" s="36" t="s">
        <v>123</v>
      </c>
    </row>
    <row r="41" spans="1:54" x14ac:dyDescent="0.3">
      <c r="A41" s="36">
        <v>34</v>
      </c>
      <c r="B41" s="36">
        <v>155</v>
      </c>
      <c r="C41" s="36" t="s">
        <v>123</v>
      </c>
      <c r="D41" s="36" t="s">
        <v>123</v>
      </c>
      <c r="E41" s="36" t="s">
        <v>123</v>
      </c>
      <c r="F41" s="36">
        <v>1</v>
      </c>
      <c r="G41" s="36">
        <v>1</v>
      </c>
      <c r="H41" s="36">
        <v>1</v>
      </c>
      <c r="I41" s="36" t="s">
        <v>123</v>
      </c>
      <c r="J41" s="36" t="s">
        <v>123</v>
      </c>
      <c r="K41" s="36" t="s">
        <v>123</v>
      </c>
      <c r="L41" s="36">
        <v>1</v>
      </c>
      <c r="M41" s="36" t="s">
        <v>123</v>
      </c>
      <c r="N41" s="36" t="s">
        <v>123</v>
      </c>
      <c r="O41" s="36" t="s">
        <v>123</v>
      </c>
      <c r="P41" s="36" t="s">
        <v>123</v>
      </c>
      <c r="Q41" s="36">
        <v>1</v>
      </c>
      <c r="R41" s="36" t="s">
        <v>123</v>
      </c>
      <c r="S41" s="36" t="s">
        <v>123</v>
      </c>
      <c r="T41" s="36" t="s">
        <v>123</v>
      </c>
      <c r="U41" s="36" t="s">
        <v>123</v>
      </c>
      <c r="V41" s="36" t="s">
        <v>123</v>
      </c>
      <c r="W41" s="36" t="s">
        <v>123</v>
      </c>
      <c r="X41" s="36" t="s">
        <v>123</v>
      </c>
      <c r="Y41" s="36" t="s">
        <v>123</v>
      </c>
      <c r="Z41" s="36" t="s">
        <v>123</v>
      </c>
      <c r="AA41" s="36" t="s">
        <v>123</v>
      </c>
      <c r="AB41" s="36" t="s">
        <v>123</v>
      </c>
      <c r="AC41" s="36" t="s">
        <v>123</v>
      </c>
      <c r="AD41" s="36" t="s">
        <v>123</v>
      </c>
      <c r="AE41" s="36" t="s">
        <v>123</v>
      </c>
      <c r="AF41" s="36" t="s">
        <v>123</v>
      </c>
      <c r="AG41" s="36" t="s">
        <v>123</v>
      </c>
      <c r="AH41" s="36"/>
      <c r="AI41" s="36"/>
      <c r="AJ41" s="36"/>
      <c r="AK41" s="54"/>
      <c r="AL41" s="54"/>
      <c r="AM41" s="54"/>
      <c r="AN41" s="55">
        <v>-14.781343361138999</v>
      </c>
      <c r="AO41" s="55">
        <v>-64.870933759956998</v>
      </c>
      <c r="AP41" s="54">
        <v>2590</v>
      </c>
      <c r="AQ41" s="54"/>
      <c r="AR41" s="54"/>
      <c r="AS41" s="54">
        <f t="shared" si="2"/>
        <v>44</v>
      </c>
      <c r="AT41" s="52" t="s">
        <v>270</v>
      </c>
      <c r="AU41" s="53"/>
      <c r="AV41" s="51" t="s">
        <v>123</v>
      </c>
      <c r="AW41" s="51" t="s">
        <v>123</v>
      </c>
      <c r="AX41" s="36" t="s">
        <v>123</v>
      </c>
      <c r="AY41" s="36" t="s">
        <v>123</v>
      </c>
      <c r="AZ41" s="36" t="s">
        <v>123</v>
      </c>
      <c r="BA41" s="36" t="s">
        <v>123</v>
      </c>
      <c r="BB41" s="36" t="s">
        <v>123</v>
      </c>
    </row>
    <row r="42" spans="1:54" x14ac:dyDescent="0.3">
      <c r="A42" s="36">
        <v>35</v>
      </c>
      <c r="B42" s="36">
        <v>156</v>
      </c>
      <c r="C42" s="36" t="s">
        <v>123</v>
      </c>
      <c r="D42" s="36" t="s">
        <v>123</v>
      </c>
      <c r="E42" s="36" t="s">
        <v>123</v>
      </c>
      <c r="F42" s="36">
        <v>1</v>
      </c>
      <c r="G42" s="36">
        <v>1</v>
      </c>
      <c r="H42" s="36">
        <v>1</v>
      </c>
      <c r="I42" s="36" t="s">
        <v>123</v>
      </c>
      <c r="J42" s="36" t="s">
        <v>123</v>
      </c>
      <c r="K42" s="36" t="s">
        <v>123</v>
      </c>
      <c r="L42" s="36">
        <v>1</v>
      </c>
      <c r="M42" s="36" t="s">
        <v>123</v>
      </c>
      <c r="N42" s="36" t="s">
        <v>123</v>
      </c>
      <c r="O42" s="36" t="s">
        <v>123</v>
      </c>
      <c r="P42" s="36" t="s">
        <v>123</v>
      </c>
      <c r="Q42" s="36" t="s">
        <v>123</v>
      </c>
      <c r="R42" s="36" t="s">
        <v>123</v>
      </c>
      <c r="S42" s="36" t="s">
        <v>123</v>
      </c>
      <c r="T42" s="36" t="s">
        <v>123</v>
      </c>
      <c r="U42" s="36" t="s">
        <v>123</v>
      </c>
      <c r="V42" s="36" t="s">
        <v>123</v>
      </c>
      <c r="W42" s="36" t="s">
        <v>123</v>
      </c>
      <c r="X42" s="36" t="s">
        <v>123</v>
      </c>
      <c r="Y42" s="36" t="s">
        <v>123</v>
      </c>
      <c r="Z42" s="36" t="s">
        <v>123</v>
      </c>
      <c r="AA42" s="36" t="s">
        <v>123</v>
      </c>
      <c r="AB42" s="36" t="s">
        <v>123</v>
      </c>
      <c r="AC42" s="36" t="s">
        <v>123</v>
      </c>
      <c r="AD42" s="36" t="s">
        <v>123</v>
      </c>
      <c r="AE42" s="36" t="s">
        <v>123</v>
      </c>
      <c r="AF42" s="36" t="s">
        <v>123</v>
      </c>
      <c r="AG42" s="36" t="s">
        <v>123</v>
      </c>
      <c r="AH42" s="36"/>
      <c r="AI42" s="36"/>
      <c r="AJ42" s="36"/>
      <c r="AK42" s="54"/>
      <c r="AL42" s="54"/>
      <c r="AM42" s="54"/>
      <c r="AN42" s="55">
        <v>-14.780943970185</v>
      </c>
      <c r="AO42" s="55">
        <v>-64.87093007192</v>
      </c>
      <c r="AP42" s="54">
        <v>2635</v>
      </c>
      <c r="AQ42" s="54"/>
      <c r="AR42" s="54"/>
      <c r="AS42" s="54">
        <f t="shared" si="2"/>
        <v>45</v>
      </c>
      <c r="AT42" s="52"/>
      <c r="AU42" s="53"/>
      <c r="AV42" s="51" t="s">
        <v>123</v>
      </c>
      <c r="AW42" s="51" t="s">
        <v>123</v>
      </c>
      <c r="AX42" s="36" t="s">
        <v>123</v>
      </c>
      <c r="AY42" s="36" t="s">
        <v>123</v>
      </c>
      <c r="AZ42" s="36" t="s">
        <v>123</v>
      </c>
      <c r="BA42" s="36" t="s">
        <v>123</v>
      </c>
      <c r="BB42" s="36" t="s">
        <v>123</v>
      </c>
    </row>
    <row r="43" spans="1:54" x14ac:dyDescent="0.3">
      <c r="A43" s="36">
        <v>36</v>
      </c>
      <c r="B43" s="36">
        <v>157</v>
      </c>
      <c r="C43" s="36" t="s">
        <v>123</v>
      </c>
      <c r="D43" s="36" t="s">
        <v>123</v>
      </c>
      <c r="E43" s="36" t="s">
        <v>123</v>
      </c>
      <c r="F43" s="36">
        <v>1</v>
      </c>
      <c r="G43" s="36">
        <v>1</v>
      </c>
      <c r="H43" s="36">
        <v>1</v>
      </c>
      <c r="I43" s="36" t="s">
        <v>123</v>
      </c>
      <c r="J43" s="36" t="s">
        <v>123</v>
      </c>
      <c r="K43" s="36" t="s">
        <v>123</v>
      </c>
      <c r="L43" s="36">
        <v>1</v>
      </c>
      <c r="M43" s="36" t="s">
        <v>123</v>
      </c>
      <c r="N43" s="36" t="s">
        <v>123</v>
      </c>
      <c r="O43" s="36" t="s">
        <v>123</v>
      </c>
      <c r="P43" s="36" t="s">
        <v>123</v>
      </c>
      <c r="Q43" s="36">
        <v>1</v>
      </c>
      <c r="R43" s="36" t="s">
        <v>123</v>
      </c>
      <c r="S43" s="36" t="s">
        <v>123</v>
      </c>
      <c r="T43" s="36" t="s">
        <v>123</v>
      </c>
      <c r="U43" s="36" t="s">
        <v>123</v>
      </c>
      <c r="V43" s="36" t="s">
        <v>123</v>
      </c>
      <c r="W43" s="36" t="s">
        <v>123</v>
      </c>
      <c r="X43" s="36" t="s">
        <v>123</v>
      </c>
      <c r="Y43" s="36" t="s">
        <v>123</v>
      </c>
      <c r="Z43" s="36" t="s">
        <v>123</v>
      </c>
      <c r="AA43" s="36" t="s">
        <v>123</v>
      </c>
      <c r="AB43" s="36" t="s">
        <v>123</v>
      </c>
      <c r="AC43" s="36" t="s">
        <v>123</v>
      </c>
      <c r="AD43" s="36" t="s">
        <v>123</v>
      </c>
      <c r="AE43" s="36" t="s">
        <v>123</v>
      </c>
      <c r="AF43" s="36" t="s">
        <v>123</v>
      </c>
      <c r="AG43" s="36" t="s">
        <v>123</v>
      </c>
      <c r="AH43" s="36"/>
      <c r="AI43" s="36"/>
      <c r="AJ43" s="36"/>
      <c r="AK43" s="54"/>
      <c r="AL43" s="54"/>
      <c r="AM43" s="54"/>
      <c r="AN43" s="55">
        <v>-14.780531935401999</v>
      </c>
      <c r="AO43" s="55">
        <v>-64.870924372226</v>
      </c>
      <c r="AP43" s="54">
        <v>2680</v>
      </c>
      <c r="AQ43" s="54"/>
      <c r="AR43" s="54"/>
      <c r="AS43" s="54">
        <f t="shared" si="2"/>
        <v>45</v>
      </c>
      <c r="AT43" s="52" t="s">
        <v>270</v>
      </c>
      <c r="AU43" s="53"/>
      <c r="AV43" s="51" t="s">
        <v>123</v>
      </c>
      <c r="AW43" s="51" t="s">
        <v>123</v>
      </c>
      <c r="AX43" s="36" t="s">
        <v>123</v>
      </c>
      <c r="AY43" s="36" t="s">
        <v>123</v>
      </c>
      <c r="AZ43" s="36" t="s">
        <v>123</v>
      </c>
      <c r="BA43" s="36" t="s">
        <v>123</v>
      </c>
      <c r="BB43" s="36" t="s">
        <v>123</v>
      </c>
    </row>
    <row r="44" spans="1:54" x14ac:dyDescent="0.3">
      <c r="A44" s="36">
        <v>37</v>
      </c>
      <c r="B44" s="36">
        <v>158</v>
      </c>
      <c r="C44" s="36" t="s">
        <v>123</v>
      </c>
      <c r="D44" s="36" t="s">
        <v>123</v>
      </c>
      <c r="E44" s="36" t="s">
        <v>123</v>
      </c>
      <c r="F44" s="36">
        <v>1</v>
      </c>
      <c r="G44" s="36">
        <v>1</v>
      </c>
      <c r="H44" s="36">
        <v>1</v>
      </c>
      <c r="I44" s="36" t="s">
        <v>123</v>
      </c>
      <c r="J44" s="36" t="s">
        <v>123</v>
      </c>
      <c r="K44" s="36" t="s">
        <v>123</v>
      </c>
      <c r="L44" s="36">
        <v>1</v>
      </c>
      <c r="M44" s="36" t="s">
        <v>123</v>
      </c>
      <c r="N44" s="36" t="s">
        <v>123</v>
      </c>
      <c r="O44" s="36" t="s">
        <v>123</v>
      </c>
      <c r="P44" s="36" t="s">
        <v>123</v>
      </c>
      <c r="Q44" s="36" t="s">
        <v>123</v>
      </c>
      <c r="R44" s="36" t="s">
        <v>123</v>
      </c>
      <c r="S44" s="36" t="s">
        <v>123</v>
      </c>
      <c r="T44" s="36" t="s">
        <v>123</v>
      </c>
      <c r="U44" s="36" t="s">
        <v>123</v>
      </c>
      <c r="V44" s="36" t="s">
        <v>123</v>
      </c>
      <c r="W44" s="36" t="s">
        <v>123</v>
      </c>
      <c r="X44" s="36" t="s">
        <v>123</v>
      </c>
      <c r="Y44" s="36" t="s">
        <v>123</v>
      </c>
      <c r="Z44" s="36" t="s">
        <v>123</v>
      </c>
      <c r="AA44" s="36" t="s">
        <v>123</v>
      </c>
      <c r="AB44" s="36" t="s">
        <v>123</v>
      </c>
      <c r="AC44" s="36" t="s">
        <v>123</v>
      </c>
      <c r="AD44" s="36" t="s">
        <v>123</v>
      </c>
      <c r="AE44" s="36" t="s">
        <v>123</v>
      </c>
      <c r="AF44" s="36" t="s">
        <v>123</v>
      </c>
      <c r="AG44" s="36" t="s">
        <v>123</v>
      </c>
      <c r="AH44" s="36"/>
      <c r="AI44" s="36"/>
      <c r="AJ44" s="36"/>
      <c r="AK44" s="54"/>
      <c r="AL44" s="54"/>
      <c r="AM44" s="54"/>
      <c r="AN44" s="55">
        <v>-14.780134812232999</v>
      </c>
      <c r="AO44" s="55">
        <v>-64.870923031120995</v>
      </c>
      <c r="AP44" s="54">
        <v>2714</v>
      </c>
      <c r="AQ44" s="54"/>
      <c r="AR44" s="54"/>
      <c r="AS44" s="54">
        <f t="shared" si="2"/>
        <v>34</v>
      </c>
      <c r="AT44" s="52"/>
      <c r="AU44" s="53"/>
      <c r="AV44" s="51" t="s">
        <v>123</v>
      </c>
      <c r="AW44" s="51" t="s">
        <v>123</v>
      </c>
      <c r="AX44" s="36" t="s">
        <v>123</v>
      </c>
      <c r="AY44" s="36" t="s">
        <v>123</v>
      </c>
      <c r="AZ44" s="36" t="s">
        <v>123</v>
      </c>
      <c r="BA44" s="36" t="s">
        <v>123</v>
      </c>
      <c r="BB44" s="36" t="s">
        <v>123</v>
      </c>
    </row>
    <row r="45" spans="1:54" x14ac:dyDescent="0.3">
      <c r="A45" s="36">
        <v>38</v>
      </c>
      <c r="B45" s="36">
        <v>159</v>
      </c>
      <c r="C45" s="36" t="s">
        <v>123</v>
      </c>
      <c r="D45" s="36" t="s">
        <v>123</v>
      </c>
      <c r="E45" s="36" t="s">
        <v>123</v>
      </c>
      <c r="F45" s="36">
        <v>1</v>
      </c>
      <c r="G45" s="36">
        <v>1</v>
      </c>
      <c r="H45" s="36">
        <v>1</v>
      </c>
      <c r="I45" s="36" t="s">
        <v>123</v>
      </c>
      <c r="J45" s="36" t="s">
        <v>123</v>
      </c>
      <c r="K45" s="36" t="s">
        <v>123</v>
      </c>
      <c r="L45" s="36">
        <v>1</v>
      </c>
      <c r="M45" s="36" t="s">
        <v>123</v>
      </c>
      <c r="N45" s="36" t="s">
        <v>123</v>
      </c>
      <c r="O45" s="36" t="s">
        <v>123</v>
      </c>
      <c r="P45" s="36" t="s">
        <v>123</v>
      </c>
      <c r="Q45" s="36">
        <v>1</v>
      </c>
      <c r="R45" s="36" t="s">
        <v>123</v>
      </c>
      <c r="S45" s="36" t="s">
        <v>123</v>
      </c>
      <c r="T45" s="36" t="s">
        <v>123</v>
      </c>
      <c r="U45" s="36" t="s">
        <v>123</v>
      </c>
      <c r="V45" s="36" t="s">
        <v>123</v>
      </c>
      <c r="W45" s="36" t="s">
        <v>123</v>
      </c>
      <c r="X45" s="36" t="s">
        <v>123</v>
      </c>
      <c r="Y45" s="36" t="s">
        <v>123</v>
      </c>
      <c r="Z45" s="36" t="s">
        <v>123</v>
      </c>
      <c r="AA45" s="36" t="s">
        <v>123</v>
      </c>
      <c r="AB45" s="36" t="s">
        <v>123</v>
      </c>
      <c r="AC45" s="36" t="s">
        <v>123</v>
      </c>
      <c r="AD45" s="36" t="s">
        <v>123</v>
      </c>
      <c r="AE45" s="36" t="s">
        <v>123</v>
      </c>
      <c r="AF45" s="36" t="s">
        <v>123</v>
      </c>
      <c r="AG45" s="36" t="s">
        <v>123</v>
      </c>
      <c r="AH45" s="36"/>
      <c r="AI45" s="36"/>
      <c r="AJ45" s="36"/>
      <c r="AK45" s="54"/>
      <c r="AL45" s="54"/>
      <c r="AM45" s="54"/>
      <c r="AN45" s="55">
        <v>-14.779730556363001</v>
      </c>
      <c r="AO45" s="55">
        <v>-64.870919343083997</v>
      </c>
      <c r="AP45" s="54">
        <v>2769</v>
      </c>
      <c r="AQ45" s="54"/>
      <c r="AR45" s="54"/>
      <c r="AS45" s="54">
        <f t="shared" si="2"/>
        <v>55</v>
      </c>
      <c r="AT45" s="52" t="s">
        <v>270</v>
      </c>
      <c r="AU45" s="53"/>
      <c r="AV45" s="51" t="s">
        <v>123</v>
      </c>
      <c r="AW45" s="51" t="s">
        <v>123</v>
      </c>
      <c r="AX45" s="36" t="s">
        <v>123</v>
      </c>
      <c r="AY45" s="36" t="s">
        <v>123</v>
      </c>
      <c r="AZ45" s="36" t="s">
        <v>123</v>
      </c>
      <c r="BA45" s="36" t="s">
        <v>123</v>
      </c>
      <c r="BB45" s="36" t="s">
        <v>123</v>
      </c>
    </row>
    <row r="46" spans="1:54" x14ac:dyDescent="0.3">
      <c r="A46" s="36">
        <v>39</v>
      </c>
      <c r="B46" s="36">
        <v>160</v>
      </c>
      <c r="C46" s="36" t="s">
        <v>123</v>
      </c>
      <c r="D46" s="36" t="s">
        <v>123</v>
      </c>
      <c r="E46" s="36" t="s">
        <v>123</v>
      </c>
      <c r="F46" s="36">
        <v>1</v>
      </c>
      <c r="G46" s="36">
        <v>1</v>
      </c>
      <c r="H46" s="36">
        <v>1</v>
      </c>
      <c r="I46" s="36" t="s">
        <v>123</v>
      </c>
      <c r="J46" s="36" t="s">
        <v>123</v>
      </c>
      <c r="K46" s="36" t="s">
        <v>123</v>
      </c>
      <c r="L46" s="36">
        <v>1</v>
      </c>
      <c r="M46" s="36" t="s">
        <v>123</v>
      </c>
      <c r="N46" s="36" t="s">
        <v>123</v>
      </c>
      <c r="O46" s="36" t="s">
        <v>123</v>
      </c>
      <c r="P46" s="36" t="s">
        <v>123</v>
      </c>
      <c r="Q46" s="36" t="s">
        <v>123</v>
      </c>
      <c r="R46" s="36" t="s">
        <v>123</v>
      </c>
      <c r="S46" s="36" t="s">
        <v>123</v>
      </c>
      <c r="T46" s="36" t="s">
        <v>123</v>
      </c>
      <c r="U46" s="36" t="s">
        <v>123</v>
      </c>
      <c r="V46" s="36" t="s">
        <v>123</v>
      </c>
      <c r="W46" s="36" t="s">
        <v>123</v>
      </c>
      <c r="X46" s="36" t="s">
        <v>123</v>
      </c>
      <c r="Y46" s="36" t="s">
        <v>123</v>
      </c>
      <c r="Z46" s="36" t="s">
        <v>123</v>
      </c>
      <c r="AA46" s="36" t="s">
        <v>123</v>
      </c>
      <c r="AB46" s="36" t="s">
        <v>123</v>
      </c>
      <c r="AC46" s="36" t="s">
        <v>123</v>
      </c>
      <c r="AD46" s="36" t="s">
        <v>123</v>
      </c>
      <c r="AE46" s="36" t="s">
        <v>123</v>
      </c>
      <c r="AF46" s="36" t="s">
        <v>123</v>
      </c>
      <c r="AG46" s="36" t="s">
        <v>123</v>
      </c>
      <c r="AH46" s="36"/>
      <c r="AI46" s="36"/>
      <c r="AJ46" s="36"/>
      <c r="AK46" s="54"/>
      <c r="AL46" s="54"/>
      <c r="AM46" s="54"/>
      <c r="AN46" s="55">
        <v>-14.779323706217999</v>
      </c>
      <c r="AO46" s="55">
        <v>-64.870917666702994</v>
      </c>
      <c r="AP46" s="54">
        <v>2813</v>
      </c>
      <c r="AQ46" s="54"/>
      <c r="AR46" s="54"/>
      <c r="AS46" s="54">
        <f t="shared" si="2"/>
        <v>44</v>
      </c>
      <c r="AT46" s="52"/>
      <c r="AU46" s="53"/>
      <c r="AV46" s="51" t="s">
        <v>123</v>
      </c>
      <c r="AW46" s="51" t="s">
        <v>123</v>
      </c>
      <c r="AX46" s="36" t="s">
        <v>123</v>
      </c>
      <c r="AY46" s="36" t="s">
        <v>123</v>
      </c>
      <c r="AZ46" s="36" t="s">
        <v>123</v>
      </c>
      <c r="BA46" s="36" t="s">
        <v>123</v>
      </c>
      <c r="BB46" s="36" t="s">
        <v>123</v>
      </c>
    </row>
    <row r="47" spans="1:54" x14ac:dyDescent="0.3">
      <c r="A47" s="36">
        <v>40</v>
      </c>
      <c r="B47" s="36">
        <v>161</v>
      </c>
      <c r="C47" s="36" t="s">
        <v>123</v>
      </c>
      <c r="D47" s="36" t="s">
        <v>123</v>
      </c>
      <c r="E47" s="36" t="s">
        <v>123</v>
      </c>
      <c r="F47" s="36">
        <v>1</v>
      </c>
      <c r="G47" s="36">
        <v>1</v>
      </c>
      <c r="H47" s="36">
        <v>1</v>
      </c>
      <c r="I47" s="36" t="s">
        <v>123</v>
      </c>
      <c r="J47" s="36" t="s">
        <v>123</v>
      </c>
      <c r="K47" s="36" t="s">
        <v>123</v>
      </c>
      <c r="L47" s="36">
        <v>1</v>
      </c>
      <c r="M47" s="36" t="s">
        <v>123</v>
      </c>
      <c r="N47" s="36" t="s">
        <v>123</v>
      </c>
      <c r="O47" s="36" t="s">
        <v>123</v>
      </c>
      <c r="P47" s="36" t="s">
        <v>123</v>
      </c>
      <c r="Q47" s="36">
        <v>1</v>
      </c>
      <c r="R47" s="36" t="s">
        <v>123</v>
      </c>
      <c r="S47" s="36" t="s">
        <v>123</v>
      </c>
      <c r="T47" s="36" t="s">
        <v>123</v>
      </c>
      <c r="U47" s="36" t="s">
        <v>123</v>
      </c>
      <c r="V47" s="36">
        <v>1</v>
      </c>
      <c r="W47" s="36" t="s">
        <v>123</v>
      </c>
      <c r="X47" s="36" t="s">
        <v>123</v>
      </c>
      <c r="Y47" s="36" t="s">
        <v>123</v>
      </c>
      <c r="Z47" s="36" t="s">
        <v>123</v>
      </c>
      <c r="AA47" s="36" t="s">
        <v>123</v>
      </c>
      <c r="AB47" s="36" t="s">
        <v>123</v>
      </c>
      <c r="AC47" s="36" t="s">
        <v>123</v>
      </c>
      <c r="AD47" s="36" t="s">
        <v>123</v>
      </c>
      <c r="AE47" s="36" t="s">
        <v>123</v>
      </c>
      <c r="AF47" s="36" t="s">
        <v>123</v>
      </c>
      <c r="AG47" s="36" t="s">
        <v>123</v>
      </c>
      <c r="AH47" s="36"/>
      <c r="AI47" s="36"/>
      <c r="AJ47" s="36"/>
      <c r="AK47" s="54"/>
      <c r="AL47" s="54"/>
      <c r="AM47" s="54"/>
      <c r="AN47" s="55">
        <v>-14.778913937651</v>
      </c>
      <c r="AO47" s="55">
        <v>-64.870912302285006</v>
      </c>
      <c r="AP47" s="54">
        <v>2858</v>
      </c>
      <c r="AQ47" s="54">
        <v>2888</v>
      </c>
      <c r="AR47" s="54">
        <f>AQ47-AP47</f>
        <v>30</v>
      </c>
      <c r="AS47" s="54">
        <f>AP47-AP46</f>
        <v>45</v>
      </c>
      <c r="AT47" s="52" t="s">
        <v>270</v>
      </c>
      <c r="AU47" s="53"/>
      <c r="AV47" s="51" t="s">
        <v>123</v>
      </c>
      <c r="AW47" s="51" t="s">
        <v>123</v>
      </c>
      <c r="AX47" s="36" t="s">
        <v>123</v>
      </c>
      <c r="AY47" s="36" t="s">
        <v>123</v>
      </c>
      <c r="AZ47" s="36" t="s">
        <v>123</v>
      </c>
      <c r="BA47" s="36" t="s">
        <v>123</v>
      </c>
      <c r="BB47" s="36" t="s">
        <v>123</v>
      </c>
    </row>
    <row r="48" spans="1:54" x14ac:dyDescent="0.3">
      <c r="A48" s="36">
        <v>41</v>
      </c>
      <c r="B48" s="36">
        <v>162</v>
      </c>
      <c r="C48" s="36" t="s">
        <v>123</v>
      </c>
      <c r="D48" s="36" t="s">
        <v>123</v>
      </c>
      <c r="E48" s="36" t="s">
        <v>123</v>
      </c>
      <c r="F48" s="36">
        <v>1</v>
      </c>
      <c r="G48" s="36">
        <v>1</v>
      </c>
      <c r="H48" s="36">
        <v>1</v>
      </c>
      <c r="I48" s="36" t="s">
        <v>123</v>
      </c>
      <c r="J48" s="36" t="s">
        <v>123</v>
      </c>
      <c r="K48" s="36" t="s">
        <v>123</v>
      </c>
      <c r="L48" s="36">
        <v>1</v>
      </c>
      <c r="M48" s="36" t="s">
        <v>123</v>
      </c>
      <c r="N48" s="36" t="s">
        <v>123</v>
      </c>
      <c r="O48" s="36" t="s">
        <v>123</v>
      </c>
      <c r="P48" s="36" t="s">
        <v>123</v>
      </c>
      <c r="Q48" s="36" t="s">
        <v>123</v>
      </c>
      <c r="R48" s="36" t="s">
        <v>123</v>
      </c>
      <c r="S48" s="36" t="s">
        <v>123</v>
      </c>
      <c r="T48" s="36" t="s">
        <v>123</v>
      </c>
      <c r="U48" s="36" t="s">
        <v>123</v>
      </c>
      <c r="V48" s="36" t="s">
        <v>123</v>
      </c>
      <c r="W48" s="36" t="s">
        <v>123</v>
      </c>
      <c r="X48" s="36" t="s">
        <v>123</v>
      </c>
      <c r="Y48" s="36" t="s">
        <v>123</v>
      </c>
      <c r="Z48" s="36" t="s">
        <v>123</v>
      </c>
      <c r="AA48" s="36" t="s">
        <v>123</v>
      </c>
      <c r="AB48" s="36" t="s">
        <v>123</v>
      </c>
      <c r="AC48" s="36" t="s">
        <v>123</v>
      </c>
      <c r="AD48" s="36" t="s">
        <v>123</v>
      </c>
      <c r="AE48" s="36" t="s">
        <v>123</v>
      </c>
      <c r="AF48" s="36" t="s">
        <v>123</v>
      </c>
      <c r="AG48" s="36" t="s">
        <v>123</v>
      </c>
      <c r="AH48" s="36"/>
      <c r="AI48" s="36"/>
      <c r="AJ48" s="36"/>
      <c r="AK48" s="54"/>
      <c r="AL48" s="54"/>
      <c r="AM48" s="54"/>
      <c r="AN48" s="55">
        <v>-14.778383571367</v>
      </c>
      <c r="AO48" s="55">
        <v>-64.870906937867005</v>
      </c>
      <c r="AP48" s="54">
        <v>2945</v>
      </c>
      <c r="AQ48" s="54"/>
      <c r="AR48" s="54"/>
      <c r="AS48" s="54">
        <f>AP48-AQ47</f>
        <v>57</v>
      </c>
      <c r="AT48" s="52"/>
      <c r="AU48" s="53"/>
      <c r="AV48" s="51" t="s">
        <v>123</v>
      </c>
      <c r="AW48" s="51" t="s">
        <v>123</v>
      </c>
      <c r="AX48" s="36" t="s">
        <v>123</v>
      </c>
      <c r="AY48" s="36" t="s">
        <v>123</v>
      </c>
      <c r="AZ48" s="36" t="s">
        <v>123</v>
      </c>
      <c r="BA48" s="36" t="s">
        <v>123</v>
      </c>
      <c r="BB48" s="36" t="s">
        <v>123</v>
      </c>
    </row>
    <row r="49" spans="1:54" x14ac:dyDescent="0.3">
      <c r="A49" s="36">
        <v>42</v>
      </c>
      <c r="B49" s="36">
        <v>163</v>
      </c>
      <c r="C49" s="36" t="s">
        <v>123</v>
      </c>
      <c r="D49" s="36" t="s">
        <v>123</v>
      </c>
      <c r="E49" s="36" t="s">
        <v>123</v>
      </c>
      <c r="F49" s="36">
        <v>1</v>
      </c>
      <c r="G49" s="36">
        <v>1</v>
      </c>
      <c r="H49" s="36">
        <v>1</v>
      </c>
      <c r="I49" s="36" t="s">
        <v>123</v>
      </c>
      <c r="J49" s="36" t="s">
        <v>123</v>
      </c>
      <c r="K49" s="36" t="s">
        <v>123</v>
      </c>
      <c r="L49" s="36" t="s">
        <v>123</v>
      </c>
      <c r="M49" s="36">
        <v>1</v>
      </c>
      <c r="N49" s="36" t="s">
        <v>123</v>
      </c>
      <c r="O49" s="36" t="s">
        <v>123</v>
      </c>
      <c r="P49" s="36" t="s">
        <v>123</v>
      </c>
      <c r="Q49" s="36">
        <v>1</v>
      </c>
      <c r="R49" s="36" t="s">
        <v>123</v>
      </c>
      <c r="S49" s="36" t="s">
        <v>123</v>
      </c>
      <c r="T49" s="36" t="s">
        <v>123</v>
      </c>
      <c r="U49" s="36" t="s">
        <v>123</v>
      </c>
      <c r="V49" s="36" t="s">
        <v>123</v>
      </c>
      <c r="W49" s="36" t="s">
        <v>123</v>
      </c>
      <c r="X49" s="36" t="s">
        <v>123</v>
      </c>
      <c r="Y49" s="36" t="s">
        <v>123</v>
      </c>
      <c r="Z49" s="36" t="s">
        <v>123</v>
      </c>
      <c r="AA49" s="36" t="s">
        <v>123</v>
      </c>
      <c r="AB49" s="36" t="s">
        <v>123</v>
      </c>
      <c r="AC49" s="36" t="s">
        <v>123</v>
      </c>
      <c r="AD49" s="36" t="s">
        <v>123</v>
      </c>
      <c r="AE49" s="36" t="s">
        <v>123</v>
      </c>
      <c r="AF49" s="36" t="s">
        <v>123</v>
      </c>
      <c r="AG49" s="36" t="s">
        <v>123</v>
      </c>
      <c r="AH49" s="36"/>
      <c r="AI49" s="36"/>
      <c r="AJ49" s="36"/>
      <c r="AK49" s="54"/>
      <c r="AL49" s="54"/>
      <c r="AM49" s="54"/>
      <c r="AN49" s="55">
        <v>-14.778090507848001</v>
      </c>
      <c r="AO49" s="55">
        <v>-64.870895873755003</v>
      </c>
      <c r="AP49" s="54">
        <v>2978</v>
      </c>
      <c r="AQ49" s="54"/>
      <c r="AR49" s="54"/>
      <c r="AS49" s="54">
        <f>AP49-AP48</f>
        <v>33</v>
      </c>
      <c r="AT49" s="52" t="s">
        <v>270</v>
      </c>
      <c r="AU49" s="53"/>
      <c r="AV49" s="51" t="s">
        <v>123</v>
      </c>
      <c r="AW49" s="51" t="s">
        <v>123</v>
      </c>
      <c r="AX49" s="36" t="s">
        <v>123</v>
      </c>
      <c r="AY49" s="36" t="s">
        <v>123</v>
      </c>
      <c r="AZ49" s="36" t="s">
        <v>123</v>
      </c>
      <c r="BA49" s="36" t="s">
        <v>123</v>
      </c>
      <c r="BB49" s="36" t="s">
        <v>123</v>
      </c>
    </row>
    <row r="50" spans="1:54" x14ac:dyDescent="0.3">
      <c r="A50" s="36">
        <v>43</v>
      </c>
      <c r="B50" s="36">
        <v>164</v>
      </c>
      <c r="C50" s="36" t="s">
        <v>123</v>
      </c>
      <c r="D50" s="36" t="s">
        <v>123</v>
      </c>
      <c r="E50" s="36" t="s">
        <v>123</v>
      </c>
      <c r="F50" s="36">
        <v>1</v>
      </c>
      <c r="G50" s="36">
        <v>1</v>
      </c>
      <c r="H50" s="36">
        <v>1</v>
      </c>
      <c r="I50" s="36" t="s">
        <v>123</v>
      </c>
      <c r="J50" s="36" t="s">
        <v>123</v>
      </c>
      <c r="K50" s="36" t="s">
        <v>123</v>
      </c>
      <c r="L50" s="36">
        <v>1</v>
      </c>
      <c r="M50" s="36" t="s">
        <v>123</v>
      </c>
      <c r="N50" s="36" t="s">
        <v>123</v>
      </c>
      <c r="O50" s="36" t="s">
        <v>123</v>
      </c>
      <c r="P50" s="36" t="s">
        <v>123</v>
      </c>
      <c r="Q50" s="36" t="s">
        <v>123</v>
      </c>
      <c r="R50" s="36" t="s">
        <v>123</v>
      </c>
      <c r="S50" s="36" t="s">
        <v>123</v>
      </c>
      <c r="T50" s="36" t="s">
        <v>123</v>
      </c>
      <c r="U50" s="36" t="s">
        <v>123</v>
      </c>
      <c r="V50" s="36" t="s">
        <v>123</v>
      </c>
      <c r="W50" s="36" t="s">
        <v>123</v>
      </c>
      <c r="X50" s="36" t="s">
        <v>123</v>
      </c>
      <c r="Y50" s="36" t="s">
        <v>123</v>
      </c>
      <c r="Z50" s="36" t="s">
        <v>123</v>
      </c>
      <c r="AA50" s="36" t="s">
        <v>123</v>
      </c>
      <c r="AB50" s="36" t="s">
        <v>123</v>
      </c>
      <c r="AC50" s="36" t="s">
        <v>123</v>
      </c>
      <c r="AD50" s="36" t="s">
        <v>123</v>
      </c>
      <c r="AE50" s="36" t="s">
        <v>123</v>
      </c>
      <c r="AF50" s="36" t="s">
        <v>123</v>
      </c>
      <c r="AG50" s="36" t="s">
        <v>123</v>
      </c>
      <c r="AH50" s="36"/>
      <c r="AI50" s="36"/>
      <c r="AJ50" s="36"/>
      <c r="AK50" s="54"/>
      <c r="AL50" s="54"/>
      <c r="AM50" s="54"/>
      <c r="AN50" s="55">
        <v>-14.777687544863999</v>
      </c>
      <c r="AO50" s="55">
        <v>-64.870904255658004</v>
      </c>
      <c r="AP50" s="54">
        <v>3023</v>
      </c>
      <c r="AQ50" s="54"/>
      <c r="AR50" s="54"/>
      <c r="AS50" s="54">
        <f t="shared" ref="AS50:AS60" si="3">AP50-AP49</f>
        <v>45</v>
      </c>
      <c r="AT50" s="52"/>
      <c r="AU50" s="53"/>
      <c r="AV50" s="51" t="s">
        <v>123</v>
      </c>
      <c r="AW50" s="51" t="s">
        <v>123</v>
      </c>
      <c r="AX50" s="36" t="s">
        <v>123</v>
      </c>
      <c r="AY50" s="36" t="s">
        <v>123</v>
      </c>
      <c r="AZ50" s="36" t="s">
        <v>123</v>
      </c>
      <c r="BA50" s="36" t="s">
        <v>123</v>
      </c>
      <c r="BB50" s="36" t="s">
        <v>123</v>
      </c>
    </row>
    <row r="51" spans="1:54" x14ac:dyDescent="0.3">
      <c r="A51" s="36">
        <v>44</v>
      </c>
      <c r="B51" s="36">
        <v>165</v>
      </c>
      <c r="C51" s="36" t="s">
        <v>123</v>
      </c>
      <c r="D51" s="36" t="s">
        <v>123</v>
      </c>
      <c r="E51" s="36" t="s">
        <v>123</v>
      </c>
      <c r="F51" s="36">
        <v>1</v>
      </c>
      <c r="G51" s="36">
        <v>1</v>
      </c>
      <c r="H51" s="36">
        <v>1</v>
      </c>
      <c r="I51" s="36" t="s">
        <v>123</v>
      </c>
      <c r="J51" s="36" t="s">
        <v>123</v>
      </c>
      <c r="K51" s="36" t="s">
        <v>123</v>
      </c>
      <c r="L51" s="36">
        <v>1</v>
      </c>
      <c r="M51" s="36" t="s">
        <v>123</v>
      </c>
      <c r="N51" s="36" t="s">
        <v>123</v>
      </c>
      <c r="O51" s="36" t="s">
        <v>123</v>
      </c>
      <c r="P51" s="36" t="s">
        <v>123</v>
      </c>
      <c r="Q51" s="36">
        <v>1</v>
      </c>
      <c r="R51" s="36" t="s">
        <v>123</v>
      </c>
      <c r="S51" s="36" t="s">
        <v>123</v>
      </c>
      <c r="T51" s="36" t="s">
        <v>123</v>
      </c>
      <c r="U51" s="36" t="s">
        <v>123</v>
      </c>
      <c r="V51" s="36" t="s">
        <v>123</v>
      </c>
      <c r="W51" s="36" t="s">
        <v>123</v>
      </c>
      <c r="X51" s="36" t="s">
        <v>123</v>
      </c>
      <c r="Y51" s="36" t="s">
        <v>123</v>
      </c>
      <c r="Z51" s="36" t="s">
        <v>123</v>
      </c>
      <c r="AA51" s="36" t="s">
        <v>123</v>
      </c>
      <c r="AB51" s="36" t="s">
        <v>123</v>
      </c>
      <c r="AC51" s="36" t="s">
        <v>123</v>
      </c>
      <c r="AD51" s="36" t="s">
        <v>123</v>
      </c>
      <c r="AE51" s="36" t="s">
        <v>123</v>
      </c>
      <c r="AF51" s="36" t="s">
        <v>123</v>
      </c>
      <c r="AG51" s="36" t="s">
        <v>123</v>
      </c>
      <c r="AH51" s="36"/>
      <c r="AI51" s="36"/>
      <c r="AJ51" s="36"/>
      <c r="AK51" s="54"/>
      <c r="AL51" s="54"/>
      <c r="AM51" s="54"/>
      <c r="AN51" s="55">
        <v>-14.777284256998</v>
      </c>
      <c r="AO51" s="55">
        <v>-64.870899226516002</v>
      </c>
      <c r="AP51" s="54">
        <v>3067</v>
      </c>
      <c r="AQ51" s="54"/>
      <c r="AR51" s="54"/>
      <c r="AS51" s="54">
        <f t="shared" si="3"/>
        <v>44</v>
      </c>
      <c r="AT51" s="52" t="s">
        <v>270</v>
      </c>
      <c r="AU51" s="53"/>
      <c r="AV51" s="51" t="s">
        <v>123</v>
      </c>
      <c r="AW51" s="51" t="s">
        <v>123</v>
      </c>
      <c r="AX51" s="36" t="s">
        <v>123</v>
      </c>
      <c r="AY51" s="36" t="s">
        <v>123</v>
      </c>
      <c r="AZ51" s="36" t="s">
        <v>123</v>
      </c>
      <c r="BA51" s="36" t="s">
        <v>123</v>
      </c>
      <c r="BB51" s="36" t="s">
        <v>123</v>
      </c>
    </row>
    <row r="52" spans="1:54" x14ac:dyDescent="0.3">
      <c r="A52" s="36">
        <v>45</v>
      </c>
      <c r="B52" s="36">
        <v>166</v>
      </c>
      <c r="C52" s="36" t="s">
        <v>123</v>
      </c>
      <c r="D52" s="36" t="s">
        <v>123</v>
      </c>
      <c r="E52" s="36" t="s">
        <v>123</v>
      </c>
      <c r="F52" s="36">
        <v>1</v>
      </c>
      <c r="G52" s="36">
        <v>1</v>
      </c>
      <c r="H52" s="36">
        <v>1</v>
      </c>
      <c r="I52" s="36" t="s">
        <v>123</v>
      </c>
      <c r="J52" s="36" t="s">
        <v>123</v>
      </c>
      <c r="K52" s="36" t="s">
        <v>123</v>
      </c>
      <c r="L52" s="36">
        <v>1</v>
      </c>
      <c r="M52" s="36" t="s">
        <v>123</v>
      </c>
      <c r="N52" s="36" t="s">
        <v>123</v>
      </c>
      <c r="O52" s="36" t="s">
        <v>123</v>
      </c>
      <c r="P52" s="36" t="s">
        <v>123</v>
      </c>
      <c r="Q52" s="36" t="s">
        <v>123</v>
      </c>
      <c r="R52" s="36" t="s">
        <v>123</v>
      </c>
      <c r="S52" s="36" t="s">
        <v>123</v>
      </c>
      <c r="T52" s="36" t="s">
        <v>123</v>
      </c>
      <c r="U52" s="36" t="s">
        <v>123</v>
      </c>
      <c r="V52" s="36"/>
      <c r="W52" s="36" t="s">
        <v>123</v>
      </c>
      <c r="X52" s="36" t="s">
        <v>123</v>
      </c>
      <c r="Y52" s="36" t="s">
        <v>123</v>
      </c>
      <c r="Z52" s="36" t="s">
        <v>123</v>
      </c>
      <c r="AA52" s="36" t="s">
        <v>123</v>
      </c>
      <c r="AB52" s="36" t="s">
        <v>123</v>
      </c>
      <c r="AC52" s="36" t="s">
        <v>123</v>
      </c>
      <c r="AD52" s="36" t="s">
        <v>123</v>
      </c>
      <c r="AE52" s="36" t="s">
        <v>123</v>
      </c>
      <c r="AF52" s="36" t="s">
        <v>123</v>
      </c>
      <c r="AG52" s="36" t="s">
        <v>123</v>
      </c>
      <c r="AH52" s="36"/>
      <c r="AI52" s="36"/>
      <c r="AJ52" s="36"/>
      <c r="AK52" s="54"/>
      <c r="AL52" s="54"/>
      <c r="AM52" s="54"/>
      <c r="AN52" s="55">
        <v>-14.776873512022</v>
      </c>
      <c r="AO52" s="55">
        <v>-64.870894867925998</v>
      </c>
      <c r="AP52" s="54">
        <v>3114</v>
      </c>
      <c r="AQ52" s="54"/>
      <c r="AR52" s="54"/>
      <c r="AS52" s="54">
        <f t="shared" si="3"/>
        <v>47</v>
      </c>
      <c r="AT52" s="52"/>
      <c r="AU52" s="53"/>
      <c r="AV52" s="51" t="s">
        <v>123</v>
      </c>
      <c r="AW52" s="51" t="s">
        <v>123</v>
      </c>
      <c r="AX52" s="36" t="s">
        <v>123</v>
      </c>
      <c r="AY52" s="36" t="s">
        <v>123</v>
      </c>
      <c r="AZ52" s="36" t="s">
        <v>123</v>
      </c>
      <c r="BA52" s="36" t="s">
        <v>123</v>
      </c>
      <c r="BB52" s="36" t="s">
        <v>123</v>
      </c>
    </row>
    <row r="53" spans="1:54" x14ac:dyDescent="0.3">
      <c r="A53" s="36">
        <v>46</v>
      </c>
      <c r="B53" s="36">
        <v>167</v>
      </c>
      <c r="C53" s="36" t="s">
        <v>123</v>
      </c>
      <c r="D53" s="36" t="s">
        <v>123</v>
      </c>
      <c r="E53" s="36" t="s">
        <v>123</v>
      </c>
      <c r="F53" s="36">
        <v>1</v>
      </c>
      <c r="G53" s="36">
        <v>1</v>
      </c>
      <c r="H53" s="36">
        <v>1</v>
      </c>
      <c r="I53" s="36" t="s">
        <v>123</v>
      </c>
      <c r="J53" s="36" t="s">
        <v>123</v>
      </c>
      <c r="K53" s="36" t="s">
        <v>123</v>
      </c>
      <c r="L53" s="36">
        <v>1</v>
      </c>
      <c r="M53" s="36" t="s">
        <v>123</v>
      </c>
      <c r="N53" s="36" t="s">
        <v>123</v>
      </c>
      <c r="O53" s="36" t="s">
        <v>123</v>
      </c>
      <c r="P53" s="36" t="s">
        <v>123</v>
      </c>
      <c r="Q53" s="36" t="s">
        <v>123</v>
      </c>
      <c r="R53" s="36" t="s">
        <v>123</v>
      </c>
      <c r="S53" s="36" t="s">
        <v>123</v>
      </c>
      <c r="T53" s="36" t="s">
        <v>123</v>
      </c>
      <c r="U53" s="36" t="s">
        <v>123</v>
      </c>
      <c r="V53" s="36">
        <v>1</v>
      </c>
      <c r="W53" s="36" t="s">
        <v>123</v>
      </c>
      <c r="X53" s="36" t="s">
        <v>123</v>
      </c>
      <c r="Y53" s="36" t="s">
        <v>123</v>
      </c>
      <c r="Z53" s="36" t="s">
        <v>123</v>
      </c>
      <c r="AA53" s="36" t="s">
        <v>123</v>
      </c>
      <c r="AB53" s="36" t="s">
        <v>123</v>
      </c>
      <c r="AC53" s="36" t="s">
        <v>123</v>
      </c>
      <c r="AD53" s="36" t="s">
        <v>123</v>
      </c>
      <c r="AE53" s="36" t="s">
        <v>123</v>
      </c>
      <c r="AF53" s="36" t="s">
        <v>123</v>
      </c>
      <c r="AG53" s="36" t="s">
        <v>123</v>
      </c>
      <c r="AH53" s="36"/>
      <c r="AI53" s="36"/>
      <c r="AJ53" s="36"/>
      <c r="AK53" s="54"/>
      <c r="AL53" s="54"/>
      <c r="AM53" s="54"/>
      <c r="AN53" s="55">
        <v>-14.776477</v>
      </c>
      <c r="AO53" s="55">
        <v>-64.870891</v>
      </c>
      <c r="AP53" s="54">
        <v>3151</v>
      </c>
      <c r="AQ53" s="54">
        <v>3186</v>
      </c>
      <c r="AR53" s="54">
        <f>AQ53-AP53</f>
        <v>35</v>
      </c>
      <c r="AS53" s="54">
        <f t="shared" si="3"/>
        <v>37</v>
      </c>
      <c r="AT53" s="52"/>
      <c r="AU53" s="53"/>
      <c r="AV53" s="51"/>
      <c r="AW53" s="51"/>
      <c r="AX53" s="36"/>
      <c r="AY53" s="36"/>
      <c r="AZ53" s="36"/>
      <c r="BA53" s="36"/>
      <c r="BB53" s="36"/>
    </row>
    <row r="54" spans="1:54" x14ac:dyDescent="0.3">
      <c r="A54" s="36">
        <v>47</v>
      </c>
      <c r="B54" s="36">
        <v>168</v>
      </c>
      <c r="C54" s="36" t="s">
        <v>123</v>
      </c>
      <c r="D54" s="36" t="s">
        <v>123</v>
      </c>
      <c r="E54" s="36" t="s">
        <v>123</v>
      </c>
      <c r="F54" s="36">
        <v>1</v>
      </c>
      <c r="G54" s="36">
        <v>1</v>
      </c>
      <c r="H54" s="36">
        <v>1</v>
      </c>
      <c r="I54" s="36" t="s">
        <v>123</v>
      </c>
      <c r="J54" s="36" t="s">
        <v>123</v>
      </c>
      <c r="K54" s="36" t="s">
        <v>123</v>
      </c>
      <c r="L54" s="36">
        <v>1</v>
      </c>
      <c r="M54" s="36" t="s">
        <v>123</v>
      </c>
      <c r="N54" s="36" t="s">
        <v>123</v>
      </c>
      <c r="O54" s="36" t="s">
        <v>123</v>
      </c>
      <c r="P54" s="36" t="s">
        <v>123</v>
      </c>
      <c r="Q54" s="36">
        <v>1</v>
      </c>
      <c r="R54" s="36" t="s">
        <v>123</v>
      </c>
      <c r="S54" s="36" t="s">
        <v>123</v>
      </c>
      <c r="T54" s="36" t="s">
        <v>123</v>
      </c>
      <c r="U54" s="36" t="s">
        <v>123</v>
      </c>
      <c r="V54" s="36"/>
      <c r="W54" s="36" t="s">
        <v>123</v>
      </c>
      <c r="X54" s="36" t="s">
        <v>123</v>
      </c>
      <c r="Y54" s="36" t="s">
        <v>123</v>
      </c>
      <c r="Z54" s="36" t="s">
        <v>123</v>
      </c>
      <c r="AA54" s="36" t="s">
        <v>123</v>
      </c>
      <c r="AB54" s="36" t="s">
        <v>123</v>
      </c>
      <c r="AC54" s="36" t="s">
        <v>123</v>
      </c>
      <c r="AD54" s="36" t="s">
        <v>123</v>
      </c>
      <c r="AE54" s="36" t="s">
        <v>123</v>
      </c>
      <c r="AF54" s="36" t="s">
        <v>123</v>
      </c>
      <c r="AG54" s="36" t="s">
        <v>123</v>
      </c>
      <c r="AH54" s="36"/>
      <c r="AI54" s="36"/>
      <c r="AJ54" s="36"/>
      <c r="AK54" s="54"/>
      <c r="AL54" s="54"/>
      <c r="AM54" s="54"/>
      <c r="AN54" s="55">
        <v>-14.776786953779</v>
      </c>
      <c r="AO54" s="55">
        <v>-64.870616588741001</v>
      </c>
      <c r="AP54" s="54">
        <v>3233</v>
      </c>
      <c r="AQ54" s="54"/>
      <c r="AR54" s="54"/>
      <c r="AS54" s="54">
        <f>AP54-AQ53</f>
        <v>47</v>
      </c>
      <c r="AT54" s="52" t="s">
        <v>270</v>
      </c>
      <c r="AU54" s="53"/>
      <c r="AV54" s="51" t="s">
        <v>123</v>
      </c>
      <c r="AW54" s="51" t="s">
        <v>123</v>
      </c>
      <c r="AX54" s="36" t="s">
        <v>123</v>
      </c>
      <c r="AY54" s="36" t="s">
        <v>123</v>
      </c>
      <c r="AZ54" s="36" t="s">
        <v>123</v>
      </c>
      <c r="BA54" s="36" t="s">
        <v>123</v>
      </c>
      <c r="BB54" s="36" t="s">
        <v>123</v>
      </c>
    </row>
    <row r="55" spans="1:54" x14ac:dyDescent="0.3">
      <c r="A55" s="36">
        <v>48</v>
      </c>
      <c r="B55" s="36">
        <v>169</v>
      </c>
      <c r="C55" s="36" t="s">
        <v>123</v>
      </c>
      <c r="D55" s="36" t="s">
        <v>123</v>
      </c>
      <c r="E55" s="36" t="s">
        <v>123</v>
      </c>
      <c r="F55" s="36">
        <v>1</v>
      </c>
      <c r="G55" s="36">
        <v>1</v>
      </c>
      <c r="H55" s="36">
        <v>1</v>
      </c>
      <c r="I55" s="36" t="s">
        <v>123</v>
      </c>
      <c r="J55" s="36" t="s">
        <v>123</v>
      </c>
      <c r="K55" s="36" t="s">
        <v>123</v>
      </c>
      <c r="L55" s="36">
        <v>1</v>
      </c>
      <c r="M55" s="36" t="s">
        <v>123</v>
      </c>
      <c r="N55" s="36" t="s">
        <v>123</v>
      </c>
      <c r="O55" s="36" t="s">
        <v>123</v>
      </c>
      <c r="P55" s="36" t="s">
        <v>123</v>
      </c>
      <c r="Q55" s="36" t="s">
        <v>123</v>
      </c>
      <c r="R55" s="36" t="s">
        <v>123</v>
      </c>
      <c r="S55" s="36" t="s">
        <v>123</v>
      </c>
      <c r="T55" s="36" t="s">
        <v>123</v>
      </c>
      <c r="U55" s="36" t="s">
        <v>123</v>
      </c>
      <c r="V55" s="36" t="s">
        <v>123</v>
      </c>
      <c r="W55" s="36" t="s">
        <v>123</v>
      </c>
      <c r="X55" s="36" t="s">
        <v>123</v>
      </c>
      <c r="Y55" s="36" t="s">
        <v>123</v>
      </c>
      <c r="Z55" s="36" t="s">
        <v>123</v>
      </c>
      <c r="AA55" s="36" t="s">
        <v>123</v>
      </c>
      <c r="AB55" s="36" t="s">
        <v>123</v>
      </c>
      <c r="AC55" s="36" t="s">
        <v>123</v>
      </c>
      <c r="AD55" s="36" t="s">
        <v>123</v>
      </c>
      <c r="AE55" s="36" t="s">
        <v>123</v>
      </c>
      <c r="AF55" s="36" t="s">
        <v>123</v>
      </c>
      <c r="AG55" s="36" t="s">
        <v>123</v>
      </c>
      <c r="AH55" s="36"/>
      <c r="AI55" s="36"/>
      <c r="AJ55" s="36"/>
      <c r="AK55" s="54"/>
      <c r="AL55" s="54"/>
      <c r="AM55" s="54"/>
      <c r="AN55" s="55">
        <v>-14.776806404961</v>
      </c>
      <c r="AO55" s="55">
        <v>-64.870327580720001</v>
      </c>
      <c r="AP55" s="54">
        <v>3268</v>
      </c>
      <c r="AQ55" s="54"/>
      <c r="AR55" s="54"/>
      <c r="AS55" s="54">
        <f t="shared" si="3"/>
        <v>35</v>
      </c>
      <c r="AT55" s="52"/>
      <c r="AU55" s="53"/>
      <c r="AV55" s="51" t="s">
        <v>123</v>
      </c>
      <c r="AW55" s="51" t="s">
        <v>123</v>
      </c>
      <c r="AX55" s="36" t="s">
        <v>123</v>
      </c>
      <c r="AY55" s="36" t="s">
        <v>123</v>
      </c>
      <c r="AZ55" s="36" t="s">
        <v>123</v>
      </c>
      <c r="BA55" s="36" t="s">
        <v>123</v>
      </c>
      <c r="BB55" s="36" t="s">
        <v>123</v>
      </c>
    </row>
    <row r="56" spans="1:54" x14ac:dyDescent="0.3">
      <c r="A56" s="36">
        <v>49</v>
      </c>
      <c r="B56" s="36">
        <v>170</v>
      </c>
      <c r="C56" s="36" t="s">
        <v>123</v>
      </c>
      <c r="D56" s="36" t="s">
        <v>123</v>
      </c>
      <c r="E56" s="36" t="s">
        <v>123</v>
      </c>
      <c r="F56" s="36">
        <v>1</v>
      </c>
      <c r="G56" s="36">
        <v>1</v>
      </c>
      <c r="H56" s="36">
        <v>1</v>
      </c>
      <c r="I56" s="36" t="s">
        <v>123</v>
      </c>
      <c r="J56" s="36" t="s">
        <v>123</v>
      </c>
      <c r="K56" s="36" t="s">
        <v>123</v>
      </c>
      <c r="L56" s="36">
        <v>1</v>
      </c>
      <c r="M56" s="36" t="s">
        <v>123</v>
      </c>
      <c r="N56" s="36" t="s">
        <v>123</v>
      </c>
      <c r="O56" s="36" t="s">
        <v>123</v>
      </c>
      <c r="P56" s="36" t="s">
        <v>123</v>
      </c>
      <c r="Q56" s="36">
        <v>1</v>
      </c>
      <c r="R56" s="36" t="s">
        <v>123</v>
      </c>
      <c r="S56" s="36" t="s">
        <v>123</v>
      </c>
      <c r="T56" s="36" t="s">
        <v>123</v>
      </c>
      <c r="U56" s="36" t="s">
        <v>123</v>
      </c>
      <c r="V56" s="36" t="s">
        <v>123</v>
      </c>
      <c r="W56" s="36" t="s">
        <v>123</v>
      </c>
      <c r="X56" s="36" t="s">
        <v>123</v>
      </c>
      <c r="Y56" s="36" t="s">
        <v>123</v>
      </c>
      <c r="Z56" s="36" t="s">
        <v>123</v>
      </c>
      <c r="AA56" s="36" t="s">
        <v>123</v>
      </c>
      <c r="AB56" s="36" t="s">
        <v>123</v>
      </c>
      <c r="AC56" s="36" t="s">
        <v>123</v>
      </c>
      <c r="AD56" s="36" t="s">
        <v>123</v>
      </c>
      <c r="AE56" s="36" t="s">
        <v>123</v>
      </c>
      <c r="AF56" s="36" t="s">
        <v>123</v>
      </c>
      <c r="AG56" s="36" t="s">
        <v>123</v>
      </c>
      <c r="AH56" s="36"/>
      <c r="AI56" s="36"/>
      <c r="AJ56" s="36"/>
      <c r="AK56" s="54"/>
      <c r="AL56" s="54"/>
      <c r="AM56" s="54"/>
      <c r="AN56" s="55">
        <v>-14.77679700359</v>
      </c>
      <c r="AO56" s="55">
        <v>-64.869946371763007</v>
      </c>
      <c r="AP56" s="54">
        <v>3302</v>
      </c>
      <c r="AQ56" s="54"/>
      <c r="AR56" s="54"/>
      <c r="AS56" s="54">
        <f t="shared" si="3"/>
        <v>34</v>
      </c>
      <c r="AT56" s="52" t="s">
        <v>270</v>
      </c>
      <c r="AU56" s="53"/>
      <c r="AV56" s="51" t="s">
        <v>123</v>
      </c>
      <c r="AW56" s="51" t="s">
        <v>123</v>
      </c>
      <c r="AX56" s="36" t="s">
        <v>123</v>
      </c>
      <c r="AY56" s="36" t="s">
        <v>123</v>
      </c>
      <c r="AZ56" s="36" t="s">
        <v>123</v>
      </c>
      <c r="BA56" s="36" t="s">
        <v>123</v>
      </c>
      <c r="BB56" s="36" t="s">
        <v>123</v>
      </c>
    </row>
    <row r="57" spans="1:54" x14ac:dyDescent="0.3">
      <c r="A57" s="36">
        <v>50</v>
      </c>
      <c r="B57" s="36">
        <v>171</v>
      </c>
      <c r="C57" s="36" t="s">
        <v>123</v>
      </c>
      <c r="D57" s="36" t="s">
        <v>123</v>
      </c>
      <c r="E57" s="36" t="s">
        <v>123</v>
      </c>
      <c r="F57" s="36">
        <v>1</v>
      </c>
      <c r="G57" s="36">
        <v>1</v>
      </c>
      <c r="H57" s="36">
        <v>1</v>
      </c>
      <c r="I57" s="36" t="s">
        <v>123</v>
      </c>
      <c r="J57" s="36" t="s">
        <v>123</v>
      </c>
      <c r="K57" s="36" t="s">
        <v>123</v>
      </c>
      <c r="L57" s="36">
        <v>1</v>
      </c>
      <c r="M57" s="36" t="s">
        <v>123</v>
      </c>
      <c r="N57" s="36" t="s">
        <v>123</v>
      </c>
      <c r="O57" s="36" t="s">
        <v>123</v>
      </c>
      <c r="P57" s="36" t="s">
        <v>123</v>
      </c>
      <c r="Q57" s="36" t="s">
        <v>123</v>
      </c>
      <c r="R57" s="36" t="s">
        <v>123</v>
      </c>
      <c r="S57" s="36" t="s">
        <v>123</v>
      </c>
      <c r="T57" s="36" t="s">
        <v>123</v>
      </c>
      <c r="U57" s="36" t="s">
        <v>123</v>
      </c>
      <c r="V57" s="36" t="s">
        <v>123</v>
      </c>
      <c r="W57" s="36" t="s">
        <v>123</v>
      </c>
      <c r="X57" s="36" t="s">
        <v>123</v>
      </c>
      <c r="Y57" s="36" t="s">
        <v>123</v>
      </c>
      <c r="Z57" s="36" t="s">
        <v>123</v>
      </c>
      <c r="AA57" s="36" t="s">
        <v>123</v>
      </c>
      <c r="AB57" s="36" t="s">
        <v>123</v>
      </c>
      <c r="AC57" s="36" t="s">
        <v>123</v>
      </c>
      <c r="AD57" s="36" t="s">
        <v>123</v>
      </c>
      <c r="AE57" s="36" t="s">
        <v>123</v>
      </c>
      <c r="AF57" s="36" t="s">
        <v>123</v>
      </c>
      <c r="AG57" s="36" t="s">
        <v>123</v>
      </c>
      <c r="AH57" s="36"/>
      <c r="AI57" s="36"/>
      <c r="AJ57" s="36"/>
      <c r="AK57" s="54"/>
      <c r="AL57" s="54"/>
      <c r="AM57" s="54"/>
      <c r="AN57" s="55">
        <v>-14.776807701811</v>
      </c>
      <c r="AO57" s="55">
        <v>-64.869662728159994</v>
      </c>
      <c r="AP57" s="54">
        <v>3340</v>
      </c>
      <c r="AQ57" s="54"/>
      <c r="AR57" s="54"/>
      <c r="AS57" s="54">
        <f t="shared" si="3"/>
        <v>38</v>
      </c>
      <c r="AT57" s="52"/>
      <c r="AU57" s="53"/>
      <c r="AV57" s="51" t="s">
        <v>123</v>
      </c>
      <c r="AW57" s="51" t="s">
        <v>123</v>
      </c>
      <c r="AX57" s="36" t="s">
        <v>123</v>
      </c>
      <c r="AY57" s="36" t="s">
        <v>123</v>
      </c>
      <c r="AZ57" s="36" t="s">
        <v>123</v>
      </c>
      <c r="BA57" s="36" t="s">
        <v>123</v>
      </c>
      <c r="BB57" s="36" t="s">
        <v>123</v>
      </c>
    </row>
    <row r="58" spans="1:54" x14ac:dyDescent="0.3">
      <c r="A58" s="36">
        <v>51</v>
      </c>
      <c r="B58" s="36">
        <v>172</v>
      </c>
      <c r="C58" s="36" t="s">
        <v>123</v>
      </c>
      <c r="D58" s="36" t="s">
        <v>123</v>
      </c>
      <c r="E58" s="36" t="s">
        <v>123</v>
      </c>
      <c r="F58" s="36">
        <v>1</v>
      </c>
      <c r="G58" s="36">
        <v>1</v>
      </c>
      <c r="H58" s="36">
        <v>1</v>
      </c>
      <c r="I58" s="36" t="s">
        <v>123</v>
      </c>
      <c r="J58" s="36" t="s">
        <v>123</v>
      </c>
      <c r="K58" s="36" t="s">
        <v>123</v>
      </c>
      <c r="L58" s="36">
        <v>1</v>
      </c>
      <c r="M58" s="36" t="s">
        <v>123</v>
      </c>
      <c r="N58" s="36" t="s">
        <v>123</v>
      </c>
      <c r="O58" s="36" t="s">
        <v>123</v>
      </c>
      <c r="P58" s="36" t="s">
        <v>123</v>
      </c>
      <c r="Q58" s="36">
        <v>1</v>
      </c>
      <c r="R58" s="36" t="s">
        <v>123</v>
      </c>
      <c r="S58" s="36" t="s">
        <v>123</v>
      </c>
      <c r="T58" s="36" t="s">
        <v>123</v>
      </c>
      <c r="U58" s="36" t="s">
        <v>123</v>
      </c>
      <c r="V58" s="36">
        <v>1</v>
      </c>
      <c r="W58" s="36" t="s">
        <v>123</v>
      </c>
      <c r="X58" s="36" t="s">
        <v>123</v>
      </c>
      <c r="Y58" s="36" t="s">
        <v>123</v>
      </c>
      <c r="Z58" s="36" t="s">
        <v>123</v>
      </c>
      <c r="AA58" s="36" t="s">
        <v>123</v>
      </c>
      <c r="AB58" s="36" t="s">
        <v>123</v>
      </c>
      <c r="AC58" s="36" t="s">
        <v>123</v>
      </c>
      <c r="AD58" s="36" t="s">
        <v>123</v>
      </c>
      <c r="AE58" s="36" t="s">
        <v>123</v>
      </c>
      <c r="AF58" s="36" t="s">
        <v>123</v>
      </c>
      <c r="AG58" s="36" t="s">
        <v>123</v>
      </c>
      <c r="AH58" s="36"/>
      <c r="AI58" s="36"/>
      <c r="AJ58" s="36"/>
      <c r="AK58" s="54" t="s">
        <v>143</v>
      </c>
      <c r="AL58" s="54">
        <v>1</v>
      </c>
      <c r="AM58" s="54">
        <v>1</v>
      </c>
      <c r="AN58" s="55">
        <v>-14.776809322908999</v>
      </c>
      <c r="AO58" s="55">
        <v>-64.869294259697</v>
      </c>
      <c r="AP58" s="54">
        <v>3375</v>
      </c>
      <c r="AQ58" s="54">
        <v>3399</v>
      </c>
      <c r="AR58" s="54">
        <f>AQ58-AP58</f>
        <v>24</v>
      </c>
      <c r="AS58" s="54">
        <f t="shared" si="3"/>
        <v>35</v>
      </c>
      <c r="AT58" s="52" t="s">
        <v>270</v>
      </c>
      <c r="AU58" s="53"/>
      <c r="AV58" s="51" t="s">
        <v>123</v>
      </c>
      <c r="AW58" s="51" t="s">
        <v>123</v>
      </c>
      <c r="AX58" s="36" t="s">
        <v>123</v>
      </c>
      <c r="AY58" s="36" t="s">
        <v>123</v>
      </c>
      <c r="AZ58" s="36" t="s">
        <v>123</v>
      </c>
      <c r="BA58" s="36" t="s">
        <v>123</v>
      </c>
      <c r="BB58" s="36" t="s">
        <v>123</v>
      </c>
    </row>
    <row r="59" spans="1:54" x14ac:dyDescent="0.3">
      <c r="A59" s="36">
        <v>52</v>
      </c>
      <c r="B59" s="36">
        <v>173</v>
      </c>
      <c r="C59" s="36" t="s">
        <v>123</v>
      </c>
      <c r="D59" s="36" t="s">
        <v>123</v>
      </c>
      <c r="E59" s="36" t="s">
        <v>123</v>
      </c>
      <c r="F59" s="36">
        <v>1</v>
      </c>
      <c r="G59" s="36">
        <v>1</v>
      </c>
      <c r="H59" s="36">
        <v>1</v>
      </c>
      <c r="I59" s="36" t="s">
        <v>123</v>
      </c>
      <c r="J59" s="36" t="s">
        <v>123</v>
      </c>
      <c r="K59" s="36" t="s">
        <v>123</v>
      </c>
      <c r="L59" s="36">
        <v>1</v>
      </c>
      <c r="M59" s="36" t="s">
        <v>123</v>
      </c>
      <c r="N59" s="36" t="s">
        <v>123</v>
      </c>
      <c r="O59" s="36" t="s">
        <v>123</v>
      </c>
      <c r="P59" s="36" t="s">
        <v>123</v>
      </c>
      <c r="Q59" s="36" t="s">
        <v>123</v>
      </c>
      <c r="R59" s="36" t="s">
        <v>123</v>
      </c>
      <c r="S59" s="36" t="s">
        <v>123</v>
      </c>
      <c r="T59" s="36" t="s">
        <v>123</v>
      </c>
      <c r="U59" s="36" t="s">
        <v>123</v>
      </c>
      <c r="V59" s="36" t="s">
        <v>123</v>
      </c>
      <c r="W59" s="36" t="s">
        <v>123</v>
      </c>
      <c r="X59" s="36" t="s">
        <v>123</v>
      </c>
      <c r="Y59" s="36" t="s">
        <v>123</v>
      </c>
      <c r="Z59" s="36" t="s">
        <v>123</v>
      </c>
      <c r="AA59" s="36" t="s">
        <v>123</v>
      </c>
      <c r="AB59" s="36" t="s">
        <v>123</v>
      </c>
      <c r="AC59" s="36" t="s">
        <v>123</v>
      </c>
      <c r="AD59" s="36" t="s">
        <v>123</v>
      </c>
      <c r="AE59" s="36" t="s">
        <v>123</v>
      </c>
      <c r="AF59" s="36" t="s">
        <v>123</v>
      </c>
      <c r="AG59" s="36" t="s">
        <v>123</v>
      </c>
      <c r="AH59" s="36"/>
      <c r="AI59" s="36"/>
      <c r="AJ59" s="36"/>
      <c r="AK59" s="54"/>
      <c r="AL59" s="54"/>
      <c r="AM59" s="54"/>
      <c r="AN59" s="55">
        <v>-14.776808026158999</v>
      </c>
      <c r="AO59" s="55">
        <v>-64.868835601954999</v>
      </c>
      <c r="AP59" s="54">
        <v>3449</v>
      </c>
      <c r="AQ59" s="54"/>
      <c r="AR59" s="54"/>
      <c r="AS59" s="54">
        <f>AP59-AQ58</f>
        <v>50</v>
      </c>
      <c r="AT59" s="52"/>
      <c r="AU59" s="53"/>
      <c r="AV59" s="51" t="s">
        <v>123</v>
      </c>
      <c r="AW59" s="51" t="s">
        <v>123</v>
      </c>
      <c r="AX59" s="36" t="s">
        <v>123</v>
      </c>
      <c r="AY59" s="36" t="s">
        <v>123</v>
      </c>
      <c r="AZ59" s="36">
        <v>68</v>
      </c>
      <c r="BA59" s="36" t="s">
        <v>123</v>
      </c>
      <c r="BB59" s="36" t="s">
        <v>123</v>
      </c>
    </row>
    <row r="60" spans="1:54" x14ac:dyDescent="0.3">
      <c r="A60" s="36">
        <v>53</v>
      </c>
      <c r="B60" s="36">
        <v>174</v>
      </c>
      <c r="C60" s="36" t="s">
        <v>123</v>
      </c>
      <c r="D60" s="36" t="s">
        <v>123</v>
      </c>
      <c r="E60" s="36" t="s">
        <v>123</v>
      </c>
      <c r="F60" s="36">
        <v>1</v>
      </c>
      <c r="G60" s="36">
        <v>1</v>
      </c>
      <c r="H60" s="36">
        <v>1</v>
      </c>
      <c r="I60" s="36" t="s">
        <v>123</v>
      </c>
      <c r="J60" s="36" t="s">
        <v>123</v>
      </c>
      <c r="K60" s="36" t="s">
        <v>123</v>
      </c>
      <c r="L60" s="36">
        <v>1</v>
      </c>
      <c r="M60" s="36" t="s">
        <v>123</v>
      </c>
      <c r="N60" s="36" t="s">
        <v>123</v>
      </c>
      <c r="O60" s="36" t="s">
        <v>123</v>
      </c>
      <c r="P60" s="36" t="s">
        <v>123</v>
      </c>
      <c r="Q60" s="36">
        <v>1</v>
      </c>
      <c r="R60" s="36" t="s">
        <v>123</v>
      </c>
      <c r="S60" s="36" t="s">
        <v>123</v>
      </c>
      <c r="T60" s="36" t="s">
        <v>123</v>
      </c>
      <c r="U60" s="36" t="s">
        <v>123</v>
      </c>
      <c r="V60" s="36">
        <v>1</v>
      </c>
      <c r="W60" s="36" t="s">
        <v>123</v>
      </c>
      <c r="X60" s="36" t="s">
        <v>123</v>
      </c>
      <c r="Y60" s="36" t="s">
        <v>123</v>
      </c>
      <c r="Z60" s="36" t="s">
        <v>123</v>
      </c>
      <c r="AA60" s="36" t="s">
        <v>123</v>
      </c>
      <c r="AB60" s="36" t="s">
        <v>123</v>
      </c>
      <c r="AC60" s="36" t="s">
        <v>123</v>
      </c>
      <c r="AD60" s="36" t="s">
        <v>123</v>
      </c>
      <c r="AE60" s="36" t="s">
        <v>123</v>
      </c>
      <c r="AF60" s="36" t="s">
        <v>123</v>
      </c>
      <c r="AG60" s="36" t="s">
        <v>123</v>
      </c>
      <c r="AH60" s="36"/>
      <c r="AI60" s="36"/>
      <c r="AJ60" s="36"/>
      <c r="AK60" s="54" t="s">
        <v>144</v>
      </c>
      <c r="AL60" s="54">
        <v>1</v>
      </c>
      <c r="AM60" s="54">
        <v>1</v>
      </c>
      <c r="AN60" s="55">
        <v>-14.776816454932</v>
      </c>
      <c r="AO60" s="55">
        <v>-64.868411812931001</v>
      </c>
      <c r="AP60" s="54">
        <v>3494</v>
      </c>
      <c r="AQ60" s="54">
        <v>3518</v>
      </c>
      <c r="AR60" s="54">
        <f>AQ60-AP60</f>
        <v>24</v>
      </c>
      <c r="AS60" s="54">
        <f t="shared" si="3"/>
        <v>45</v>
      </c>
      <c r="AT60" s="52" t="s">
        <v>270</v>
      </c>
      <c r="AU60" s="53"/>
      <c r="AV60" s="51" t="s">
        <v>123</v>
      </c>
      <c r="AW60" s="51" t="s">
        <v>123</v>
      </c>
      <c r="AX60" s="36" t="s">
        <v>123</v>
      </c>
      <c r="AY60" s="36" t="s">
        <v>123</v>
      </c>
      <c r="AZ60" s="36">
        <v>11</v>
      </c>
      <c r="BA60" s="36" t="s">
        <v>123</v>
      </c>
      <c r="BB60" s="36" t="s">
        <v>123</v>
      </c>
    </row>
    <row r="61" spans="1:54" x14ac:dyDescent="0.3">
      <c r="A61" s="36">
        <v>54</v>
      </c>
      <c r="B61" s="36">
        <v>175</v>
      </c>
      <c r="C61" s="36" t="s">
        <v>123</v>
      </c>
      <c r="D61" s="36" t="s">
        <v>123</v>
      </c>
      <c r="E61" s="36" t="s">
        <v>123</v>
      </c>
      <c r="F61" s="36">
        <v>1</v>
      </c>
      <c r="G61" s="36">
        <v>1</v>
      </c>
      <c r="H61" s="36">
        <v>1</v>
      </c>
      <c r="I61" s="36" t="s">
        <v>123</v>
      </c>
      <c r="J61" s="36" t="s">
        <v>123</v>
      </c>
      <c r="K61" s="36" t="s">
        <v>123</v>
      </c>
      <c r="L61" s="36">
        <v>1</v>
      </c>
      <c r="M61" s="36" t="s">
        <v>123</v>
      </c>
      <c r="N61" s="36" t="s">
        <v>123</v>
      </c>
      <c r="O61" s="36" t="s">
        <v>123</v>
      </c>
      <c r="P61" s="36" t="s">
        <v>123</v>
      </c>
      <c r="Q61" s="36" t="s">
        <v>123</v>
      </c>
      <c r="R61" s="36" t="s">
        <v>123</v>
      </c>
      <c r="S61" s="36" t="s">
        <v>123</v>
      </c>
      <c r="T61" s="36" t="s">
        <v>123</v>
      </c>
      <c r="U61" s="36" t="s">
        <v>123</v>
      </c>
      <c r="V61" s="36" t="s">
        <v>123</v>
      </c>
      <c r="W61" s="36" t="s">
        <v>123</v>
      </c>
      <c r="X61" s="36" t="s">
        <v>123</v>
      </c>
      <c r="Y61" s="36" t="s">
        <v>123</v>
      </c>
      <c r="Z61" s="36" t="s">
        <v>123</v>
      </c>
      <c r="AA61" s="36" t="s">
        <v>123</v>
      </c>
      <c r="AB61" s="36" t="s">
        <v>123</v>
      </c>
      <c r="AC61" s="36" t="s">
        <v>123</v>
      </c>
      <c r="AD61" s="36" t="s">
        <v>123</v>
      </c>
      <c r="AE61" s="36" t="s">
        <v>123</v>
      </c>
      <c r="AF61" s="36" t="s">
        <v>123</v>
      </c>
      <c r="AG61" s="36" t="s">
        <v>123</v>
      </c>
      <c r="AH61" s="36"/>
      <c r="AI61" s="36"/>
      <c r="AJ61" s="36"/>
      <c r="AK61" s="54"/>
      <c r="AL61" s="54"/>
      <c r="AM61" s="54"/>
      <c r="AN61" s="55">
        <v>-14.776813861242999</v>
      </c>
      <c r="AO61" s="55">
        <v>-64.867960531264004</v>
      </c>
      <c r="AP61" s="54">
        <v>3566</v>
      </c>
      <c r="AQ61" s="54"/>
      <c r="AR61" s="54"/>
      <c r="AS61" s="54">
        <f>AP61-AQ60</f>
        <v>48</v>
      </c>
      <c r="AT61" s="52"/>
      <c r="AU61" s="53"/>
      <c r="AV61" s="51" t="s">
        <v>123</v>
      </c>
      <c r="AW61" s="51" t="s">
        <v>123</v>
      </c>
      <c r="AX61" s="36" t="s">
        <v>123</v>
      </c>
      <c r="AY61" s="36" t="s">
        <v>123</v>
      </c>
      <c r="AZ61" s="36" t="s">
        <v>123</v>
      </c>
      <c r="BA61" s="36" t="s">
        <v>123</v>
      </c>
      <c r="BB61" s="36" t="s">
        <v>123</v>
      </c>
    </row>
    <row r="62" spans="1:54" x14ac:dyDescent="0.3">
      <c r="A62" s="36">
        <v>55</v>
      </c>
      <c r="B62" s="36">
        <v>176</v>
      </c>
      <c r="C62" s="36" t="s">
        <v>123</v>
      </c>
      <c r="D62" s="36" t="s">
        <v>123</v>
      </c>
      <c r="E62" s="36" t="s">
        <v>123</v>
      </c>
      <c r="F62" s="36">
        <v>1</v>
      </c>
      <c r="G62" s="36">
        <v>1</v>
      </c>
      <c r="H62" s="36">
        <v>1</v>
      </c>
      <c r="I62" s="36" t="s">
        <v>123</v>
      </c>
      <c r="J62" s="36" t="s">
        <v>123</v>
      </c>
      <c r="K62" s="36" t="s">
        <v>123</v>
      </c>
      <c r="L62" s="36">
        <v>1</v>
      </c>
      <c r="M62" s="36" t="s">
        <v>123</v>
      </c>
      <c r="N62" s="36" t="s">
        <v>123</v>
      </c>
      <c r="O62" s="36" t="s">
        <v>123</v>
      </c>
      <c r="P62" s="36" t="s">
        <v>123</v>
      </c>
      <c r="Q62" s="36">
        <v>1</v>
      </c>
      <c r="R62" s="36" t="s">
        <v>123</v>
      </c>
      <c r="S62" s="36" t="s">
        <v>123</v>
      </c>
      <c r="T62" s="36" t="s">
        <v>123</v>
      </c>
      <c r="U62" s="36" t="s">
        <v>123</v>
      </c>
      <c r="V62" s="36">
        <v>1</v>
      </c>
      <c r="W62" s="36" t="s">
        <v>123</v>
      </c>
      <c r="X62" s="36" t="s">
        <v>123</v>
      </c>
      <c r="Y62" s="36" t="s">
        <v>123</v>
      </c>
      <c r="Z62" s="36" t="s">
        <v>123</v>
      </c>
      <c r="AA62" s="36" t="s">
        <v>123</v>
      </c>
      <c r="AB62" s="36" t="s">
        <v>123</v>
      </c>
      <c r="AC62" s="36" t="s">
        <v>123</v>
      </c>
      <c r="AD62" s="36" t="s">
        <v>123</v>
      </c>
      <c r="AE62" s="36" t="s">
        <v>123</v>
      </c>
      <c r="AF62" s="36" t="s">
        <v>123</v>
      </c>
      <c r="AG62" s="36" t="s">
        <v>123</v>
      </c>
      <c r="AH62" s="36"/>
      <c r="AI62" s="36">
        <v>1</v>
      </c>
      <c r="AJ62" s="36"/>
      <c r="AK62" s="54" t="s">
        <v>145</v>
      </c>
      <c r="AL62" s="54">
        <v>1</v>
      </c>
      <c r="AM62" s="54">
        <v>5</v>
      </c>
      <c r="AN62" s="55">
        <v>-14.776817427503</v>
      </c>
      <c r="AO62" s="55">
        <v>-64.867501873522997</v>
      </c>
      <c r="AP62" s="54">
        <v>3615</v>
      </c>
      <c r="AQ62" s="54">
        <v>3639</v>
      </c>
      <c r="AR62" s="54">
        <f>AQ62-AP62</f>
        <v>24</v>
      </c>
      <c r="AS62" s="54">
        <f>AP62-AP61</f>
        <v>49</v>
      </c>
      <c r="AT62" s="52" t="s">
        <v>270</v>
      </c>
      <c r="AU62" s="53"/>
      <c r="AV62" s="51" t="s">
        <v>123</v>
      </c>
      <c r="AW62" s="51" t="s">
        <v>123</v>
      </c>
      <c r="AX62" s="36" t="s">
        <v>123</v>
      </c>
      <c r="AY62" s="36" t="s">
        <v>123</v>
      </c>
      <c r="AZ62" s="36" t="s">
        <v>123</v>
      </c>
      <c r="BA62" s="36" t="s">
        <v>123</v>
      </c>
      <c r="BB62" s="36" t="s">
        <v>123</v>
      </c>
    </row>
    <row r="63" spans="1:54" x14ac:dyDescent="0.3">
      <c r="A63" s="36">
        <v>56</v>
      </c>
      <c r="B63" s="36">
        <v>177</v>
      </c>
      <c r="C63" s="36" t="s">
        <v>123</v>
      </c>
      <c r="D63" s="36" t="s">
        <v>123</v>
      </c>
      <c r="E63" s="36" t="s">
        <v>123</v>
      </c>
      <c r="F63" s="36">
        <v>1</v>
      </c>
      <c r="G63" s="36">
        <v>1</v>
      </c>
      <c r="H63" s="36">
        <v>1</v>
      </c>
      <c r="I63" s="36" t="s">
        <v>123</v>
      </c>
      <c r="J63" s="36" t="s">
        <v>123</v>
      </c>
      <c r="K63" s="36" t="s">
        <v>123</v>
      </c>
      <c r="L63" s="36">
        <v>1</v>
      </c>
      <c r="M63" s="36" t="s">
        <v>123</v>
      </c>
      <c r="N63" s="36" t="s">
        <v>123</v>
      </c>
      <c r="O63" s="36" t="s">
        <v>123</v>
      </c>
      <c r="P63" s="36" t="s">
        <v>123</v>
      </c>
      <c r="Q63" s="36" t="s">
        <v>123</v>
      </c>
      <c r="R63" s="36" t="s">
        <v>123</v>
      </c>
      <c r="S63" s="36" t="s">
        <v>123</v>
      </c>
      <c r="T63" s="36" t="s">
        <v>123</v>
      </c>
      <c r="U63" s="36" t="s">
        <v>123</v>
      </c>
      <c r="V63" s="36" t="s">
        <v>123</v>
      </c>
      <c r="W63" s="36" t="s">
        <v>123</v>
      </c>
      <c r="X63" s="36" t="s">
        <v>123</v>
      </c>
      <c r="Y63" s="36" t="s">
        <v>123</v>
      </c>
      <c r="Z63" s="36" t="s">
        <v>123</v>
      </c>
      <c r="AA63" s="36" t="s">
        <v>123</v>
      </c>
      <c r="AB63" s="36" t="s">
        <v>123</v>
      </c>
      <c r="AC63" s="36" t="s">
        <v>123</v>
      </c>
      <c r="AD63" s="36" t="s">
        <v>123</v>
      </c>
      <c r="AE63" s="36" t="s">
        <v>123</v>
      </c>
      <c r="AF63" s="36" t="s">
        <v>123</v>
      </c>
      <c r="AG63" s="36" t="s">
        <v>123</v>
      </c>
      <c r="AH63" s="36"/>
      <c r="AI63" s="36"/>
      <c r="AJ63" s="36"/>
      <c r="AK63" s="54"/>
      <c r="AL63" s="54"/>
      <c r="AM63" s="54"/>
      <c r="AN63" s="55">
        <v>-14.776825532215</v>
      </c>
      <c r="AO63" s="55">
        <v>-64.867090489714997</v>
      </c>
      <c r="AP63" s="54">
        <v>3686</v>
      </c>
      <c r="AQ63" s="54"/>
      <c r="AR63" s="54"/>
      <c r="AS63" s="54">
        <f>AP63-AQ62</f>
        <v>47</v>
      </c>
      <c r="AT63" s="52"/>
      <c r="AU63" s="53"/>
      <c r="AV63" s="51">
        <v>1</v>
      </c>
      <c r="AW63" s="51">
        <v>1</v>
      </c>
      <c r="AX63" s="36">
        <v>1</v>
      </c>
      <c r="AY63" s="36">
        <v>33</v>
      </c>
      <c r="AZ63" s="36">
        <v>41</v>
      </c>
      <c r="BA63" s="36" t="s">
        <v>123</v>
      </c>
      <c r="BB63" s="36" t="s">
        <v>123</v>
      </c>
    </row>
    <row r="64" spans="1:54" x14ac:dyDescent="0.3">
      <c r="A64" s="36">
        <v>57</v>
      </c>
      <c r="B64" s="36">
        <v>178</v>
      </c>
      <c r="C64" s="36" t="s">
        <v>123</v>
      </c>
      <c r="D64" s="36" t="s">
        <v>123</v>
      </c>
      <c r="E64" s="36" t="s">
        <v>123</v>
      </c>
      <c r="F64" s="36">
        <v>1</v>
      </c>
      <c r="G64" s="36">
        <v>1</v>
      </c>
      <c r="H64" s="36">
        <v>1</v>
      </c>
      <c r="I64" s="36" t="s">
        <v>123</v>
      </c>
      <c r="J64" s="36" t="s">
        <v>123</v>
      </c>
      <c r="K64" s="36" t="s">
        <v>123</v>
      </c>
      <c r="L64" s="36">
        <v>1</v>
      </c>
      <c r="M64" s="36" t="s">
        <v>123</v>
      </c>
      <c r="N64" s="36" t="s">
        <v>123</v>
      </c>
      <c r="O64" s="36" t="s">
        <v>123</v>
      </c>
      <c r="P64" s="36" t="s">
        <v>123</v>
      </c>
      <c r="Q64" s="36" t="s">
        <v>123</v>
      </c>
      <c r="R64" s="36" t="s">
        <v>123</v>
      </c>
      <c r="S64" s="36" t="s">
        <v>123</v>
      </c>
      <c r="T64" s="36" t="s">
        <v>123</v>
      </c>
      <c r="U64" s="36" t="s">
        <v>123</v>
      </c>
      <c r="V64" s="36">
        <v>1</v>
      </c>
      <c r="W64" s="36" t="s">
        <v>123</v>
      </c>
      <c r="X64" s="36" t="s">
        <v>123</v>
      </c>
      <c r="Y64" s="36" t="s">
        <v>123</v>
      </c>
      <c r="Z64" s="36" t="s">
        <v>123</v>
      </c>
      <c r="AA64" s="36" t="s">
        <v>123</v>
      </c>
      <c r="AB64" s="36" t="s">
        <v>123</v>
      </c>
      <c r="AC64" s="36" t="s">
        <v>123</v>
      </c>
      <c r="AD64" s="36" t="s">
        <v>123</v>
      </c>
      <c r="AE64" s="36" t="s">
        <v>123</v>
      </c>
      <c r="AF64" s="36" t="s">
        <v>123</v>
      </c>
      <c r="AG64" s="36" t="s">
        <v>123</v>
      </c>
      <c r="AH64" s="36"/>
      <c r="AI64" s="36">
        <v>1</v>
      </c>
      <c r="AJ64" s="36"/>
      <c r="AK64" s="54" t="s">
        <v>146</v>
      </c>
      <c r="AL64" s="54">
        <v>1</v>
      </c>
      <c r="AM64" s="54">
        <v>5</v>
      </c>
      <c r="AN64" s="55">
        <v>-14.776815482522</v>
      </c>
      <c r="AO64" s="55">
        <v>-64.866637531666996</v>
      </c>
      <c r="AP64" s="54">
        <v>3721</v>
      </c>
      <c r="AQ64" s="54">
        <v>3755</v>
      </c>
      <c r="AR64" s="54">
        <f>AQ64-AP64</f>
        <v>34</v>
      </c>
      <c r="AS64" s="54">
        <f>AP64-AP63</f>
        <v>35</v>
      </c>
      <c r="AT64" s="52"/>
      <c r="AU64" s="53"/>
      <c r="AV64" s="51" t="s">
        <v>123</v>
      </c>
      <c r="AW64" s="51" t="s">
        <v>123</v>
      </c>
      <c r="AX64" s="36" t="s">
        <v>123</v>
      </c>
      <c r="AY64" s="36" t="s">
        <v>123</v>
      </c>
      <c r="AZ64" s="36" t="s">
        <v>123</v>
      </c>
      <c r="BA64" s="36" t="s">
        <v>123</v>
      </c>
      <c r="BB64" s="36" t="s">
        <v>123</v>
      </c>
    </row>
    <row r="65" spans="1:54" x14ac:dyDescent="0.3">
      <c r="A65" s="36">
        <v>58</v>
      </c>
      <c r="B65" s="36">
        <v>179</v>
      </c>
      <c r="C65" s="36" t="s">
        <v>123</v>
      </c>
      <c r="D65" s="36" t="s">
        <v>123</v>
      </c>
      <c r="E65" s="36" t="s">
        <v>123</v>
      </c>
      <c r="F65" s="36">
        <v>1</v>
      </c>
      <c r="G65" s="36">
        <v>1</v>
      </c>
      <c r="H65" s="36">
        <v>1</v>
      </c>
      <c r="I65" s="36" t="s">
        <v>123</v>
      </c>
      <c r="J65" s="36" t="s">
        <v>123</v>
      </c>
      <c r="K65" s="36" t="s">
        <v>123</v>
      </c>
      <c r="L65" s="36" t="s">
        <v>123</v>
      </c>
      <c r="M65" s="36" t="s">
        <v>123</v>
      </c>
      <c r="N65" s="36">
        <v>1</v>
      </c>
      <c r="O65" s="36" t="s">
        <v>123</v>
      </c>
      <c r="P65" s="36">
        <v>1</v>
      </c>
      <c r="Q65" s="36" t="s">
        <v>123</v>
      </c>
      <c r="R65" s="36" t="s">
        <v>123</v>
      </c>
      <c r="S65" s="36" t="s">
        <v>123</v>
      </c>
      <c r="T65" s="36" t="s">
        <v>123</v>
      </c>
      <c r="U65" s="36" t="s">
        <v>123</v>
      </c>
      <c r="V65" s="36" t="s">
        <v>123</v>
      </c>
      <c r="W65" s="36" t="s">
        <v>123</v>
      </c>
      <c r="X65" s="36" t="s">
        <v>123</v>
      </c>
      <c r="Y65" s="36" t="s">
        <v>123</v>
      </c>
      <c r="Z65" s="36" t="s">
        <v>123</v>
      </c>
      <c r="AA65" s="36" t="s">
        <v>123</v>
      </c>
      <c r="AB65" s="36" t="s">
        <v>123</v>
      </c>
      <c r="AC65" s="36" t="s">
        <v>123</v>
      </c>
      <c r="AD65" s="36" t="s">
        <v>123</v>
      </c>
      <c r="AE65" s="36" t="s">
        <v>123</v>
      </c>
      <c r="AF65" s="36" t="s">
        <v>123</v>
      </c>
      <c r="AG65" s="36" t="s">
        <v>123</v>
      </c>
      <c r="AH65" s="36"/>
      <c r="AI65" s="36"/>
      <c r="AJ65" s="36"/>
      <c r="AK65" s="54"/>
      <c r="AL65" s="54"/>
      <c r="AM65" s="54"/>
      <c r="AN65" s="55">
        <v>-14.776825208173999</v>
      </c>
      <c r="AO65" s="55">
        <v>-64.866144675761007</v>
      </c>
      <c r="AP65" s="54">
        <v>3808</v>
      </c>
      <c r="AQ65" s="54"/>
      <c r="AR65" s="54"/>
      <c r="AS65" s="54">
        <f>AP65-AQ64</f>
        <v>53</v>
      </c>
      <c r="AT65" s="52"/>
      <c r="AU65" s="53"/>
      <c r="AV65" s="51">
        <v>1</v>
      </c>
      <c r="AW65" s="51">
        <v>1</v>
      </c>
      <c r="AX65" s="36">
        <v>1</v>
      </c>
      <c r="AY65" s="36" t="s">
        <v>123</v>
      </c>
      <c r="AZ65" s="36" t="s">
        <v>123</v>
      </c>
      <c r="BA65" s="36" t="s">
        <v>123</v>
      </c>
      <c r="BB65" s="36" t="s">
        <v>123</v>
      </c>
    </row>
    <row r="66" spans="1:54" x14ac:dyDescent="0.3">
      <c r="A66" s="36" t="s">
        <v>348</v>
      </c>
      <c r="B66" s="36"/>
      <c r="C66" s="36" t="s">
        <v>123</v>
      </c>
      <c r="D66" s="36" t="s">
        <v>123</v>
      </c>
      <c r="E66" s="36" t="s">
        <v>123</v>
      </c>
      <c r="F66" s="36" t="s">
        <v>123</v>
      </c>
      <c r="G66" s="36" t="s">
        <v>123</v>
      </c>
      <c r="H66" s="36" t="s">
        <v>123</v>
      </c>
      <c r="I66" s="36" t="s">
        <v>123</v>
      </c>
      <c r="J66" s="36" t="s">
        <v>123</v>
      </c>
      <c r="K66" s="36" t="s">
        <v>123</v>
      </c>
      <c r="L66" s="36" t="s">
        <v>123</v>
      </c>
      <c r="M66" s="36" t="s">
        <v>123</v>
      </c>
      <c r="N66" s="36" t="s">
        <v>123</v>
      </c>
      <c r="O66" s="36" t="s">
        <v>123</v>
      </c>
      <c r="P66" s="36" t="s">
        <v>123</v>
      </c>
      <c r="Q66" s="36" t="s">
        <v>123</v>
      </c>
      <c r="R66" s="36" t="s">
        <v>123</v>
      </c>
      <c r="S66" s="36" t="s">
        <v>123</v>
      </c>
      <c r="T66" s="36" t="s">
        <v>123</v>
      </c>
      <c r="U66" s="36" t="s">
        <v>123</v>
      </c>
      <c r="V66" s="36" t="s">
        <v>123</v>
      </c>
      <c r="W66" s="36" t="s">
        <v>123</v>
      </c>
      <c r="X66" s="36">
        <v>1</v>
      </c>
      <c r="Y66" s="36" t="s">
        <v>123</v>
      </c>
      <c r="Z66" s="36" t="s">
        <v>123</v>
      </c>
      <c r="AA66" s="36" t="s">
        <v>123</v>
      </c>
      <c r="AB66" s="36" t="s">
        <v>123</v>
      </c>
      <c r="AC66" s="36" t="s">
        <v>123</v>
      </c>
      <c r="AD66" s="36" t="s">
        <v>123</v>
      </c>
      <c r="AE66" s="36" t="s">
        <v>123</v>
      </c>
      <c r="AF66" s="36" t="s">
        <v>123</v>
      </c>
      <c r="AG66" s="36" t="s">
        <v>123</v>
      </c>
      <c r="AH66" s="36"/>
      <c r="AI66" s="36"/>
      <c r="AJ66" s="36"/>
      <c r="AK66" s="54"/>
      <c r="AL66" s="54"/>
      <c r="AM66" s="54"/>
      <c r="AN66" s="55">
        <v>-14.776826</v>
      </c>
      <c r="AO66" s="55">
        <v>-64.866056999999998</v>
      </c>
      <c r="AP66" s="54"/>
      <c r="AQ66" s="54"/>
      <c r="AR66" s="54"/>
      <c r="AS66" s="54"/>
      <c r="AT66" s="52"/>
      <c r="AU66" s="53"/>
      <c r="AV66" s="51" t="s">
        <v>123</v>
      </c>
      <c r="AW66" s="51" t="s">
        <v>123</v>
      </c>
      <c r="AX66" s="36"/>
      <c r="AY66" s="36">
        <v>9</v>
      </c>
      <c r="AZ66" s="36">
        <v>11</v>
      </c>
      <c r="BA66" s="36" t="s">
        <v>123</v>
      </c>
      <c r="BB66" s="36" t="s">
        <v>123</v>
      </c>
    </row>
    <row r="67" spans="1:54" x14ac:dyDescent="0.3">
      <c r="A67" s="36">
        <v>59</v>
      </c>
      <c r="B67" s="36">
        <v>180</v>
      </c>
      <c r="C67" s="36" t="s">
        <v>123</v>
      </c>
      <c r="D67" s="36" t="s">
        <v>123</v>
      </c>
      <c r="E67" s="36" t="s">
        <v>123</v>
      </c>
      <c r="F67" s="36">
        <v>1</v>
      </c>
      <c r="G67" s="36">
        <v>1</v>
      </c>
      <c r="H67" s="36">
        <v>1</v>
      </c>
      <c r="I67" s="36" t="s">
        <v>123</v>
      </c>
      <c r="J67" s="36" t="s">
        <v>123</v>
      </c>
      <c r="K67" s="36" t="s">
        <v>123</v>
      </c>
      <c r="L67" s="36" t="s">
        <v>123</v>
      </c>
      <c r="M67" s="36" t="s">
        <v>123</v>
      </c>
      <c r="N67" s="36" t="s">
        <v>123</v>
      </c>
      <c r="O67" s="36" t="s">
        <v>123</v>
      </c>
      <c r="P67" s="36">
        <v>1</v>
      </c>
      <c r="Q67" s="36" t="s">
        <v>123</v>
      </c>
      <c r="R67" s="36" t="s">
        <v>123</v>
      </c>
      <c r="S67" s="36" t="s">
        <v>123</v>
      </c>
      <c r="T67" s="36" t="s">
        <v>123</v>
      </c>
      <c r="U67" s="36" t="s">
        <v>123</v>
      </c>
      <c r="V67" s="36" t="s">
        <v>123</v>
      </c>
      <c r="W67" s="36" t="s">
        <v>123</v>
      </c>
      <c r="X67" s="36" t="s">
        <v>123</v>
      </c>
      <c r="Y67" s="36" t="s">
        <v>123</v>
      </c>
      <c r="Z67" s="36" t="s">
        <v>123</v>
      </c>
      <c r="AA67" s="36" t="s">
        <v>123</v>
      </c>
      <c r="AB67" s="36" t="s">
        <v>123</v>
      </c>
      <c r="AC67" s="36" t="s">
        <v>123</v>
      </c>
      <c r="AD67" s="36" t="s">
        <v>123</v>
      </c>
      <c r="AE67" s="36" t="s">
        <v>123</v>
      </c>
      <c r="AF67" s="36" t="s">
        <v>123</v>
      </c>
      <c r="AG67" s="36" t="s">
        <v>123</v>
      </c>
      <c r="AH67" s="36"/>
      <c r="AI67" s="36"/>
      <c r="AJ67" s="36"/>
      <c r="AK67" s="54"/>
      <c r="AL67" s="54"/>
      <c r="AM67" s="54"/>
      <c r="AN67" s="55">
        <v>-14.776827000000001</v>
      </c>
      <c r="AO67" s="55">
        <v>-64.865707</v>
      </c>
      <c r="AP67" s="83"/>
      <c r="AQ67" s="83"/>
      <c r="AR67" s="54"/>
      <c r="AS67" s="54"/>
      <c r="AT67" s="52"/>
      <c r="AU67" s="53"/>
      <c r="AV67" s="51">
        <v>1</v>
      </c>
      <c r="AW67" s="51">
        <v>1</v>
      </c>
      <c r="AX67" s="36">
        <v>1</v>
      </c>
      <c r="AY67" s="36">
        <v>38</v>
      </c>
      <c r="AZ67" s="36">
        <v>48</v>
      </c>
      <c r="BA67" s="36">
        <v>1</v>
      </c>
      <c r="BB67" s="36" t="s">
        <v>123</v>
      </c>
    </row>
    <row r="68" spans="1:54" x14ac:dyDescent="0.3">
      <c r="A68" s="36">
        <v>60</v>
      </c>
      <c r="B68" s="36">
        <v>181</v>
      </c>
      <c r="C68" s="36" t="s">
        <v>123</v>
      </c>
      <c r="D68" s="36" t="s">
        <v>123</v>
      </c>
      <c r="E68" s="36" t="s">
        <v>123</v>
      </c>
      <c r="F68" s="36">
        <v>1</v>
      </c>
      <c r="G68" s="36">
        <v>1</v>
      </c>
      <c r="H68" s="36">
        <v>1</v>
      </c>
      <c r="I68" s="36" t="s">
        <v>123</v>
      </c>
      <c r="J68" s="36" t="s">
        <v>123</v>
      </c>
      <c r="K68" s="36" t="s">
        <v>123</v>
      </c>
      <c r="L68" s="36" t="s">
        <v>123</v>
      </c>
      <c r="M68" s="36" t="s">
        <v>123</v>
      </c>
      <c r="N68" s="36">
        <v>1</v>
      </c>
      <c r="O68" s="36" t="s">
        <v>123</v>
      </c>
      <c r="P68" s="36">
        <v>1</v>
      </c>
      <c r="Q68" s="36" t="s">
        <v>123</v>
      </c>
      <c r="R68" s="36" t="s">
        <v>123</v>
      </c>
      <c r="S68" s="36" t="s">
        <v>123</v>
      </c>
      <c r="T68" s="36" t="s">
        <v>123</v>
      </c>
      <c r="U68" s="36" t="s">
        <v>123</v>
      </c>
      <c r="V68" s="36" t="s">
        <v>123</v>
      </c>
      <c r="W68" s="36" t="s">
        <v>123</v>
      </c>
      <c r="X68" s="36" t="s">
        <v>123</v>
      </c>
      <c r="Y68" s="36" t="s">
        <v>123</v>
      </c>
      <c r="Z68" s="36" t="s">
        <v>123</v>
      </c>
      <c r="AA68" s="36" t="s">
        <v>123</v>
      </c>
      <c r="AB68" s="36" t="s">
        <v>123</v>
      </c>
      <c r="AC68" s="36" t="s">
        <v>123</v>
      </c>
      <c r="AD68" s="36" t="s">
        <v>123</v>
      </c>
      <c r="AE68" s="36" t="s">
        <v>123</v>
      </c>
      <c r="AF68" s="36" t="s">
        <v>123</v>
      </c>
      <c r="AG68" s="36" t="s">
        <v>123</v>
      </c>
      <c r="AH68" s="36"/>
      <c r="AI68" s="36"/>
      <c r="AJ68" s="36"/>
      <c r="AK68" s="54"/>
      <c r="AL68" s="54"/>
      <c r="AM68" s="54"/>
      <c r="AN68" s="55">
        <v>-14.776890369702</v>
      </c>
      <c r="AO68" s="55">
        <v>-64.866065885870995</v>
      </c>
      <c r="AP68" s="54">
        <v>3824</v>
      </c>
      <c r="AQ68" s="54"/>
      <c r="AR68" s="54"/>
      <c r="AS68" s="54">
        <f>AP68-AP65</f>
        <v>16</v>
      </c>
      <c r="AT68" s="52"/>
      <c r="AU68" s="53"/>
      <c r="AV68" s="51">
        <v>1</v>
      </c>
      <c r="AW68" s="51">
        <v>1</v>
      </c>
      <c r="AX68" s="36">
        <v>1</v>
      </c>
      <c r="AY68" s="36">
        <v>7</v>
      </c>
      <c r="AZ68" s="36">
        <v>9</v>
      </c>
      <c r="BA68" s="36" t="s">
        <v>123</v>
      </c>
      <c r="BB68" s="36" t="s">
        <v>123</v>
      </c>
    </row>
    <row r="69" spans="1:54" x14ac:dyDescent="0.3">
      <c r="A69" s="36">
        <v>61</v>
      </c>
      <c r="B69" s="36">
        <v>182</v>
      </c>
      <c r="C69" s="36" t="s">
        <v>123</v>
      </c>
      <c r="D69" s="36" t="s">
        <v>123</v>
      </c>
      <c r="E69" s="36" t="s">
        <v>123</v>
      </c>
      <c r="F69" s="36">
        <v>1</v>
      </c>
      <c r="G69" s="36">
        <v>1</v>
      </c>
      <c r="H69" s="36">
        <v>1</v>
      </c>
      <c r="I69" s="36" t="s">
        <v>123</v>
      </c>
      <c r="J69" s="36" t="s">
        <v>123</v>
      </c>
      <c r="K69" s="36" t="s">
        <v>123</v>
      </c>
      <c r="L69" s="36">
        <v>1</v>
      </c>
      <c r="M69" s="36" t="s">
        <v>123</v>
      </c>
      <c r="N69" s="36" t="s">
        <v>123</v>
      </c>
      <c r="O69" s="36" t="s">
        <v>123</v>
      </c>
      <c r="P69" s="36" t="s">
        <v>123</v>
      </c>
      <c r="Q69" s="36" t="s">
        <v>123</v>
      </c>
      <c r="R69" s="36" t="s">
        <v>123</v>
      </c>
      <c r="S69" s="36" t="s">
        <v>123</v>
      </c>
      <c r="T69" s="36" t="s">
        <v>123</v>
      </c>
      <c r="U69" s="36" t="s">
        <v>123</v>
      </c>
      <c r="V69" s="36">
        <v>1</v>
      </c>
      <c r="W69" s="36" t="s">
        <v>123</v>
      </c>
      <c r="X69" s="36" t="s">
        <v>123</v>
      </c>
      <c r="Y69" s="36" t="s">
        <v>123</v>
      </c>
      <c r="Z69" s="36" t="s">
        <v>123</v>
      </c>
      <c r="AA69" s="36" t="s">
        <v>123</v>
      </c>
      <c r="AB69" s="36" t="s">
        <v>123</v>
      </c>
      <c r="AC69" s="36" t="s">
        <v>123</v>
      </c>
      <c r="AD69" s="36" t="s">
        <v>123</v>
      </c>
      <c r="AE69" s="36" t="s">
        <v>123</v>
      </c>
      <c r="AF69" s="36" t="s">
        <v>123</v>
      </c>
      <c r="AG69" s="36" t="s">
        <v>123</v>
      </c>
      <c r="AH69" s="36"/>
      <c r="AI69" s="36"/>
      <c r="AJ69" s="36"/>
      <c r="AK69" s="54" t="s">
        <v>149</v>
      </c>
      <c r="AL69" s="54">
        <v>1</v>
      </c>
      <c r="AM69" s="54">
        <v>1</v>
      </c>
      <c r="AN69" s="55">
        <v>-14.777336450994</v>
      </c>
      <c r="AO69" s="55">
        <v>-64.866068568079996</v>
      </c>
      <c r="AP69" s="54">
        <v>3873</v>
      </c>
      <c r="AQ69" s="54">
        <v>3897</v>
      </c>
      <c r="AR69" s="54">
        <f>AQ69-AP69</f>
        <v>24</v>
      </c>
      <c r="AS69" s="54">
        <f>AP69-AP68</f>
        <v>49</v>
      </c>
      <c r="AT69" s="52"/>
      <c r="AU69" s="53"/>
      <c r="AV69" s="51" t="s">
        <v>123</v>
      </c>
      <c r="AW69" s="51" t="s">
        <v>123</v>
      </c>
      <c r="AX69" s="36" t="s">
        <v>123</v>
      </c>
      <c r="AY69" s="36" t="s">
        <v>123</v>
      </c>
      <c r="AZ69" s="36" t="s">
        <v>123</v>
      </c>
      <c r="BA69" s="36" t="s">
        <v>123</v>
      </c>
      <c r="BB69" s="36" t="s">
        <v>123</v>
      </c>
    </row>
    <row r="70" spans="1:54" x14ac:dyDescent="0.3">
      <c r="A70" s="36">
        <v>62</v>
      </c>
      <c r="B70" s="36">
        <v>183</v>
      </c>
      <c r="C70" s="36" t="s">
        <v>123</v>
      </c>
      <c r="D70" s="36" t="s">
        <v>123</v>
      </c>
      <c r="E70" s="36" t="s">
        <v>123</v>
      </c>
      <c r="F70" s="36">
        <v>1</v>
      </c>
      <c r="G70" s="36">
        <v>1</v>
      </c>
      <c r="H70" s="36">
        <v>1</v>
      </c>
      <c r="I70" s="36" t="s">
        <v>123</v>
      </c>
      <c r="J70" s="36" t="s">
        <v>123</v>
      </c>
      <c r="K70" s="36" t="s">
        <v>123</v>
      </c>
      <c r="L70" s="36">
        <v>1</v>
      </c>
      <c r="M70" s="36" t="s">
        <v>123</v>
      </c>
      <c r="N70" s="36" t="s">
        <v>123</v>
      </c>
      <c r="O70" s="36" t="s">
        <v>123</v>
      </c>
      <c r="P70" s="36" t="s">
        <v>123</v>
      </c>
      <c r="Q70" s="36" t="s">
        <v>123</v>
      </c>
      <c r="R70" s="36" t="s">
        <v>123</v>
      </c>
      <c r="S70" s="36" t="s">
        <v>123</v>
      </c>
      <c r="T70" s="36" t="s">
        <v>123</v>
      </c>
      <c r="U70" s="36" t="s">
        <v>123</v>
      </c>
      <c r="V70" s="36" t="s">
        <v>123</v>
      </c>
      <c r="W70" s="36" t="s">
        <v>123</v>
      </c>
      <c r="X70" s="36" t="s">
        <v>123</v>
      </c>
      <c r="Y70" s="36" t="s">
        <v>123</v>
      </c>
      <c r="Z70" s="36" t="s">
        <v>123</v>
      </c>
      <c r="AA70" s="36" t="s">
        <v>123</v>
      </c>
      <c r="AB70" s="36" t="s">
        <v>123</v>
      </c>
      <c r="AC70" s="36" t="s">
        <v>123</v>
      </c>
      <c r="AD70" s="36" t="s">
        <v>123</v>
      </c>
      <c r="AE70" s="36" t="s">
        <v>123</v>
      </c>
      <c r="AF70" s="36" t="s">
        <v>123</v>
      </c>
      <c r="AG70" s="36" t="s">
        <v>123</v>
      </c>
      <c r="AH70" s="36"/>
      <c r="AI70" s="36"/>
      <c r="AJ70" s="36"/>
      <c r="AK70" s="54"/>
      <c r="AL70" s="54"/>
      <c r="AM70" s="54"/>
      <c r="AN70" s="55">
        <v>-14.777823054719001</v>
      </c>
      <c r="AO70" s="55">
        <v>-64.866072256118002</v>
      </c>
      <c r="AP70" s="54">
        <v>3951</v>
      </c>
      <c r="AQ70" s="54"/>
      <c r="AR70" s="54"/>
      <c r="AS70" s="54">
        <f>AP70-AQ69</f>
        <v>54</v>
      </c>
      <c r="AT70" s="52"/>
      <c r="AU70" s="53"/>
      <c r="AV70" s="51" t="s">
        <v>123</v>
      </c>
      <c r="AW70" s="51" t="s">
        <v>123</v>
      </c>
      <c r="AX70" s="36" t="s">
        <v>123</v>
      </c>
      <c r="AY70" s="36" t="s">
        <v>123</v>
      </c>
      <c r="AZ70" s="36" t="s">
        <v>123</v>
      </c>
      <c r="BA70" s="36" t="s">
        <v>123</v>
      </c>
      <c r="BB70" s="36" t="s">
        <v>123</v>
      </c>
    </row>
    <row r="71" spans="1:54" x14ac:dyDescent="0.3">
      <c r="A71" s="36">
        <v>63</v>
      </c>
      <c r="B71" s="36">
        <v>184</v>
      </c>
      <c r="C71" s="36" t="s">
        <v>123</v>
      </c>
      <c r="D71" s="36" t="s">
        <v>123</v>
      </c>
      <c r="E71" s="36" t="s">
        <v>123</v>
      </c>
      <c r="F71" s="36">
        <v>1</v>
      </c>
      <c r="G71" s="36">
        <v>1</v>
      </c>
      <c r="H71" s="36">
        <v>1</v>
      </c>
      <c r="I71" s="36" t="s">
        <v>123</v>
      </c>
      <c r="J71" s="36" t="s">
        <v>123</v>
      </c>
      <c r="K71" s="36" t="s">
        <v>123</v>
      </c>
      <c r="L71" s="36" t="s">
        <v>123</v>
      </c>
      <c r="M71" s="36" t="s">
        <v>123</v>
      </c>
      <c r="N71" s="36">
        <v>1</v>
      </c>
      <c r="O71" s="36" t="s">
        <v>123</v>
      </c>
      <c r="P71" s="36" t="s">
        <v>123</v>
      </c>
      <c r="Q71" s="36" t="s">
        <v>123</v>
      </c>
      <c r="R71" s="36" t="s">
        <v>123</v>
      </c>
      <c r="S71" s="36" t="s">
        <v>123</v>
      </c>
      <c r="T71" s="36" t="s">
        <v>123</v>
      </c>
      <c r="U71" s="36" t="s">
        <v>123</v>
      </c>
      <c r="V71" s="36">
        <v>1</v>
      </c>
      <c r="W71" s="36" t="s">
        <v>123</v>
      </c>
      <c r="X71" s="36" t="s">
        <v>123</v>
      </c>
      <c r="Y71" s="36" t="s">
        <v>123</v>
      </c>
      <c r="Z71" s="36" t="s">
        <v>123</v>
      </c>
      <c r="AA71" s="36" t="s">
        <v>123</v>
      </c>
      <c r="AB71" s="36" t="s">
        <v>123</v>
      </c>
      <c r="AC71" s="36" t="s">
        <v>123</v>
      </c>
      <c r="AD71" s="36" t="s">
        <v>123</v>
      </c>
      <c r="AE71" s="36" t="s">
        <v>123</v>
      </c>
      <c r="AF71" s="36" t="s">
        <v>123</v>
      </c>
      <c r="AG71" s="36" t="s">
        <v>123</v>
      </c>
      <c r="AH71" s="36"/>
      <c r="AI71" s="36"/>
      <c r="AJ71" s="36"/>
      <c r="AK71" s="54" t="s">
        <v>150</v>
      </c>
      <c r="AL71" s="54">
        <v>1</v>
      </c>
      <c r="AM71" s="54">
        <v>1</v>
      </c>
      <c r="AN71" s="55">
        <v>-14.778257139187</v>
      </c>
      <c r="AO71" s="55">
        <v>-64.866076949982997</v>
      </c>
      <c r="AP71" s="54">
        <v>3998</v>
      </c>
      <c r="AQ71" s="54">
        <v>4010</v>
      </c>
      <c r="AR71" s="54">
        <f>AQ71-AP71</f>
        <v>12</v>
      </c>
      <c r="AS71" s="54">
        <f>AP71-AP70</f>
        <v>47</v>
      </c>
      <c r="AT71" s="52"/>
      <c r="AU71" s="53"/>
      <c r="AV71" s="51" t="s">
        <v>123</v>
      </c>
      <c r="AW71" s="51" t="s">
        <v>123</v>
      </c>
      <c r="AX71" s="36" t="s">
        <v>123</v>
      </c>
      <c r="AY71" s="36" t="s">
        <v>123</v>
      </c>
      <c r="AZ71" s="36" t="s">
        <v>123</v>
      </c>
      <c r="BA71" s="36" t="s">
        <v>123</v>
      </c>
      <c r="BB71" s="36" t="s">
        <v>123</v>
      </c>
    </row>
    <row r="72" spans="1:54" x14ac:dyDescent="0.3">
      <c r="A72" s="123" t="s">
        <v>22</v>
      </c>
      <c r="B72" s="123"/>
      <c r="C72" s="38">
        <f t="shared" ref="C72:AC72" si="4">SUM(C8:C71)</f>
        <v>0</v>
      </c>
      <c r="D72" s="38">
        <f t="shared" si="4"/>
        <v>0</v>
      </c>
      <c r="E72" s="38">
        <f t="shared" si="4"/>
        <v>0</v>
      </c>
      <c r="F72" s="38">
        <f t="shared" si="4"/>
        <v>61</v>
      </c>
      <c r="G72" s="38">
        <f t="shared" si="4"/>
        <v>61</v>
      </c>
      <c r="H72" s="38">
        <f t="shared" si="4"/>
        <v>61</v>
      </c>
      <c r="I72" s="38">
        <f t="shared" si="4"/>
        <v>0</v>
      </c>
      <c r="J72" s="38">
        <f t="shared" si="4"/>
        <v>0</v>
      </c>
      <c r="K72" s="38">
        <f t="shared" si="4"/>
        <v>0</v>
      </c>
      <c r="L72" s="38">
        <f t="shared" si="4"/>
        <v>55</v>
      </c>
      <c r="M72" s="38">
        <f t="shared" si="4"/>
        <v>2</v>
      </c>
      <c r="N72" s="38">
        <f t="shared" si="4"/>
        <v>3</v>
      </c>
      <c r="O72" s="38">
        <f t="shared" si="4"/>
        <v>0</v>
      </c>
      <c r="P72" s="38">
        <f t="shared" si="4"/>
        <v>3</v>
      </c>
      <c r="Q72" s="38">
        <f t="shared" si="4"/>
        <v>25</v>
      </c>
      <c r="R72" s="38">
        <f t="shared" si="4"/>
        <v>0</v>
      </c>
      <c r="S72" s="38">
        <f t="shared" si="4"/>
        <v>0</v>
      </c>
      <c r="T72" s="38">
        <f t="shared" si="4"/>
        <v>0</v>
      </c>
      <c r="U72" s="38">
        <f t="shared" si="4"/>
        <v>0</v>
      </c>
      <c r="V72" s="38">
        <f t="shared" si="4"/>
        <v>12</v>
      </c>
      <c r="W72" s="38">
        <f t="shared" si="4"/>
        <v>0</v>
      </c>
      <c r="X72" s="38">
        <f t="shared" si="4"/>
        <v>1</v>
      </c>
      <c r="Y72" s="38">
        <f t="shared" si="4"/>
        <v>0</v>
      </c>
      <c r="Z72" s="38">
        <f t="shared" si="4"/>
        <v>0</v>
      </c>
      <c r="AA72" s="38">
        <f t="shared" si="4"/>
        <v>0</v>
      </c>
      <c r="AB72" s="38">
        <f t="shared" si="4"/>
        <v>0</v>
      </c>
      <c r="AC72" s="38">
        <f t="shared" si="4"/>
        <v>0</v>
      </c>
      <c r="AD72" s="38"/>
      <c r="AE72" s="38">
        <f>SUM(AE8:AE71)</f>
        <v>0</v>
      </c>
      <c r="AF72" s="38">
        <f>SUM(AF8:AF71)</f>
        <v>0</v>
      </c>
      <c r="AG72" s="38">
        <f>SUM(AG8:AG71)</f>
        <v>0</v>
      </c>
      <c r="AH72" s="38">
        <f>COUNTA(AH8:AH71)</f>
        <v>0</v>
      </c>
      <c r="AI72" s="38">
        <f>SUM(AI8:AI71)</f>
        <v>3</v>
      </c>
      <c r="AJ72" s="38">
        <f>SUM(AJ8:AJ71)</f>
        <v>0</v>
      </c>
      <c r="AK72" s="38">
        <f>COUNTA(AK8:AK71)</f>
        <v>9</v>
      </c>
      <c r="AL72" s="38">
        <f>SUM(AL8:AL71)</f>
        <v>9</v>
      </c>
      <c r="AM72" s="38">
        <f>SUM(AM8:AM71)</f>
        <v>21</v>
      </c>
      <c r="AN72" s="106" t="s">
        <v>25</v>
      </c>
      <c r="AO72" s="106"/>
      <c r="AP72" s="144">
        <f>AR72+AS72</f>
        <v>2968</v>
      </c>
      <c r="AQ72" s="144"/>
      <c r="AR72" s="34">
        <f>SUM(AR8:AR71)</f>
        <v>321</v>
      </c>
      <c r="AS72" s="34">
        <f>SUM(AS8:AS71)</f>
        <v>2647</v>
      </c>
      <c r="AT72" s="106" t="s">
        <v>75</v>
      </c>
      <c r="AU72" s="106"/>
      <c r="AV72" s="38">
        <f t="shared" ref="AV72:BB72" si="5">SUM(AV8:AV71)</f>
        <v>4</v>
      </c>
      <c r="AW72" s="38">
        <f t="shared" si="5"/>
        <v>4</v>
      </c>
      <c r="AX72" s="38">
        <f t="shared" si="5"/>
        <v>4</v>
      </c>
      <c r="AY72" s="38">
        <f t="shared" si="5"/>
        <v>87</v>
      </c>
      <c r="AZ72" s="38">
        <f t="shared" si="5"/>
        <v>188</v>
      </c>
      <c r="BA72" s="38">
        <f t="shared" si="5"/>
        <v>1</v>
      </c>
      <c r="BB72" s="38">
        <f t="shared" si="5"/>
        <v>0</v>
      </c>
    </row>
    <row r="73" spans="1:54" ht="10.95" customHeight="1" x14ac:dyDescent="0.3">
      <c r="AP73" s="82">
        <f>AQ71-AQ8</f>
        <v>2968</v>
      </c>
    </row>
    <row r="74" spans="1:54" ht="10.95" customHeight="1" x14ac:dyDescent="0.3"/>
    <row r="75" spans="1:54" ht="10.95" customHeight="1" x14ac:dyDescent="0.3"/>
    <row r="76" spans="1:54" ht="10.95" customHeight="1" x14ac:dyDescent="0.3"/>
    <row r="77" spans="1:54" ht="10.95" customHeight="1" x14ac:dyDescent="0.3"/>
    <row r="78" spans="1:54" ht="10.95" customHeight="1" x14ac:dyDescent="0.3"/>
    <row r="79" spans="1:54" ht="10.95" customHeight="1" x14ac:dyDescent="0.3"/>
    <row r="80" spans="1:54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  <row r="180" ht="10.95" customHeight="1" x14ac:dyDescent="0.3"/>
    <row r="181" ht="10.95" customHeight="1" x14ac:dyDescent="0.3"/>
    <row r="182" ht="10.95" customHeight="1" x14ac:dyDescent="0.3"/>
    <row r="183" ht="10.95" customHeight="1" x14ac:dyDescent="0.3"/>
    <row r="184" ht="10.95" customHeight="1" x14ac:dyDescent="0.3"/>
    <row r="185" ht="10.95" customHeight="1" x14ac:dyDescent="0.3"/>
    <row r="186" ht="10.95" customHeight="1" x14ac:dyDescent="0.3"/>
    <row r="187" ht="10.95" customHeight="1" x14ac:dyDescent="0.3"/>
    <row r="188" ht="10.95" customHeight="1" x14ac:dyDescent="0.3"/>
    <row r="189" ht="10.95" customHeight="1" x14ac:dyDescent="0.3"/>
    <row r="190" ht="10.95" customHeight="1" x14ac:dyDescent="0.3"/>
    <row r="191" ht="10.95" customHeight="1" x14ac:dyDescent="0.3"/>
    <row r="192" ht="10.95" customHeight="1" x14ac:dyDescent="0.3"/>
    <row r="193" ht="10.95" customHeight="1" x14ac:dyDescent="0.3"/>
    <row r="194" ht="10.95" customHeight="1" x14ac:dyDescent="0.3"/>
    <row r="195" ht="10.95" customHeight="1" x14ac:dyDescent="0.3"/>
    <row r="196" ht="10.95" customHeight="1" x14ac:dyDescent="0.3"/>
    <row r="197" ht="10.95" customHeight="1" x14ac:dyDescent="0.3"/>
    <row r="198" ht="10.95" customHeight="1" x14ac:dyDescent="0.3"/>
    <row r="199" ht="10.95" customHeight="1" x14ac:dyDescent="0.3"/>
    <row r="200" ht="10.95" customHeight="1" x14ac:dyDescent="0.3"/>
    <row r="201" ht="10.95" customHeight="1" x14ac:dyDescent="0.3"/>
    <row r="202" ht="10.95" customHeight="1" x14ac:dyDescent="0.3"/>
    <row r="203" ht="10.95" customHeight="1" x14ac:dyDescent="0.3"/>
    <row r="204" ht="10.95" customHeight="1" x14ac:dyDescent="0.3"/>
    <row r="205" ht="10.95" customHeight="1" x14ac:dyDescent="0.3"/>
    <row r="206" ht="10.95" customHeight="1" x14ac:dyDescent="0.3"/>
    <row r="207" ht="10.95" customHeight="1" x14ac:dyDescent="0.3"/>
    <row r="208" ht="10.95" customHeight="1" x14ac:dyDescent="0.3"/>
    <row r="209" ht="10.95" customHeight="1" x14ac:dyDescent="0.3"/>
    <row r="210" ht="10.95" customHeight="1" x14ac:dyDescent="0.3"/>
    <row r="211" ht="10.95" customHeight="1" x14ac:dyDescent="0.3"/>
    <row r="212" ht="10.95" customHeight="1" x14ac:dyDescent="0.3"/>
    <row r="213" ht="10.95" customHeight="1" x14ac:dyDescent="0.3"/>
    <row r="214" ht="10.95" customHeight="1" x14ac:dyDescent="0.3"/>
    <row r="215" ht="10.95" customHeight="1" x14ac:dyDescent="0.3"/>
    <row r="216" ht="10.95" customHeight="1" x14ac:dyDescent="0.3"/>
    <row r="217" ht="10.95" customHeight="1" x14ac:dyDescent="0.3"/>
    <row r="218" ht="10.95" customHeight="1" x14ac:dyDescent="0.3"/>
    <row r="219" ht="10.95" customHeight="1" x14ac:dyDescent="0.3"/>
    <row r="220" ht="10.95" customHeight="1" x14ac:dyDescent="0.3"/>
    <row r="221" ht="10.95" customHeight="1" x14ac:dyDescent="0.3"/>
    <row r="222" ht="10.95" customHeight="1" x14ac:dyDescent="0.3"/>
    <row r="223" ht="10.95" customHeight="1" x14ac:dyDescent="0.3"/>
    <row r="224" ht="10.95" customHeight="1" x14ac:dyDescent="0.3"/>
    <row r="225" ht="10.95" customHeight="1" x14ac:dyDescent="0.3"/>
    <row r="226" ht="10.95" customHeight="1" x14ac:dyDescent="0.3"/>
    <row r="227" ht="10.95" customHeight="1" x14ac:dyDescent="0.3"/>
    <row r="228" ht="10.95" customHeight="1" x14ac:dyDescent="0.3"/>
    <row r="229" ht="10.95" customHeight="1" x14ac:dyDescent="0.3"/>
    <row r="230" ht="10.95" customHeight="1" x14ac:dyDescent="0.3"/>
    <row r="231" ht="10.95" customHeight="1" x14ac:dyDescent="0.3"/>
    <row r="232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4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A72:B72"/>
    <mergeCell ref="AN72:AO72"/>
    <mergeCell ref="AP72:AQ72"/>
    <mergeCell ref="AT72:AU72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32A5-9326-42EC-A63B-5F679176A851}">
  <sheetPr>
    <tabColor rgb="FFFF0000"/>
    <pageSetUpPr fitToPage="1"/>
  </sheetPr>
  <dimension ref="A1:BB176"/>
  <sheetViews>
    <sheetView showGridLines="0" zoomScaleNormal="100" workbookViewId="0">
      <pane xSplit="2" ySplit="7" topLeftCell="AN8" activePane="bottomRight" state="frozen"/>
      <selection pane="topRight" activeCell="C1" sqref="C1"/>
      <selection pane="bottomLeft" activeCell="A8" sqref="A8"/>
      <selection pane="bottomRight" activeCell="AP18" sqref="AP18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4" width="3.109375" style="1" bestFit="1" customWidth="1"/>
    <col min="5" max="5" width="4.6640625" style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" style="1" bestFit="1" customWidth="1"/>
    <col min="44" max="44" width="4" style="1" bestFit="1" customWidth="1"/>
    <col min="45" max="45" width="5" style="1" customWidth="1"/>
    <col min="46" max="46" width="12.5546875" style="2" customWidth="1"/>
    <col min="47" max="47" width="7.44140625" style="2" customWidth="1"/>
    <col min="48" max="49" width="3.4414062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9" t="s">
        <v>339</v>
      </c>
      <c r="G4" s="28"/>
      <c r="H4" s="28"/>
      <c r="I4" s="28"/>
      <c r="J4" s="28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241</v>
      </c>
      <c r="AQ4" s="31"/>
      <c r="AR4" s="32"/>
      <c r="AT4" s="33" t="s">
        <v>88</v>
      </c>
      <c r="AU4" s="107" t="s">
        <v>341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90</v>
      </c>
      <c r="S7" s="25" t="s">
        <v>117</v>
      </c>
      <c r="T7" s="25" t="s">
        <v>13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>
        <v>1</v>
      </c>
      <c r="B8" s="36">
        <v>172</v>
      </c>
      <c r="C8" s="36" t="s">
        <v>123</v>
      </c>
      <c r="D8" s="36" t="s">
        <v>123</v>
      </c>
      <c r="E8" s="36" t="s">
        <v>123</v>
      </c>
      <c r="F8" s="36" t="s">
        <v>123</v>
      </c>
      <c r="G8" s="36"/>
      <c r="H8" s="36" t="s">
        <v>123</v>
      </c>
      <c r="I8" s="36" t="s">
        <v>123</v>
      </c>
      <c r="J8" s="36" t="s">
        <v>123</v>
      </c>
      <c r="K8" s="36" t="s">
        <v>123</v>
      </c>
      <c r="L8" s="36" t="s">
        <v>123</v>
      </c>
      <c r="M8" s="36" t="s">
        <v>123</v>
      </c>
      <c r="N8" s="36">
        <v>1</v>
      </c>
      <c r="O8" s="36" t="s">
        <v>123</v>
      </c>
      <c r="P8" s="36" t="s">
        <v>123</v>
      </c>
      <c r="Q8" s="36" t="s">
        <v>123</v>
      </c>
      <c r="R8" s="36" t="s">
        <v>123</v>
      </c>
      <c r="S8" s="36" t="s">
        <v>123</v>
      </c>
      <c r="T8" s="36" t="s">
        <v>123</v>
      </c>
      <c r="U8" s="36" t="s">
        <v>123</v>
      </c>
      <c r="V8" s="36" t="s">
        <v>123</v>
      </c>
      <c r="W8" s="36" t="s">
        <v>123</v>
      </c>
      <c r="X8" s="36" t="s">
        <v>123</v>
      </c>
      <c r="Y8" s="36" t="s">
        <v>123</v>
      </c>
      <c r="Z8" s="36" t="s">
        <v>123</v>
      </c>
      <c r="AA8" s="36" t="s">
        <v>123</v>
      </c>
      <c r="AB8" s="36" t="s">
        <v>123</v>
      </c>
      <c r="AC8" s="36" t="s">
        <v>123</v>
      </c>
      <c r="AD8" s="36" t="s">
        <v>123</v>
      </c>
      <c r="AE8" s="36" t="s">
        <v>123</v>
      </c>
      <c r="AF8" s="36" t="s">
        <v>123</v>
      </c>
      <c r="AG8" s="36" t="s">
        <v>123</v>
      </c>
      <c r="AH8" s="36"/>
      <c r="AI8" s="36"/>
      <c r="AJ8" s="36"/>
      <c r="AK8" s="36"/>
      <c r="AL8" s="36"/>
      <c r="AM8" s="36"/>
      <c r="AN8" s="37">
        <v>-14.776809322908999</v>
      </c>
      <c r="AO8" s="55">
        <v>-64.869294259697</v>
      </c>
      <c r="AP8" s="54">
        <v>210</v>
      </c>
      <c r="AQ8" s="54">
        <v>198</v>
      </c>
      <c r="AR8" s="54">
        <f t="shared" ref="AR8" si="0">AP8-AQ8</f>
        <v>12</v>
      </c>
      <c r="AS8" s="54"/>
      <c r="AT8" s="133"/>
      <c r="AU8" s="134"/>
      <c r="AV8" s="51" t="s">
        <v>123</v>
      </c>
      <c r="AW8" s="51" t="s">
        <v>123</v>
      </c>
      <c r="AX8" s="36" t="s">
        <v>123</v>
      </c>
      <c r="AY8" s="36" t="s">
        <v>123</v>
      </c>
      <c r="AZ8" s="36" t="s">
        <v>123</v>
      </c>
      <c r="BA8" s="36" t="s">
        <v>123</v>
      </c>
      <c r="BB8" s="36" t="s">
        <v>123</v>
      </c>
    </row>
    <row r="9" spans="1:54" x14ac:dyDescent="0.3">
      <c r="A9" s="36">
        <v>2</v>
      </c>
      <c r="B9" s="36">
        <v>173</v>
      </c>
      <c r="C9" s="36" t="s">
        <v>123</v>
      </c>
      <c r="D9" s="36" t="s">
        <v>123</v>
      </c>
      <c r="E9" s="36" t="s">
        <v>123</v>
      </c>
      <c r="F9" s="36" t="s">
        <v>123</v>
      </c>
      <c r="G9" s="36"/>
      <c r="H9" s="36" t="s">
        <v>123</v>
      </c>
      <c r="I9" s="36" t="s">
        <v>123</v>
      </c>
      <c r="J9" s="36" t="s">
        <v>123</v>
      </c>
      <c r="K9" s="36" t="s">
        <v>123</v>
      </c>
      <c r="L9" s="36" t="s">
        <v>123</v>
      </c>
      <c r="M9" s="36" t="s">
        <v>123</v>
      </c>
      <c r="N9" s="36" t="s">
        <v>123</v>
      </c>
      <c r="O9" s="36" t="s">
        <v>123</v>
      </c>
      <c r="P9" s="36">
        <v>1</v>
      </c>
      <c r="Q9" s="36" t="s">
        <v>123</v>
      </c>
      <c r="R9" s="36" t="s">
        <v>123</v>
      </c>
      <c r="S9" s="36" t="s">
        <v>123</v>
      </c>
      <c r="T9" s="36" t="s">
        <v>123</v>
      </c>
      <c r="U9" s="36" t="s">
        <v>123</v>
      </c>
      <c r="V9" s="36" t="s">
        <v>123</v>
      </c>
      <c r="W9" s="36" t="s">
        <v>123</v>
      </c>
      <c r="X9" s="36" t="s">
        <v>123</v>
      </c>
      <c r="Y9" s="36" t="s">
        <v>123</v>
      </c>
      <c r="Z9" s="36" t="s">
        <v>123</v>
      </c>
      <c r="AA9" s="36" t="s">
        <v>123</v>
      </c>
      <c r="AB9" s="36" t="s">
        <v>123</v>
      </c>
      <c r="AC9" s="36" t="s">
        <v>123</v>
      </c>
      <c r="AD9" s="36" t="s">
        <v>123</v>
      </c>
      <c r="AE9" s="36" t="s">
        <v>123</v>
      </c>
      <c r="AF9" s="36" t="s">
        <v>123</v>
      </c>
      <c r="AG9" s="36" t="s">
        <v>123</v>
      </c>
      <c r="AH9" s="36"/>
      <c r="AI9" s="36"/>
      <c r="AJ9" s="36"/>
      <c r="AK9" s="36"/>
      <c r="AL9" s="36"/>
      <c r="AM9" s="36"/>
      <c r="AN9" s="37">
        <v>-14.776808026158999</v>
      </c>
      <c r="AO9" s="55">
        <v>-64.868835601954999</v>
      </c>
      <c r="AP9" s="54">
        <v>259</v>
      </c>
      <c r="AQ9" s="54"/>
      <c r="AR9" s="54"/>
      <c r="AS9" s="54">
        <f>AP9-AP8</f>
        <v>49</v>
      </c>
      <c r="AT9" s="56"/>
      <c r="AU9" s="57"/>
      <c r="AV9" s="51">
        <v>1</v>
      </c>
      <c r="AW9" s="51">
        <v>1</v>
      </c>
      <c r="AX9" s="36">
        <v>1</v>
      </c>
      <c r="AY9" s="36" t="s">
        <v>123</v>
      </c>
      <c r="AZ9" s="36" t="s">
        <v>123</v>
      </c>
      <c r="BA9" s="36" t="s">
        <v>123</v>
      </c>
      <c r="BB9" s="36" t="s">
        <v>123</v>
      </c>
    </row>
    <row r="10" spans="1:54" x14ac:dyDescent="0.3">
      <c r="A10" s="36" t="s">
        <v>349</v>
      </c>
      <c r="B10" s="36"/>
      <c r="C10" s="36" t="s">
        <v>123</v>
      </c>
      <c r="D10" s="36" t="s">
        <v>123</v>
      </c>
      <c r="E10" s="36" t="s">
        <v>123</v>
      </c>
      <c r="F10" s="36" t="s">
        <v>123</v>
      </c>
      <c r="G10" s="36" t="s">
        <v>123</v>
      </c>
      <c r="H10" s="36" t="s">
        <v>123</v>
      </c>
      <c r="I10" s="36" t="s">
        <v>123</v>
      </c>
      <c r="J10" s="36" t="s">
        <v>123</v>
      </c>
      <c r="K10" s="36" t="s">
        <v>123</v>
      </c>
      <c r="L10" s="36" t="s">
        <v>123</v>
      </c>
      <c r="M10" s="36" t="s">
        <v>123</v>
      </c>
      <c r="N10" s="36" t="s">
        <v>123</v>
      </c>
      <c r="O10" s="36" t="s">
        <v>123</v>
      </c>
      <c r="P10" s="36" t="s">
        <v>123</v>
      </c>
      <c r="Q10" s="36" t="s">
        <v>123</v>
      </c>
      <c r="R10" s="36" t="s">
        <v>123</v>
      </c>
      <c r="S10" s="36" t="s">
        <v>123</v>
      </c>
      <c r="T10" s="36" t="s">
        <v>123</v>
      </c>
      <c r="U10" s="36" t="s">
        <v>123</v>
      </c>
      <c r="V10" s="36" t="s">
        <v>123</v>
      </c>
      <c r="W10" s="36" t="s">
        <v>123</v>
      </c>
      <c r="X10" s="36">
        <v>1</v>
      </c>
      <c r="Y10" s="36" t="s">
        <v>123</v>
      </c>
      <c r="Z10" s="36" t="s">
        <v>123</v>
      </c>
      <c r="AA10" s="36" t="s">
        <v>123</v>
      </c>
      <c r="AB10" s="36" t="s">
        <v>123</v>
      </c>
      <c r="AC10" s="36" t="s">
        <v>123</v>
      </c>
      <c r="AD10" s="36" t="s">
        <v>123</v>
      </c>
      <c r="AE10" s="36" t="s">
        <v>123</v>
      </c>
      <c r="AF10" s="36" t="s">
        <v>123</v>
      </c>
      <c r="AG10" s="36" t="s">
        <v>123</v>
      </c>
      <c r="AH10" s="36"/>
      <c r="AI10" s="36"/>
      <c r="AJ10" s="36"/>
      <c r="AK10" s="36"/>
      <c r="AL10" s="36"/>
      <c r="AM10" s="36"/>
      <c r="AN10" s="37">
        <v>-14.776809</v>
      </c>
      <c r="AO10" s="55">
        <v>-64.868745000000004</v>
      </c>
      <c r="AP10" s="54"/>
      <c r="AQ10" s="54"/>
      <c r="AR10" s="54"/>
      <c r="AS10" s="54"/>
      <c r="AT10" s="56"/>
      <c r="AU10" s="57"/>
      <c r="AV10" s="51" t="s">
        <v>123</v>
      </c>
      <c r="AW10" s="51" t="s">
        <v>123</v>
      </c>
      <c r="AX10" s="36"/>
      <c r="AY10" s="36">
        <v>10</v>
      </c>
      <c r="AZ10" s="36">
        <v>13</v>
      </c>
      <c r="BA10" s="36" t="s">
        <v>123</v>
      </c>
      <c r="BB10" s="36" t="s">
        <v>123</v>
      </c>
    </row>
    <row r="11" spans="1:54" x14ac:dyDescent="0.3">
      <c r="A11" s="36">
        <v>3</v>
      </c>
      <c r="B11" s="36">
        <v>174</v>
      </c>
      <c r="C11" s="36" t="s">
        <v>123</v>
      </c>
      <c r="D11" s="36" t="s">
        <v>123</v>
      </c>
      <c r="E11" s="36" t="s">
        <v>123</v>
      </c>
      <c r="F11" s="36" t="s">
        <v>123</v>
      </c>
      <c r="G11" s="36" t="s">
        <v>123</v>
      </c>
      <c r="H11" s="36" t="s">
        <v>123</v>
      </c>
      <c r="I11" s="36" t="s">
        <v>123</v>
      </c>
      <c r="J11" s="36" t="s">
        <v>123</v>
      </c>
      <c r="K11" s="36" t="s">
        <v>123</v>
      </c>
      <c r="L11" s="36" t="s">
        <v>123</v>
      </c>
      <c r="M11" s="36" t="s">
        <v>123</v>
      </c>
      <c r="N11" s="36" t="s">
        <v>123</v>
      </c>
      <c r="O11" s="36" t="s">
        <v>123</v>
      </c>
      <c r="P11" s="36">
        <v>1</v>
      </c>
      <c r="Q11" s="36" t="s">
        <v>123</v>
      </c>
      <c r="R11" s="36" t="s">
        <v>123</v>
      </c>
      <c r="S11" s="36" t="s">
        <v>123</v>
      </c>
      <c r="T11" s="36" t="s">
        <v>123</v>
      </c>
      <c r="U11" s="36" t="s">
        <v>123</v>
      </c>
      <c r="V11" s="36" t="s">
        <v>123</v>
      </c>
      <c r="W11" s="36" t="s">
        <v>123</v>
      </c>
      <c r="X11" s="36" t="s">
        <v>123</v>
      </c>
      <c r="Y11" s="36" t="s">
        <v>123</v>
      </c>
      <c r="Z11" s="36" t="s">
        <v>123</v>
      </c>
      <c r="AA11" s="36" t="s">
        <v>123</v>
      </c>
      <c r="AB11" s="36" t="s">
        <v>123</v>
      </c>
      <c r="AC11" s="36" t="s">
        <v>123</v>
      </c>
      <c r="AD11" s="36" t="s">
        <v>123</v>
      </c>
      <c r="AE11" s="36" t="s">
        <v>123</v>
      </c>
      <c r="AF11" s="36" t="s">
        <v>123</v>
      </c>
      <c r="AG11" s="36" t="s">
        <v>123</v>
      </c>
      <c r="AH11" s="36"/>
      <c r="AI11" s="36"/>
      <c r="AJ11" s="36"/>
      <c r="AK11" s="36"/>
      <c r="AL11" s="36"/>
      <c r="AM11" s="36"/>
      <c r="AN11" s="37">
        <v>-14.776816</v>
      </c>
      <c r="AO11" s="55">
        <v>-64.868412000000006</v>
      </c>
      <c r="AP11" s="54"/>
      <c r="AQ11" s="54"/>
      <c r="AR11" s="54"/>
      <c r="AS11" s="54"/>
      <c r="AT11" s="56"/>
      <c r="AU11" s="57"/>
      <c r="AV11" s="51">
        <v>1</v>
      </c>
      <c r="AW11" s="51">
        <v>1</v>
      </c>
      <c r="AX11" s="36">
        <v>1</v>
      </c>
      <c r="AY11" s="36">
        <v>36</v>
      </c>
      <c r="AZ11" s="36">
        <v>45</v>
      </c>
      <c r="BA11" s="36" t="s">
        <v>123</v>
      </c>
      <c r="BB11" s="36" t="s">
        <v>123</v>
      </c>
    </row>
    <row r="12" spans="1:54" x14ac:dyDescent="0.3">
      <c r="A12" s="36">
        <v>4</v>
      </c>
      <c r="B12" s="36">
        <v>185</v>
      </c>
      <c r="C12" s="36" t="s">
        <v>123</v>
      </c>
      <c r="D12" s="36" t="s">
        <v>123</v>
      </c>
      <c r="E12" s="36" t="s">
        <v>123</v>
      </c>
      <c r="F12" s="36">
        <v>1</v>
      </c>
      <c r="G12" s="36">
        <v>1</v>
      </c>
      <c r="H12" s="36">
        <v>1</v>
      </c>
      <c r="I12" s="36" t="s">
        <v>123</v>
      </c>
      <c r="J12" s="36" t="s">
        <v>123</v>
      </c>
      <c r="K12" s="36" t="s">
        <v>123</v>
      </c>
      <c r="L12" s="36" t="s">
        <v>123</v>
      </c>
      <c r="M12" s="36" t="s">
        <v>123</v>
      </c>
      <c r="N12" s="36">
        <v>1</v>
      </c>
      <c r="O12" s="36" t="s">
        <v>123</v>
      </c>
      <c r="P12" s="36">
        <v>1</v>
      </c>
      <c r="Q12" s="36" t="s">
        <v>123</v>
      </c>
      <c r="R12" s="36" t="s">
        <v>123</v>
      </c>
      <c r="S12" s="36" t="s">
        <v>123</v>
      </c>
      <c r="T12" s="36" t="s">
        <v>123</v>
      </c>
      <c r="U12" s="36" t="s">
        <v>123</v>
      </c>
      <c r="V12" s="36" t="s">
        <v>123</v>
      </c>
      <c r="W12" s="36" t="s">
        <v>123</v>
      </c>
      <c r="X12" s="36" t="s">
        <v>123</v>
      </c>
      <c r="Y12" s="36" t="s">
        <v>123</v>
      </c>
      <c r="Z12" s="36" t="s">
        <v>123</v>
      </c>
      <c r="AA12" s="36" t="s">
        <v>123</v>
      </c>
      <c r="AB12" s="36" t="s">
        <v>123</v>
      </c>
      <c r="AC12" s="36" t="s">
        <v>123</v>
      </c>
      <c r="AD12" s="36" t="s">
        <v>123</v>
      </c>
      <c r="AE12" s="36" t="s">
        <v>123</v>
      </c>
      <c r="AF12" s="36" t="s">
        <v>123</v>
      </c>
      <c r="AG12" s="36" t="s">
        <v>123</v>
      </c>
      <c r="AH12" s="36"/>
      <c r="AI12" s="36"/>
      <c r="AJ12" s="36"/>
      <c r="AK12" s="36"/>
      <c r="AL12" s="36"/>
      <c r="AM12" s="36"/>
      <c r="AN12" s="37">
        <v>-14.776859999999999</v>
      </c>
      <c r="AO12" s="55">
        <v>-64.868747999999997</v>
      </c>
      <c r="AP12" s="54">
        <v>272</v>
      </c>
      <c r="AQ12" s="54"/>
      <c r="AR12" s="54"/>
      <c r="AS12" s="54">
        <f>AP12-AP9</f>
        <v>13</v>
      </c>
      <c r="AT12" s="56"/>
      <c r="AU12" s="57"/>
      <c r="AV12" s="51">
        <v>1</v>
      </c>
      <c r="AW12" s="51">
        <v>1</v>
      </c>
      <c r="AX12" s="36">
        <v>1</v>
      </c>
      <c r="AY12" s="36">
        <v>6</v>
      </c>
      <c r="AZ12" s="36">
        <v>8</v>
      </c>
      <c r="BA12" s="36" t="s">
        <v>123</v>
      </c>
      <c r="BB12" s="36" t="s">
        <v>123</v>
      </c>
    </row>
    <row r="13" spans="1:54" x14ac:dyDescent="0.3">
      <c r="A13" s="36">
        <v>5</v>
      </c>
      <c r="B13" s="36">
        <v>186</v>
      </c>
      <c r="C13" s="36" t="s">
        <v>123</v>
      </c>
      <c r="D13" s="36" t="s">
        <v>123</v>
      </c>
      <c r="E13" s="36" t="s">
        <v>123</v>
      </c>
      <c r="F13" s="36">
        <v>1</v>
      </c>
      <c r="G13" s="36">
        <v>1</v>
      </c>
      <c r="H13" s="36">
        <v>1</v>
      </c>
      <c r="I13" s="36" t="s">
        <v>123</v>
      </c>
      <c r="J13" s="36" t="s">
        <v>123</v>
      </c>
      <c r="K13" s="36" t="s">
        <v>123</v>
      </c>
      <c r="L13" s="36">
        <v>1</v>
      </c>
      <c r="M13" s="36" t="s">
        <v>123</v>
      </c>
      <c r="N13" s="36" t="s">
        <v>123</v>
      </c>
      <c r="O13" s="36" t="s">
        <v>123</v>
      </c>
      <c r="P13" s="36" t="s">
        <v>123</v>
      </c>
      <c r="Q13" s="36" t="s">
        <v>123</v>
      </c>
      <c r="R13" s="36" t="s">
        <v>123</v>
      </c>
      <c r="S13" s="36" t="s">
        <v>123</v>
      </c>
      <c r="T13" s="36" t="s">
        <v>123</v>
      </c>
      <c r="U13" s="36" t="s">
        <v>123</v>
      </c>
      <c r="V13" s="36" t="s">
        <v>123</v>
      </c>
      <c r="W13" s="36" t="s">
        <v>123</v>
      </c>
      <c r="X13" s="36" t="s">
        <v>123</v>
      </c>
      <c r="Y13" s="36" t="s">
        <v>123</v>
      </c>
      <c r="Z13" s="36" t="s">
        <v>123</v>
      </c>
      <c r="AA13" s="36" t="s">
        <v>123</v>
      </c>
      <c r="AB13" s="36" t="s">
        <v>123</v>
      </c>
      <c r="AC13" s="36" t="s">
        <v>123</v>
      </c>
      <c r="AD13" s="36" t="s">
        <v>123</v>
      </c>
      <c r="AE13" s="36" t="s">
        <v>123</v>
      </c>
      <c r="AF13" s="36" t="s">
        <v>123</v>
      </c>
      <c r="AG13" s="36" t="s">
        <v>123</v>
      </c>
      <c r="AH13" s="36"/>
      <c r="AI13" s="36"/>
      <c r="AJ13" s="36"/>
      <c r="AK13" s="36"/>
      <c r="AL13" s="36"/>
      <c r="AM13" s="36"/>
      <c r="AN13" s="37">
        <v>-14.777316000000001</v>
      </c>
      <c r="AO13" s="55">
        <v>-64.868757000000002</v>
      </c>
      <c r="AP13" s="54">
        <v>323</v>
      </c>
      <c r="AQ13" s="54"/>
      <c r="AR13" s="54"/>
      <c r="AS13" s="54">
        <f>AP13-AP12</f>
        <v>51</v>
      </c>
      <c r="AT13" s="56"/>
      <c r="AU13" s="57"/>
      <c r="AV13" s="51" t="s">
        <v>123</v>
      </c>
      <c r="AW13" s="51" t="s">
        <v>123</v>
      </c>
      <c r="AX13" s="36" t="s">
        <v>123</v>
      </c>
      <c r="AY13" s="36" t="s">
        <v>123</v>
      </c>
      <c r="AZ13" s="36" t="s">
        <v>123</v>
      </c>
      <c r="BA13" s="36" t="s">
        <v>123</v>
      </c>
      <c r="BB13" s="36" t="s">
        <v>123</v>
      </c>
    </row>
    <row r="14" spans="1:54" x14ac:dyDescent="0.3">
      <c r="A14" s="36">
        <v>6</v>
      </c>
      <c r="B14" s="36">
        <v>187</v>
      </c>
      <c r="C14" s="36" t="s">
        <v>123</v>
      </c>
      <c r="D14" s="36" t="s">
        <v>123</v>
      </c>
      <c r="E14" s="36" t="s">
        <v>123</v>
      </c>
      <c r="F14" s="36">
        <v>1</v>
      </c>
      <c r="G14" s="36">
        <v>1</v>
      </c>
      <c r="H14" s="36">
        <v>1</v>
      </c>
      <c r="I14" s="36" t="s">
        <v>123</v>
      </c>
      <c r="J14" s="36" t="s">
        <v>123</v>
      </c>
      <c r="K14" s="36" t="s">
        <v>123</v>
      </c>
      <c r="L14" s="36">
        <v>1</v>
      </c>
      <c r="M14" s="36" t="s">
        <v>123</v>
      </c>
      <c r="N14" s="36"/>
      <c r="O14" s="36" t="s">
        <v>123</v>
      </c>
      <c r="P14" s="36" t="s">
        <v>123</v>
      </c>
      <c r="Q14" s="36" t="s">
        <v>123</v>
      </c>
      <c r="R14" s="36" t="s">
        <v>123</v>
      </c>
      <c r="S14" s="36" t="s">
        <v>123</v>
      </c>
      <c r="T14" s="36" t="s">
        <v>123</v>
      </c>
      <c r="U14" s="36" t="s">
        <v>123</v>
      </c>
      <c r="V14" s="36"/>
      <c r="W14" s="36" t="s">
        <v>123</v>
      </c>
      <c r="X14" s="36" t="s">
        <v>123</v>
      </c>
      <c r="Y14" s="36" t="s">
        <v>123</v>
      </c>
      <c r="Z14" s="36" t="s">
        <v>123</v>
      </c>
      <c r="AA14" s="36" t="s">
        <v>123</v>
      </c>
      <c r="AB14" s="36" t="s">
        <v>123</v>
      </c>
      <c r="AC14" s="36" t="s">
        <v>123</v>
      </c>
      <c r="AD14" s="36" t="s">
        <v>123</v>
      </c>
      <c r="AE14" s="36" t="s">
        <v>123</v>
      </c>
      <c r="AF14" s="36" t="s">
        <v>123</v>
      </c>
      <c r="AG14" s="36" t="s">
        <v>123</v>
      </c>
      <c r="AH14" s="36"/>
      <c r="AI14" s="36"/>
      <c r="AJ14" s="36"/>
      <c r="AK14" s="36"/>
      <c r="AL14" s="36"/>
      <c r="AM14" s="36"/>
      <c r="AN14" s="37">
        <v>-14.777779000000001</v>
      </c>
      <c r="AO14" s="55">
        <v>-64.868754999999993</v>
      </c>
      <c r="AP14" s="54">
        <v>373</v>
      </c>
      <c r="AQ14" s="54"/>
      <c r="AR14" s="54"/>
      <c r="AS14" s="54">
        <f>AP14-AP13</f>
        <v>50</v>
      </c>
      <c r="AT14" s="56"/>
      <c r="AU14" s="57"/>
      <c r="AV14" s="51" t="s">
        <v>123</v>
      </c>
      <c r="AW14" s="51" t="s">
        <v>123</v>
      </c>
      <c r="AX14" s="36" t="s">
        <v>123</v>
      </c>
      <c r="AY14" s="36" t="s">
        <v>123</v>
      </c>
      <c r="AZ14" s="36" t="s">
        <v>123</v>
      </c>
      <c r="BA14" s="36" t="s">
        <v>123</v>
      </c>
      <c r="BB14" s="36" t="s">
        <v>123</v>
      </c>
    </row>
    <row r="15" spans="1:54" x14ac:dyDescent="0.3">
      <c r="A15" s="36">
        <v>7</v>
      </c>
      <c r="B15" s="36">
        <v>188</v>
      </c>
      <c r="C15" s="36" t="s">
        <v>123</v>
      </c>
      <c r="D15" s="36" t="s">
        <v>123</v>
      </c>
      <c r="E15" s="36" t="s">
        <v>123</v>
      </c>
      <c r="F15" s="36">
        <v>1</v>
      </c>
      <c r="G15" s="36">
        <v>1</v>
      </c>
      <c r="H15" s="36">
        <v>1</v>
      </c>
      <c r="I15" s="36" t="s">
        <v>123</v>
      </c>
      <c r="J15" s="36" t="s">
        <v>123</v>
      </c>
      <c r="K15" s="36" t="s">
        <v>123</v>
      </c>
      <c r="L15" s="36" t="s">
        <v>123</v>
      </c>
      <c r="M15" s="36" t="s">
        <v>123</v>
      </c>
      <c r="N15" s="36">
        <v>1</v>
      </c>
      <c r="O15" s="36" t="s">
        <v>123</v>
      </c>
      <c r="P15" s="36" t="s">
        <v>123</v>
      </c>
      <c r="Q15" s="36" t="s">
        <v>123</v>
      </c>
      <c r="R15" s="36" t="s">
        <v>123</v>
      </c>
      <c r="S15" s="36" t="s">
        <v>123</v>
      </c>
      <c r="T15" s="36" t="s">
        <v>123</v>
      </c>
      <c r="U15" s="36" t="s">
        <v>123</v>
      </c>
      <c r="V15" s="36">
        <v>1</v>
      </c>
      <c r="W15" s="36" t="s">
        <v>123</v>
      </c>
      <c r="X15" s="36" t="s">
        <v>123</v>
      </c>
      <c r="Y15" s="36" t="s">
        <v>123</v>
      </c>
      <c r="Z15" s="36" t="s">
        <v>123</v>
      </c>
      <c r="AA15" s="36" t="s">
        <v>123</v>
      </c>
      <c r="AB15" s="36" t="s">
        <v>123</v>
      </c>
      <c r="AC15" s="36" t="s">
        <v>123</v>
      </c>
      <c r="AD15" s="36" t="s">
        <v>123</v>
      </c>
      <c r="AE15" s="36" t="s">
        <v>123</v>
      </c>
      <c r="AF15" s="36" t="s">
        <v>123</v>
      </c>
      <c r="AG15" s="36" t="s">
        <v>123</v>
      </c>
      <c r="AH15" s="36"/>
      <c r="AI15" s="36"/>
      <c r="AJ15" s="36"/>
      <c r="AK15" s="36" t="s">
        <v>151</v>
      </c>
      <c r="AL15" s="36">
        <v>1</v>
      </c>
      <c r="AM15" s="36">
        <v>1</v>
      </c>
      <c r="AN15" s="37">
        <v>-14.778195</v>
      </c>
      <c r="AO15" s="55">
        <v>-64.868776999999994</v>
      </c>
      <c r="AP15" s="54">
        <v>432</v>
      </c>
      <c r="AQ15" s="54">
        <v>420</v>
      </c>
      <c r="AR15" s="54">
        <f>AP15-AQ15</f>
        <v>12</v>
      </c>
      <c r="AS15" s="54">
        <f>AQ15-AP14</f>
        <v>47</v>
      </c>
      <c r="AT15" s="56"/>
      <c r="AU15" s="57"/>
      <c r="AV15" s="51" t="s">
        <v>123</v>
      </c>
      <c r="AW15" s="51" t="s">
        <v>123</v>
      </c>
      <c r="AX15" s="36" t="s">
        <v>123</v>
      </c>
      <c r="AY15" s="36" t="s">
        <v>123</v>
      </c>
      <c r="AZ15" s="36" t="s">
        <v>123</v>
      </c>
      <c r="BA15" s="36" t="s">
        <v>123</v>
      </c>
      <c r="BB15" s="36" t="s">
        <v>123</v>
      </c>
    </row>
    <row r="16" spans="1:54" x14ac:dyDescent="0.3">
      <c r="A16" s="123" t="s">
        <v>22</v>
      </c>
      <c r="B16" s="123"/>
      <c r="C16" s="38">
        <f t="shared" ref="C16:O16" si="1">SUM(C8:C15)</f>
        <v>0</v>
      </c>
      <c r="D16" s="38">
        <f t="shared" si="1"/>
        <v>0</v>
      </c>
      <c r="E16" s="38">
        <f t="shared" si="1"/>
        <v>0</v>
      </c>
      <c r="F16" s="38">
        <f t="shared" si="1"/>
        <v>4</v>
      </c>
      <c r="G16" s="38">
        <f t="shared" si="1"/>
        <v>4</v>
      </c>
      <c r="H16" s="38">
        <f t="shared" si="1"/>
        <v>4</v>
      </c>
      <c r="I16" s="38">
        <f t="shared" si="1"/>
        <v>0</v>
      </c>
      <c r="J16" s="38">
        <f t="shared" si="1"/>
        <v>0</v>
      </c>
      <c r="K16" s="38">
        <f t="shared" si="1"/>
        <v>0</v>
      </c>
      <c r="L16" s="38">
        <f t="shared" si="1"/>
        <v>2</v>
      </c>
      <c r="M16" s="38">
        <f t="shared" si="1"/>
        <v>0</v>
      </c>
      <c r="N16" s="38">
        <f t="shared" si="1"/>
        <v>3</v>
      </c>
      <c r="O16" s="38">
        <f t="shared" si="1"/>
        <v>0</v>
      </c>
      <c r="P16" s="38">
        <f t="shared" ref="P16:AC16" si="2">SUM(P8:P15)</f>
        <v>3</v>
      </c>
      <c r="Q16" s="38">
        <f t="shared" si="2"/>
        <v>0</v>
      </c>
      <c r="R16" s="38">
        <f t="shared" si="2"/>
        <v>0</v>
      </c>
      <c r="S16" s="38">
        <f t="shared" si="2"/>
        <v>0</v>
      </c>
      <c r="T16" s="38">
        <f t="shared" si="2"/>
        <v>0</v>
      </c>
      <c r="U16" s="38">
        <f t="shared" si="2"/>
        <v>0</v>
      </c>
      <c r="V16" s="38">
        <f t="shared" si="2"/>
        <v>1</v>
      </c>
      <c r="W16" s="38">
        <f t="shared" si="2"/>
        <v>0</v>
      </c>
      <c r="X16" s="38">
        <f t="shared" si="2"/>
        <v>1</v>
      </c>
      <c r="Y16" s="38">
        <f t="shared" si="2"/>
        <v>0</v>
      </c>
      <c r="Z16" s="38">
        <f t="shared" si="2"/>
        <v>0</v>
      </c>
      <c r="AA16" s="38">
        <f t="shared" si="2"/>
        <v>0</v>
      </c>
      <c r="AB16" s="38">
        <f t="shared" si="2"/>
        <v>0</v>
      </c>
      <c r="AC16" s="38">
        <f t="shared" si="2"/>
        <v>0</v>
      </c>
      <c r="AD16" s="38"/>
      <c r="AE16" s="38">
        <f>SUM(AE8:AE15)</f>
        <v>0</v>
      </c>
      <c r="AF16" s="38">
        <f>SUM(AF8:AF15)</f>
        <v>0</v>
      </c>
      <c r="AG16" s="38">
        <f>SUM(AG8:AG15)</f>
        <v>0</v>
      </c>
      <c r="AH16" s="38">
        <f>COUNTA(AH8:AH15)</f>
        <v>0</v>
      </c>
      <c r="AI16" s="38">
        <f>SUM(AI8:AI15)</f>
        <v>0</v>
      </c>
      <c r="AJ16" s="38">
        <f>SUM(AJ8:AJ15)</f>
        <v>0</v>
      </c>
      <c r="AK16" s="38">
        <f>COUNTA(AK8:AK15)</f>
        <v>1</v>
      </c>
      <c r="AL16" s="38">
        <f>SUM(AL8:AL15)</f>
        <v>1</v>
      </c>
      <c r="AM16" s="38">
        <f>SUM(AM8:AM15)</f>
        <v>1</v>
      </c>
      <c r="AN16" s="106" t="s">
        <v>25</v>
      </c>
      <c r="AO16" s="106"/>
      <c r="AP16" s="144">
        <f>AR16+AS16</f>
        <v>234</v>
      </c>
      <c r="AQ16" s="144"/>
      <c r="AR16" s="34">
        <f>SUM(AR8:AR15)</f>
        <v>24</v>
      </c>
      <c r="AS16" s="34">
        <f>SUM(AS8:AS15)</f>
        <v>210</v>
      </c>
      <c r="AT16" s="106" t="s">
        <v>75</v>
      </c>
      <c r="AU16" s="106"/>
      <c r="AV16" s="38">
        <f>SUM(AV8:AV15)</f>
        <v>3</v>
      </c>
      <c r="AW16" s="38">
        <f>SUM(AW8:AW15)</f>
        <v>3</v>
      </c>
      <c r="AX16" s="38">
        <f t="shared" ref="AX16:BB16" si="3">SUM(AX8:AX15)</f>
        <v>3</v>
      </c>
      <c r="AY16" s="38">
        <f t="shared" si="3"/>
        <v>52</v>
      </c>
      <c r="AZ16" s="38">
        <f t="shared" si="3"/>
        <v>66</v>
      </c>
      <c r="BA16" s="38">
        <f t="shared" si="3"/>
        <v>0</v>
      </c>
      <c r="BB16" s="38">
        <f t="shared" si="3"/>
        <v>0</v>
      </c>
    </row>
    <row r="17" spans="42:42" ht="10.95" customHeight="1" x14ac:dyDescent="0.3">
      <c r="AP17" s="82">
        <f>AP15-AQ8</f>
        <v>234</v>
      </c>
    </row>
    <row r="18" spans="42:42" ht="10.95" customHeight="1" x14ac:dyDescent="0.3"/>
    <row r="19" spans="42:42" ht="10.95" customHeight="1" x14ac:dyDescent="0.3"/>
    <row r="20" spans="42:42" ht="10.95" customHeight="1" x14ac:dyDescent="0.3"/>
    <row r="21" spans="42:42" ht="10.95" customHeight="1" x14ac:dyDescent="0.3"/>
    <row r="22" spans="42:42" ht="10.95" customHeight="1" x14ac:dyDescent="0.3"/>
    <row r="23" spans="42:42" ht="10.95" customHeight="1" x14ac:dyDescent="0.3"/>
    <row r="24" spans="42:42" ht="10.95" customHeight="1" x14ac:dyDescent="0.3"/>
    <row r="25" spans="42:42" ht="10.95" customHeight="1" x14ac:dyDescent="0.3"/>
    <row r="26" spans="42:42" ht="10.95" customHeight="1" x14ac:dyDescent="0.3"/>
    <row r="27" spans="42:42" ht="10.95" customHeight="1" x14ac:dyDescent="0.3"/>
    <row r="28" spans="42:42" ht="10.95" customHeight="1" x14ac:dyDescent="0.3"/>
    <row r="29" spans="42:42" ht="10.95" customHeight="1" x14ac:dyDescent="0.3"/>
    <row r="30" spans="42:42" ht="10.95" customHeight="1" x14ac:dyDescent="0.3"/>
    <row r="31" spans="42:42" ht="10.95" customHeight="1" x14ac:dyDescent="0.3"/>
    <row r="32" spans="42:42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5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16:B16"/>
    <mergeCell ref="AN16:AO16"/>
    <mergeCell ref="AP16:AQ16"/>
    <mergeCell ref="AT16:AU16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FE00-1958-427F-AA2D-DD6303F30D92}">
  <sheetPr>
    <tabColor rgb="FFFF0000"/>
    <pageSetUpPr fitToPage="1"/>
  </sheetPr>
  <dimension ref="A1:BB188"/>
  <sheetViews>
    <sheetView showGridLines="0" zoomScaleNormal="100" workbookViewId="0">
      <pane xSplit="2" ySplit="7" topLeftCell="AO8" activePane="bottomRight" state="frozen"/>
      <selection pane="topRight" activeCell="C1" sqref="C1"/>
      <selection pane="bottomLeft" activeCell="A8" sqref="A8"/>
      <selection pane="bottomRight" activeCell="AS18" sqref="AS18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4" width="3.109375" style="1" bestFit="1" customWidth="1"/>
    <col min="5" max="5" width="4.6640625" style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" style="1" bestFit="1" customWidth="1"/>
    <col min="44" max="44" width="4" style="1" bestFit="1" customWidth="1"/>
    <col min="45" max="45" width="5" style="1" bestFit="1" customWidth="1"/>
    <col min="46" max="46" width="12.5546875" style="2" customWidth="1"/>
    <col min="47" max="47" width="7.44140625" style="2" customWidth="1"/>
    <col min="48" max="49" width="3.44140625" style="2" bestFit="1" customWidth="1"/>
    <col min="50" max="50" width="5.44140625" style="1" customWidth="1"/>
    <col min="51" max="51" width="5.44140625" style="1" bestFit="1" customWidth="1"/>
    <col min="52" max="52" width="4.8867187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9" t="s">
        <v>339</v>
      </c>
      <c r="G4" s="28"/>
      <c r="H4" s="28"/>
      <c r="I4" s="28"/>
      <c r="J4" s="28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242</v>
      </c>
      <c r="AQ4" s="31"/>
      <c r="AR4" s="32"/>
      <c r="AT4" s="33" t="s">
        <v>88</v>
      </c>
      <c r="AU4" s="107" t="s">
        <v>341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90</v>
      </c>
      <c r="S7" s="25" t="s">
        <v>117</v>
      </c>
      <c r="T7" s="25" t="s">
        <v>13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>
        <v>1</v>
      </c>
      <c r="B8" s="36">
        <v>176</v>
      </c>
      <c r="C8" s="36" t="s">
        <v>123</v>
      </c>
      <c r="D8" s="36" t="s">
        <v>123</v>
      </c>
      <c r="E8" s="36" t="s">
        <v>123</v>
      </c>
      <c r="F8" s="36" t="s">
        <v>123</v>
      </c>
      <c r="G8" s="36" t="s">
        <v>123</v>
      </c>
      <c r="H8" s="36" t="s">
        <v>123</v>
      </c>
      <c r="I8" s="36" t="s">
        <v>123</v>
      </c>
      <c r="J8" s="36" t="s">
        <v>123</v>
      </c>
      <c r="K8" s="36" t="s">
        <v>123</v>
      </c>
      <c r="L8" s="36" t="s">
        <v>123</v>
      </c>
      <c r="M8" s="36" t="s">
        <v>123</v>
      </c>
      <c r="N8" s="36">
        <v>1</v>
      </c>
      <c r="O8" s="36" t="s">
        <v>123</v>
      </c>
      <c r="P8" s="36">
        <v>1</v>
      </c>
      <c r="Q8" s="36" t="s">
        <v>123</v>
      </c>
      <c r="R8" s="36" t="s">
        <v>123</v>
      </c>
      <c r="S8" s="36" t="s">
        <v>123</v>
      </c>
      <c r="T8" s="36" t="s">
        <v>123</v>
      </c>
      <c r="U8" s="36" t="s">
        <v>123</v>
      </c>
      <c r="V8" s="36" t="s">
        <v>123</v>
      </c>
      <c r="W8" s="36" t="s">
        <v>123</v>
      </c>
      <c r="X8" s="36" t="s">
        <v>123</v>
      </c>
      <c r="Y8" s="36" t="s">
        <v>123</v>
      </c>
      <c r="Z8" s="36" t="s">
        <v>123</v>
      </c>
      <c r="AA8" s="36" t="s">
        <v>123</v>
      </c>
      <c r="AB8" s="36" t="s">
        <v>123</v>
      </c>
      <c r="AC8" s="36" t="s">
        <v>123</v>
      </c>
      <c r="AD8" s="36" t="s">
        <v>123</v>
      </c>
      <c r="AE8" s="36" t="s">
        <v>123</v>
      </c>
      <c r="AF8" s="36" t="s">
        <v>123</v>
      </c>
      <c r="AG8" s="36" t="s">
        <v>123</v>
      </c>
      <c r="AH8" s="36"/>
      <c r="AI8" s="36"/>
      <c r="AJ8" s="36"/>
      <c r="AK8" s="36"/>
      <c r="AL8" s="36"/>
      <c r="AM8" s="36"/>
      <c r="AN8" s="37">
        <v>-14.776817427503</v>
      </c>
      <c r="AO8" s="55">
        <v>-64.867501873522997</v>
      </c>
      <c r="AP8" s="54">
        <v>2799</v>
      </c>
      <c r="AQ8" s="54">
        <v>2787</v>
      </c>
      <c r="AR8" s="54">
        <f>AP8-AQ8</f>
        <v>12</v>
      </c>
      <c r="AS8" s="54"/>
      <c r="AT8" s="133"/>
      <c r="AU8" s="134"/>
      <c r="AV8" s="51">
        <v>1</v>
      </c>
      <c r="AW8" s="51">
        <v>1</v>
      </c>
      <c r="AX8" s="36">
        <v>1</v>
      </c>
      <c r="AY8" s="36" t="s">
        <v>123</v>
      </c>
      <c r="AZ8" s="36" t="s">
        <v>123</v>
      </c>
      <c r="BA8" s="36" t="s">
        <v>123</v>
      </c>
      <c r="BB8" s="36" t="s">
        <v>123</v>
      </c>
    </row>
    <row r="9" spans="1:54" x14ac:dyDescent="0.3">
      <c r="A9" s="36">
        <v>2</v>
      </c>
      <c r="B9" s="36">
        <v>189</v>
      </c>
      <c r="C9" s="36" t="s">
        <v>123</v>
      </c>
      <c r="D9" s="36" t="s">
        <v>123</v>
      </c>
      <c r="E9" s="36" t="s">
        <v>123</v>
      </c>
      <c r="F9" s="36">
        <v>1</v>
      </c>
      <c r="G9" s="36">
        <v>1</v>
      </c>
      <c r="H9" s="36">
        <v>1</v>
      </c>
      <c r="I9" s="36" t="s">
        <v>123</v>
      </c>
      <c r="J9" s="36" t="s">
        <v>123</v>
      </c>
      <c r="K9" s="36" t="s">
        <v>123</v>
      </c>
      <c r="L9" s="36" t="s">
        <v>123</v>
      </c>
      <c r="M9" s="36" t="s">
        <v>123</v>
      </c>
      <c r="N9" s="36" t="s">
        <v>123</v>
      </c>
      <c r="O9" s="36" t="s">
        <v>123</v>
      </c>
      <c r="P9" s="36">
        <v>1</v>
      </c>
      <c r="Q9" s="36" t="s">
        <v>123</v>
      </c>
      <c r="R9" s="36" t="s">
        <v>123</v>
      </c>
      <c r="S9" s="36" t="s">
        <v>123</v>
      </c>
      <c r="T9" s="36" t="s">
        <v>123</v>
      </c>
      <c r="U9" s="36" t="s">
        <v>123</v>
      </c>
      <c r="V9" s="36" t="s">
        <v>123</v>
      </c>
      <c r="W9" s="36" t="s">
        <v>123</v>
      </c>
      <c r="X9" s="36" t="s">
        <v>123</v>
      </c>
      <c r="Y9" s="36" t="s">
        <v>123</v>
      </c>
      <c r="Z9" s="36" t="s">
        <v>123</v>
      </c>
      <c r="AA9" s="36" t="s">
        <v>123</v>
      </c>
      <c r="AB9" s="36" t="s">
        <v>123</v>
      </c>
      <c r="AC9" s="36" t="s">
        <v>123</v>
      </c>
      <c r="AD9" s="36" t="s">
        <v>123</v>
      </c>
      <c r="AE9" s="36" t="s">
        <v>123</v>
      </c>
      <c r="AF9" s="36" t="s">
        <v>123</v>
      </c>
      <c r="AG9" s="36" t="s">
        <v>123</v>
      </c>
      <c r="AH9" s="36"/>
      <c r="AI9" s="36"/>
      <c r="AJ9" s="36"/>
      <c r="AK9" s="36"/>
      <c r="AL9" s="36"/>
      <c r="AM9" s="36"/>
      <c r="AN9" s="37">
        <v>-14.776704934561</v>
      </c>
      <c r="AO9" s="55">
        <v>-64.867410343139994</v>
      </c>
      <c r="AP9" s="67"/>
      <c r="AQ9" s="67"/>
      <c r="AR9" s="67"/>
      <c r="AS9" s="67"/>
      <c r="AT9" s="56"/>
      <c r="AU9" s="57"/>
      <c r="AV9" s="51">
        <v>1</v>
      </c>
      <c r="AW9" s="51">
        <v>1</v>
      </c>
      <c r="AX9" s="36">
        <v>1</v>
      </c>
      <c r="AY9" s="36">
        <v>13</v>
      </c>
      <c r="AZ9" s="36">
        <f>AY9*1.25</f>
        <v>16.25</v>
      </c>
      <c r="BA9" s="36">
        <v>1</v>
      </c>
      <c r="BB9" s="36" t="s">
        <v>123</v>
      </c>
    </row>
    <row r="10" spans="1:54" x14ac:dyDescent="0.3">
      <c r="A10" s="36" t="s">
        <v>147</v>
      </c>
      <c r="B10" s="36" t="s">
        <v>123</v>
      </c>
      <c r="C10" s="36" t="s">
        <v>123</v>
      </c>
      <c r="D10" s="36" t="s">
        <v>123</v>
      </c>
      <c r="E10" s="36" t="s">
        <v>123</v>
      </c>
      <c r="F10" s="36" t="s">
        <v>123</v>
      </c>
      <c r="G10" s="36" t="s">
        <v>123</v>
      </c>
      <c r="H10" s="36" t="s">
        <v>123</v>
      </c>
      <c r="I10" s="36" t="s">
        <v>123</v>
      </c>
      <c r="J10" s="36" t="s">
        <v>123</v>
      </c>
      <c r="K10" s="36" t="s">
        <v>123</v>
      </c>
      <c r="L10" s="36" t="s">
        <v>123</v>
      </c>
      <c r="M10" s="36" t="s">
        <v>123</v>
      </c>
      <c r="N10" s="36" t="s">
        <v>123</v>
      </c>
      <c r="O10" s="36" t="s">
        <v>123</v>
      </c>
      <c r="P10" s="36" t="s">
        <v>123</v>
      </c>
      <c r="Q10" s="36" t="s">
        <v>123</v>
      </c>
      <c r="R10" s="36" t="s">
        <v>123</v>
      </c>
      <c r="S10" s="36" t="s">
        <v>123</v>
      </c>
      <c r="T10" s="36" t="s">
        <v>123</v>
      </c>
      <c r="U10" s="36" t="s">
        <v>123</v>
      </c>
      <c r="V10" s="36" t="s">
        <v>123</v>
      </c>
      <c r="W10" s="36" t="s">
        <v>123</v>
      </c>
      <c r="X10" s="36">
        <v>1</v>
      </c>
      <c r="Y10" s="36" t="s">
        <v>123</v>
      </c>
      <c r="Z10" s="36" t="s">
        <v>123</v>
      </c>
      <c r="AA10" s="36" t="s">
        <v>123</v>
      </c>
      <c r="AB10" s="36" t="s">
        <v>123</v>
      </c>
      <c r="AC10" s="36" t="s">
        <v>123</v>
      </c>
      <c r="AD10" s="36" t="s">
        <v>123</v>
      </c>
      <c r="AE10" s="36" t="s">
        <v>123</v>
      </c>
      <c r="AF10" s="36" t="s">
        <v>123</v>
      </c>
      <c r="AG10" s="36" t="s">
        <v>123</v>
      </c>
      <c r="AH10" s="36"/>
      <c r="AI10" s="36"/>
      <c r="AJ10" s="36"/>
      <c r="AK10" s="36"/>
      <c r="AL10" s="36"/>
      <c r="AM10" s="36"/>
      <c r="AN10" s="37">
        <v>-14.776825000000001</v>
      </c>
      <c r="AO10" s="55">
        <v>-64.867410000000007</v>
      </c>
      <c r="AP10" s="67"/>
      <c r="AQ10" s="67"/>
      <c r="AR10" s="67"/>
      <c r="AS10" s="67"/>
      <c r="AT10" s="56"/>
      <c r="AU10" s="57"/>
      <c r="AV10" s="51" t="s">
        <v>123</v>
      </c>
      <c r="AW10" s="51" t="s">
        <v>123</v>
      </c>
      <c r="AX10" s="36"/>
      <c r="AY10" s="36">
        <v>10</v>
      </c>
      <c r="AZ10" s="36">
        <f>AY10*1.25</f>
        <v>12.5</v>
      </c>
      <c r="BA10" s="36" t="s">
        <v>123</v>
      </c>
      <c r="BB10" s="36" t="s">
        <v>123</v>
      </c>
    </row>
    <row r="11" spans="1:54" x14ac:dyDescent="0.3">
      <c r="A11" s="36">
        <v>3</v>
      </c>
      <c r="B11" s="36">
        <v>190</v>
      </c>
      <c r="C11" s="54" t="s">
        <v>123</v>
      </c>
      <c r="D11" s="54" t="s">
        <v>123</v>
      </c>
      <c r="E11" s="54" t="s">
        <v>123</v>
      </c>
      <c r="F11" s="54">
        <v>1</v>
      </c>
      <c r="G11" s="54">
        <v>1</v>
      </c>
      <c r="H11" s="54">
        <v>1</v>
      </c>
      <c r="I11" s="54" t="s">
        <v>123</v>
      </c>
      <c r="J11" s="54" t="s">
        <v>123</v>
      </c>
      <c r="K11" s="54" t="s">
        <v>123</v>
      </c>
      <c r="L11" s="54" t="s">
        <v>123</v>
      </c>
      <c r="M11" s="54" t="s">
        <v>123</v>
      </c>
      <c r="N11" s="54">
        <v>1</v>
      </c>
      <c r="O11" s="54" t="s">
        <v>123</v>
      </c>
      <c r="P11" s="54">
        <v>1</v>
      </c>
      <c r="Q11" s="54" t="s">
        <v>123</v>
      </c>
      <c r="R11" s="54" t="s">
        <v>123</v>
      </c>
      <c r="S11" s="54" t="s">
        <v>123</v>
      </c>
      <c r="T11" s="54" t="s">
        <v>123</v>
      </c>
      <c r="U11" s="54" t="s">
        <v>123</v>
      </c>
      <c r="V11" s="54" t="s">
        <v>123</v>
      </c>
      <c r="W11" s="54" t="s">
        <v>123</v>
      </c>
      <c r="X11" s="54" t="s">
        <v>123</v>
      </c>
      <c r="Y11" s="54" t="s">
        <v>123</v>
      </c>
      <c r="Z11" s="54" t="s">
        <v>123</v>
      </c>
      <c r="AA11" s="54" t="s">
        <v>123</v>
      </c>
      <c r="AB11" s="54" t="s">
        <v>123</v>
      </c>
      <c r="AC11" s="54" t="s">
        <v>123</v>
      </c>
      <c r="AD11" s="54" t="s">
        <v>123</v>
      </c>
      <c r="AE11" s="54" t="s">
        <v>123</v>
      </c>
      <c r="AF11" s="54" t="s">
        <v>123</v>
      </c>
      <c r="AG11" s="54" t="s">
        <v>123</v>
      </c>
      <c r="AH11" s="54"/>
      <c r="AI11" s="54"/>
      <c r="AJ11" s="54"/>
      <c r="AK11" s="54"/>
      <c r="AL11" s="54"/>
      <c r="AM11" s="54"/>
      <c r="AN11" s="37">
        <v>-14.777152637011</v>
      </c>
      <c r="AO11" s="55">
        <v>-64.867405984550004</v>
      </c>
      <c r="AP11" s="67"/>
      <c r="AQ11" s="67"/>
      <c r="AR11" s="67"/>
      <c r="AS11" s="67"/>
      <c r="AT11" s="56"/>
      <c r="AU11" s="57"/>
      <c r="AV11" s="51">
        <v>1</v>
      </c>
      <c r="AW11" s="51">
        <v>1</v>
      </c>
      <c r="AX11" s="36">
        <v>1</v>
      </c>
      <c r="AY11" s="36">
        <v>36</v>
      </c>
      <c r="AZ11" s="36">
        <f>AY11*1.25</f>
        <v>45</v>
      </c>
      <c r="BA11" s="36" t="s">
        <v>123</v>
      </c>
      <c r="BB11" s="36" t="s">
        <v>123</v>
      </c>
    </row>
    <row r="12" spans="1:54" x14ac:dyDescent="0.3">
      <c r="A12" s="36">
        <v>4</v>
      </c>
      <c r="B12" s="36">
        <v>191</v>
      </c>
      <c r="C12" s="54" t="s">
        <v>123</v>
      </c>
      <c r="D12" s="54" t="s">
        <v>123</v>
      </c>
      <c r="E12" s="54" t="s">
        <v>123</v>
      </c>
      <c r="F12" s="54">
        <v>1</v>
      </c>
      <c r="G12" s="54">
        <v>1</v>
      </c>
      <c r="H12" s="54">
        <v>1</v>
      </c>
      <c r="I12" s="54" t="s">
        <v>123</v>
      </c>
      <c r="J12" s="54" t="s">
        <v>123</v>
      </c>
      <c r="K12" s="54" t="s">
        <v>123</v>
      </c>
      <c r="L12" s="54">
        <v>1</v>
      </c>
      <c r="M12" s="54" t="s">
        <v>123</v>
      </c>
      <c r="N12" s="54" t="s">
        <v>123</v>
      </c>
      <c r="O12" s="54" t="s">
        <v>123</v>
      </c>
      <c r="P12" s="54" t="s">
        <v>123</v>
      </c>
      <c r="Q12" s="54" t="s">
        <v>123</v>
      </c>
      <c r="R12" s="54" t="s">
        <v>123</v>
      </c>
      <c r="S12" s="54" t="s">
        <v>123</v>
      </c>
      <c r="T12" s="54" t="s">
        <v>123</v>
      </c>
      <c r="U12" s="54" t="s">
        <v>123</v>
      </c>
      <c r="V12" s="54" t="s">
        <v>123</v>
      </c>
      <c r="W12" s="54" t="s">
        <v>123</v>
      </c>
      <c r="X12" s="54" t="s">
        <v>123</v>
      </c>
      <c r="Y12" s="54" t="s">
        <v>123</v>
      </c>
      <c r="Z12" s="54" t="s">
        <v>123</v>
      </c>
      <c r="AA12" s="54" t="s">
        <v>123</v>
      </c>
      <c r="AB12" s="54" t="s">
        <v>123</v>
      </c>
      <c r="AC12" s="54" t="s">
        <v>123</v>
      </c>
      <c r="AD12" s="54" t="s">
        <v>123</v>
      </c>
      <c r="AE12" s="54" t="s">
        <v>123</v>
      </c>
      <c r="AF12" s="54" t="s">
        <v>123</v>
      </c>
      <c r="AG12" s="54" t="s">
        <v>123</v>
      </c>
      <c r="AH12" s="54"/>
      <c r="AI12" s="54"/>
      <c r="AJ12" s="54"/>
      <c r="AK12" s="54"/>
      <c r="AL12" s="54"/>
      <c r="AM12" s="54"/>
      <c r="AN12" s="37">
        <v>-14.777465477189001</v>
      </c>
      <c r="AO12" s="55">
        <v>-64.867413360624994</v>
      </c>
      <c r="AP12" s="67"/>
      <c r="AQ12" s="67"/>
      <c r="AR12" s="67"/>
      <c r="AS12" s="67"/>
      <c r="AT12" s="56"/>
      <c r="AU12" s="57"/>
      <c r="AV12" s="51" t="s">
        <v>123</v>
      </c>
      <c r="AW12" s="51" t="s">
        <v>123</v>
      </c>
      <c r="AX12" s="36" t="s">
        <v>123</v>
      </c>
      <c r="AY12" s="36" t="s">
        <v>123</v>
      </c>
      <c r="AZ12" s="36" t="s">
        <v>123</v>
      </c>
      <c r="BA12" s="36" t="s">
        <v>123</v>
      </c>
      <c r="BB12" s="36" t="s">
        <v>123</v>
      </c>
    </row>
    <row r="13" spans="1:54" x14ac:dyDescent="0.3">
      <c r="A13" s="36">
        <v>5</v>
      </c>
      <c r="B13" s="36">
        <v>192</v>
      </c>
      <c r="C13" s="54" t="s">
        <v>123</v>
      </c>
      <c r="D13" s="54" t="s">
        <v>123</v>
      </c>
      <c r="E13" s="54" t="s">
        <v>123</v>
      </c>
      <c r="F13" s="54">
        <v>1</v>
      </c>
      <c r="G13" s="54">
        <v>1</v>
      </c>
      <c r="H13" s="54">
        <v>1</v>
      </c>
      <c r="I13" s="54" t="s">
        <v>123</v>
      </c>
      <c r="J13" s="54" t="s">
        <v>123</v>
      </c>
      <c r="K13" s="54" t="s">
        <v>123</v>
      </c>
      <c r="L13" s="54">
        <v>1</v>
      </c>
      <c r="M13" s="54" t="s">
        <v>123</v>
      </c>
      <c r="N13" s="54" t="s">
        <v>123</v>
      </c>
      <c r="O13" s="54" t="s">
        <v>123</v>
      </c>
      <c r="P13" s="54" t="s">
        <v>123</v>
      </c>
      <c r="Q13" s="54" t="s">
        <v>123</v>
      </c>
      <c r="R13" s="54" t="s">
        <v>123</v>
      </c>
      <c r="S13" s="54" t="s">
        <v>123</v>
      </c>
      <c r="T13" s="54" t="s">
        <v>123</v>
      </c>
      <c r="U13" s="54" t="s">
        <v>123</v>
      </c>
      <c r="V13" s="54">
        <v>1</v>
      </c>
      <c r="W13" s="54" t="s">
        <v>123</v>
      </c>
      <c r="X13" s="54" t="s">
        <v>123</v>
      </c>
      <c r="Y13" s="54" t="s">
        <v>123</v>
      </c>
      <c r="Z13" s="54" t="s">
        <v>123</v>
      </c>
      <c r="AA13" s="54" t="s">
        <v>123</v>
      </c>
      <c r="AB13" s="54" t="s">
        <v>123</v>
      </c>
      <c r="AC13" s="54" t="s">
        <v>123</v>
      </c>
      <c r="AD13" s="54" t="s">
        <v>123</v>
      </c>
      <c r="AE13" s="54" t="s">
        <v>123</v>
      </c>
      <c r="AF13" s="54" t="s">
        <v>123</v>
      </c>
      <c r="AG13" s="54" t="s">
        <v>123</v>
      </c>
      <c r="AH13" s="54"/>
      <c r="AI13" s="54"/>
      <c r="AJ13" s="54"/>
      <c r="AK13" s="54" t="s">
        <v>152</v>
      </c>
      <c r="AL13" s="54">
        <v>1</v>
      </c>
      <c r="AM13" s="54">
        <v>1</v>
      </c>
      <c r="AN13" s="37">
        <v>-14.777838939669</v>
      </c>
      <c r="AO13" s="55">
        <v>-64.867414366453005</v>
      </c>
      <c r="AP13" s="67"/>
      <c r="AQ13" s="67"/>
      <c r="AR13" s="67">
        <v>24</v>
      </c>
      <c r="AS13" s="67"/>
      <c r="AT13" s="56"/>
      <c r="AU13" s="57"/>
      <c r="AV13" s="51" t="s">
        <v>123</v>
      </c>
      <c r="AW13" s="51" t="s">
        <v>123</v>
      </c>
      <c r="AX13" s="36" t="s">
        <v>123</v>
      </c>
      <c r="AY13" s="36" t="s">
        <v>123</v>
      </c>
      <c r="AZ13" s="36" t="s">
        <v>123</v>
      </c>
      <c r="BA13" s="36" t="s">
        <v>123</v>
      </c>
      <c r="BB13" s="36" t="s">
        <v>123</v>
      </c>
    </row>
    <row r="14" spans="1:54" x14ac:dyDescent="0.3">
      <c r="A14" s="36">
        <v>6</v>
      </c>
      <c r="B14" s="36">
        <v>193</v>
      </c>
      <c r="C14" s="54" t="s">
        <v>123</v>
      </c>
      <c r="D14" s="54" t="s">
        <v>123</v>
      </c>
      <c r="E14" s="54" t="s">
        <v>123</v>
      </c>
      <c r="F14" s="54">
        <v>1</v>
      </c>
      <c r="G14" s="54">
        <v>1</v>
      </c>
      <c r="H14" s="54">
        <v>1</v>
      </c>
      <c r="I14" s="54" t="s">
        <v>123</v>
      </c>
      <c r="J14" s="54" t="s">
        <v>123</v>
      </c>
      <c r="K14" s="54" t="s">
        <v>123</v>
      </c>
      <c r="L14" s="54">
        <v>1</v>
      </c>
      <c r="M14" s="54" t="s">
        <v>123</v>
      </c>
      <c r="N14" s="54" t="s">
        <v>123</v>
      </c>
      <c r="O14" s="54" t="s">
        <v>123</v>
      </c>
      <c r="P14" s="54" t="s">
        <v>123</v>
      </c>
      <c r="Q14" s="54" t="s">
        <v>123</v>
      </c>
      <c r="R14" s="54" t="s">
        <v>123</v>
      </c>
      <c r="S14" s="54" t="s">
        <v>123</v>
      </c>
      <c r="T14" s="54" t="s">
        <v>123</v>
      </c>
      <c r="U14" s="54" t="s">
        <v>123</v>
      </c>
      <c r="V14" s="54" t="s">
        <v>123</v>
      </c>
      <c r="W14" s="54" t="s">
        <v>123</v>
      </c>
      <c r="X14" s="54" t="s">
        <v>123</v>
      </c>
      <c r="Y14" s="54" t="s">
        <v>123</v>
      </c>
      <c r="Z14" s="54" t="s">
        <v>123</v>
      </c>
      <c r="AA14" s="54" t="s">
        <v>123</v>
      </c>
      <c r="AB14" s="54" t="s">
        <v>123</v>
      </c>
      <c r="AC14" s="54" t="s">
        <v>123</v>
      </c>
      <c r="AD14" s="54" t="s">
        <v>123</v>
      </c>
      <c r="AE14" s="54" t="s">
        <v>123</v>
      </c>
      <c r="AF14" s="54" t="s">
        <v>123</v>
      </c>
      <c r="AG14" s="54" t="s">
        <v>123</v>
      </c>
      <c r="AH14" s="54"/>
      <c r="AI14" s="54"/>
      <c r="AJ14" s="54"/>
      <c r="AK14" s="54"/>
      <c r="AL14" s="54"/>
      <c r="AM14" s="54"/>
      <c r="AN14" s="37">
        <v>-14.778215643420999</v>
      </c>
      <c r="AO14" s="55">
        <v>-64.867416378109994</v>
      </c>
      <c r="AP14" s="67"/>
      <c r="AQ14" s="67"/>
      <c r="AR14" s="67"/>
      <c r="AS14" s="67"/>
      <c r="AT14" s="56"/>
      <c r="AU14" s="57"/>
      <c r="AV14" s="51" t="s">
        <v>123</v>
      </c>
      <c r="AW14" s="51" t="s">
        <v>123</v>
      </c>
      <c r="AX14" s="36" t="s">
        <v>123</v>
      </c>
      <c r="AY14" s="36" t="s">
        <v>123</v>
      </c>
      <c r="AZ14" s="36" t="s">
        <v>123</v>
      </c>
      <c r="BA14" s="36" t="s">
        <v>123</v>
      </c>
      <c r="BB14" s="36" t="s">
        <v>123</v>
      </c>
    </row>
    <row r="15" spans="1:54" x14ac:dyDescent="0.3">
      <c r="A15" s="36">
        <v>7</v>
      </c>
      <c r="B15" s="36">
        <v>194</v>
      </c>
      <c r="C15" s="36" t="s">
        <v>123</v>
      </c>
      <c r="D15" s="36" t="s">
        <v>123</v>
      </c>
      <c r="E15" s="36" t="s">
        <v>123</v>
      </c>
      <c r="F15" s="36">
        <v>1</v>
      </c>
      <c r="G15" s="36">
        <v>1</v>
      </c>
      <c r="H15" s="36">
        <v>1</v>
      </c>
      <c r="I15" s="36" t="s">
        <v>123</v>
      </c>
      <c r="J15" s="36" t="s">
        <v>123</v>
      </c>
      <c r="K15" s="36" t="s">
        <v>123</v>
      </c>
      <c r="L15" s="36" t="s">
        <v>123</v>
      </c>
      <c r="M15" s="36" t="s">
        <v>123</v>
      </c>
      <c r="N15" s="36">
        <v>1</v>
      </c>
      <c r="O15" s="36" t="s">
        <v>123</v>
      </c>
      <c r="P15" s="36">
        <v>1</v>
      </c>
      <c r="Q15" s="36" t="s">
        <v>123</v>
      </c>
      <c r="R15" s="36" t="s">
        <v>123</v>
      </c>
      <c r="S15" s="36" t="s">
        <v>123</v>
      </c>
      <c r="T15" s="36" t="s">
        <v>123</v>
      </c>
      <c r="U15" s="36" t="s">
        <v>123</v>
      </c>
      <c r="V15" s="36" t="s">
        <v>123</v>
      </c>
      <c r="W15" s="36" t="s">
        <v>123</v>
      </c>
      <c r="X15" s="36" t="s">
        <v>123</v>
      </c>
      <c r="Y15" s="36" t="s">
        <v>123</v>
      </c>
      <c r="Z15" s="36" t="s">
        <v>123</v>
      </c>
      <c r="AA15" s="36" t="s">
        <v>123</v>
      </c>
      <c r="AB15" s="36" t="s">
        <v>123</v>
      </c>
      <c r="AC15" s="36" t="s">
        <v>123</v>
      </c>
      <c r="AD15" s="36" t="s">
        <v>123</v>
      </c>
      <c r="AE15" s="36" t="s">
        <v>123</v>
      </c>
      <c r="AF15" s="36" t="s">
        <v>123</v>
      </c>
      <c r="AG15" s="36" t="s">
        <v>123</v>
      </c>
      <c r="AH15" s="36"/>
      <c r="AI15" s="36"/>
      <c r="AJ15" s="36"/>
      <c r="AK15" s="36"/>
      <c r="AL15" s="36"/>
      <c r="AM15" s="36"/>
      <c r="AN15" s="37">
        <v>-14.778594291471</v>
      </c>
      <c r="AO15" s="55">
        <v>-64.867413025348995</v>
      </c>
      <c r="AP15" s="67"/>
      <c r="AQ15" s="67"/>
      <c r="AR15" s="67"/>
      <c r="AS15" s="67"/>
      <c r="AT15" s="56"/>
      <c r="AU15" s="57"/>
      <c r="AV15" s="51">
        <v>1</v>
      </c>
      <c r="AW15" s="51">
        <v>1</v>
      </c>
      <c r="AX15" s="36">
        <v>1</v>
      </c>
      <c r="AY15" s="36" t="s">
        <v>123</v>
      </c>
      <c r="AZ15" s="36" t="s">
        <v>123</v>
      </c>
      <c r="BA15" s="36" t="s">
        <v>123</v>
      </c>
      <c r="BB15" s="36" t="s">
        <v>123</v>
      </c>
    </row>
    <row r="16" spans="1:54" x14ac:dyDescent="0.3">
      <c r="A16" s="36" t="s">
        <v>350</v>
      </c>
      <c r="B16" s="36"/>
      <c r="C16" s="36" t="s">
        <v>123</v>
      </c>
      <c r="D16" s="36" t="s">
        <v>123</v>
      </c>
      <c r="E16" s="36" t="s">
        <v>123</v>
      </c>
      <c r="F16" s="36" t="s">
        <v>123</v>
      </c>
      <c r="G16" s="36" t="s">
        <v>123</v>
      </c>
      <c r="H16" s="36" t="s">
        <v>123</v>
      </c>
      <c r="I16" s="36" t="s">
        <v>123</v>
      </c>
      <c r="J16" s="36" t="s">
        <v>123</v>
      </c>
      <c r="K16" s="36" t="s">
        <v>123</v>
      </c>
      <c r="L16" s="36" t="s">
        <v>123</v>
      </c>
      <c r="M16" s="36" t="s">
        <v>123</v>
      </c>
      <c r="N16" s="36" t="s">
        <v>123</v>
      </c>
      <c r="O16" s="36" t="s">
        <v>123</v>
      </c>
      <c r="P16" s="36" t="s">
        <v>123</v>
      </c>
      <c r="Q16" s="36" t="s">
        <v>123</v>
      </c>
      <c r="R16" s="36" t="s">
        <v>123</v>
      </c>
      <c r="S16" s="36" t="s">
        <v>123</v>
      </c>
      <c r="T16" s="36" t="s">
        <v>123</v>
      </c>
      <c r="U16" s="36" t="s">
        <v>123</v>
      </c>
      <c r="V16" s="36" t="s">
        <v>123</v>
      </c>
      <c r="W16" s="36" t="s">
        <v>123</v>
      </c>
      <c r="X16" s="36">
        <v>1</v>
      </c>
      <c r="Y16" s="36" t="s">
        <v>123</v>
      </c>
      <c r="Z16" s="36" t="s">
        <v>123</v>
      </c>
      <c r="AA16" s="36" t="s">
        <v>123</v>
      </c>
      <c r="AB16" s="36" t="s">
        <v>123</v>
      </c>
      <c r="AC16" s="36" t="s">
        <v>123</v>
      </c>
      <c r="AD16" s="36" t="s">
        <v>123</v>
      </c>
      <c r="AE16" s="36" t="s">
        <v>123</v>
      </c>
      <c r="AF16" s="36" t="s">
        <v>123</v>
      </c>
      <c r="AG16" s="36" t="s">
        <v>123</v>
      </c>
      <c r="AH16" s="36"/>
      <c r="AI16" s="36"/>
      <c r="AJ16" s="36"/>
      <c r="AK16" s="36"/>
      <c r="AL16" s="36"/>
      <c r="AM16" s="36"/>
      <c r="AN16" s="37">
        <v>-14.778695000000001</v>
      </c>
      <c r="AO16" s="55">
        <v>-64.867418999999998</v>
      </c>
      <c r="AP16" s="67"/>
      <c r="AQ16" s="67"/>
      <c r="AR16" s="67"/>
      <c r="AS16" s="67"/>
      <c r="AT16" s="56"/>
      <c r="AU16" s="57"/>
      <c r="AV16" s="51" t="s">
        <v>123</v>
      </c>
      <c r="AW16" s="51" t="s">
        <v>123</v>
      </c>
      <c r="AX16" s="36"/>
      <c r="AY16" s="36">
        <v>11</v>
      </c>
      <c r="AZ16" s="36">
        <f t="shared" ref="AZ16:AZ18" si="0">AY16*1.25</f>
        <v>13.75</v>
      </c>
      <c r="BA16" s="36"/>
      <c r="BB16" s="36"/>
    </row>
    <row r="17" spans="1:54" x14ac:dyDescent="0.3">
      <c r="A17" s="36">
        <v>8</v>
      </c>
      <c r="B17" s="36">
        <v>195</v>
      </c>
      <c r="C17" s="36" t="s">
        <v>123</v>
      </c>
      <c r="D17" s="36" t="s">
        <v>123</v>
      </c>
      <c r="E17" s="36" t="s">
        <v>123</v>
      </c>
      <c r="F17" s="36">
        <v>1</v>
      </c>
      <c r="G17" s="36">
        <v>1</v>
      </c>
      <c r="H17" s="36">
        <v>1</v>
      </c>
      <c r="I17" s="36" t="s">
        <v>123</v>
      </c>
      <c r="J17" s="36" t="s">
        <v>123</v>
      </c>
      <c r="K17" s="36" t="s">
        <v>123</v>
      </c>
      <c r="L17" s="36" t="s">
        <v>123</v>
      </c>
      <c r="M17" s="36" t="s">
        <v>123</v>
      </c>
      <c r="N17" s="36" t="s">
        <v>123</v>
      </c>
      <c r="O17" s="36" t="s">
        <v>123</v>
      </c>
      <c r="P17" s="36">
        <v>1</v>
      </c>
      <c r="Q17" s="36" t="s">
        <v>123</v>
      </c>
      <c r="R17" s="36" t="s">
        <v>123</v>
      </c>
      <c r="S17" s="36" t="s">
        <v>123</v>
      </c>
      <c r="T17" s="36" t="s">
        <v>123</v>
      </c>
      <c r="U17" s="36" t="s">
        <v>123</v>
      </c>
      <c r="V17" s="36" t="s">
        <v>123</v>
      </c>
      <c r="W17" s="36" t="s">
        <v>123</v>
      </c>
      <c r="X17" s="36" t="s">
        <v>123</v>
      </c>
      <c r="Y17" s="36" t="s">
        <v>123</v>
      </c>
      <c r="Z17" s="36" t="s">
        <v>123</v>
      </c>
      <c r="AA17" s="36" t="s">
        <v>123</v>
      </c>
      <c r="AB17" s="36" t="s">
        <v>123</v>
      </c>
      <c r="AC17" s="36" t="s">
        <v>123</v>
      </c>
      <c r="AD17" s="36" t="s">
        <v>123</v>
      </c>
      <c r="AE17" s="36" t="s">
        <v>123</v>
      </c>
      <c r="AF17" s="36" t="s">
        <v>123</v>
      </c>
      <c r="AG17" s="36" t="s">
        <v>123</v>
      </c>
      <c r="AH17" s="36"/>
      <c r="AI17" s="36"/>
      <c r="AJ17" s="36"/>
      <c r="AK17" s="36"/>
      <c r="AL17" s="36"/>
      <c r="AM17" s="36"/>
      <c r="AN17" s="37">
        <v>-14.778689277604</v>
      </c>
      <c r="AO17" s="55">
        <v>-64.867335241286995</v>
      </c>
      <c r="AP17" s="67"/>
      <c r="AQ17" s="67"/>
      <c r="AR17" s="67"/>
      <c r="AS17" s="67"/>
      <c r="AT17" s="56"/>
      <c r="AU17" s="57"/>
      <c r="AV17" s="51">
        <v>1</v>
      </c>
      <c r="AW17" s="51">
        <v>1</v>
      </c>
      <c r="AX17" s="36">
        <v>1</v>
      </c>
      <c r="AY17" s="36">
        <v>9</v>
      </c>
      <c r="AZ17" s="36">
        <f t="shared" si="0"/>
        <v>11.25</v>
      </c>
      <c r="BA17" s="36">
        <v>1</v>
      </c>
      <c r="BB17" s="36" t="s">
        <v>123</v>
      </c>
    </row>
    <row r="18" spans="1:54" x14ac:dyDescent="0.3">
      <c r="A18" s="36">
        <v>9</v>
      </c>
      <c r="B18" s="36">
        <v>196</v>
      </c>
      <c r="C18" s="36" t="s">
        <v>123</v>
      </c>
      <c r="D18" s="36" t="s">
        <v>123</v>
      </c>
      <c r="E18" s="36" t="s">
        <v>123</v>
      </c>
      <c r="F18" s="36">
        <v>1</v>
      </c>
      <c r="G18" s="36">
        <v>1</v>
      </c>
      <c r="H18" s="36">
        <v>1</v>
      </c>
      <c r="I18" s="36" t="s">
        <v>123</v>
      </c>
      <c r="J18" s="36" t="s">
        <v>123</v>
      </c>
      <c r="K18" s="36" t="s">
        <v>123</v>
      </c>
      <c r="L18" s="36">
        <v>1</v>
      </c>
      <c r="M18" s="36" t="s">
        <v>123</v>
      </c>
      <c r="N18" s="36" t="s">
        <v>123</v>
      </c>
      <c r="O18" s="36">
        <v>1</v>
      </c>
      <c r="P18" s="36" t="s">
        <v>123</v>
      </c>
      <c r="Q18" s="36" t="s">
        <v>123</v>
      </c>
      <c r="R18" s="36" t="s">
        <v>123</v>
      </c>
      <c r="S18" s="36" t="s">
        <v>123</v>
      </c>
      <c r="T18" s="36" t="s">
        <v>123</v>
      </c>
      <c r="U18" s="36" t="s">
        <v>123</v>
      </c>
      <c r="V18" s="36" t="s">
        <v>123</v>
      </c>
      <c r="W18" s="36" t="s">
        <v>123</v>
      </c>
      <c r="X18" s="36" t="s">
        <v>123</v>
      </c>
      <c r="Y18" s="36" t="s">
        <v>123</v>
      </c>
      <c r="Z18" s="36" t="s">
        <v>123</v>
      </c>
      <c r="AA18" s="36" t="s">
        <v>123</v>
      </c>
      <c r="AB18" s="36" t="s">
        <v>123</v>
      </c>
      <c r="AC18" s="36" t="s">
        <v>123</v>
      </c>
      <c r="AD18" s="36" t="s">
        <v>123</v>
      </c>
      <c r="AE18" s="36" t="s">
        <v>123</v>
      </c>
      <c r="AF18" s="36" t="s">
        <v>123</v>
      </c>
      <c r="AG18" s="36" t="s">
        <v>123</v>
      </c>
      <c r="AH18" s="36"/>
      <c r="AI18" s="36"/>
      <c r="AJ18" s="36"/>
      <c r="AK18" s="36"/>
      <c r="AL18" s="36"/>
      <c r="AM18" s="36"/>
      <c r="AN18" s="37">
        <v>-14.778679551333999</v>
      </c>
      <c r="AO18" s="55">
        <v>-64.867737237363997</v>
      </c>
      <c r="AP18" s="67"/>
      <c r="AQ18" s="67"/>
      <c r="AR18" s="67"/>
      <c r="AS18" s="67"/>
      <c r="AT18" s="56"/>
      <c r="AU18" s="57"/>
      <c r="AV18" s="51">
        <v>2</v>
      </c>
      <c r="AW18" s="51">
        <v>2</v>
      </c>
      <c r="AX18" s="36">
        <v>2</v>
      </c>
      <c r="AY18" s="36">
        <v>34</v>
      </c>
      <c r="AZ18" s="36">
        <f t="shared" si="0"/>
        <v>42.5</v>
      </c>
      <c r="BA18" s="36" t="s">
        <v>123</v>
      </c>
      <c r="BB18" s="36" t="s">
        <v>123</v>
      </c>
    </row>
    <row r="19" spans="1:54" x14ac:dyDescent="0.3">
      <c r="A19" s="36" t="s">
        <v>153</v>
      </c>
      <c r="B19" s="36" t="s">
        <v>123</v>
      </c>
      <c r="C19" s="36" t="s">
        <v>123</v>
      </c>
      <c r="D19" s="36" t="s">
        <v>123</v>
      </c>
      <c r="E19" s="36" t="s">
        <v>123</v>
      </c>
      <c r="F19" s="36" t="s">
        <v>123</v>
      </c>
      <c r="G19" s="36" t="s">
        <v>123</v>
      </c>
      <c r="H19" s="36" t="s">
        <v>123</v>
      </c>
      <c r="I19" s="36" t="s">
        <v>123</v>
      </c>
      <c r="J19" s="36" t="s">
        <v>123</v>
      </c>
      <c r="K19" s="36" t="s">
        <v>123</v>
      </c>
      <c r="L19" s="36" t="s">
        <v>123</v>
      </c>
      <c r="M19" s="36" t="s">
        <v>123</v>
      </c>
      <c r="N19" s="36" t="s">
        <v>123</v>
      </c>
      <c r="O19" s="36" t="s">
        <v>123</v>
      </c>
      <c r="P19" s="36" t="s">
        <v>123</v>
      </c>
      <c r="Q19" s="36" t="s">
        <v>123</v>
      </c>
      <c r="R19" s="36" t="s">
        <v>123</v>
      </c>
      <c r="S19" s="36" t="s">
        <v>123</v>
      </c>
      <c r="T19" s="36" t="s">
        <v>123</v>
      </c>
      <c r="U19" s="36" t="s">
        <v>123</v>
      </c>
      <c r="V19" s="36" t="s">
        <v>123</v>
      </c>
      <c r="W19" s="36" t="s">
        <v>123</v>
      </c>
      <c r="X19" s="36">
        <v>1</v>
      </c>
      <c r="Y19" s="36" t="s">
        <v>123</v>
      </c>
      <c r="Z19" s="36" t="s">
        <v>123</v>
      </c>
      <c r="AA19" s="36" t="s">
        <v>123</v>
      </c>
      <c r="AB19" s="36" t="s">
        <v>123</v>
      </c>
      <c r="AC19" s="36" t="s">
        <v>123</v>
      </c>
      <c r="AD19" s="36" t="s">
        <v>123</v>
      </c>
      <c r="AE19" s="36" t="s">
        <v>123</v>
      </c>
      <c r="AF19" s="36" t="s">
        <v>123</v>
      </c>
      <c r="AG19" s="36" t="s">
        <v>123</v>
      </c>
      <c r="AH19" s="36"/>
      <c r="AI19" s="36"/>
      <c r="AJ19" s="36"/>
      <c r="AK19" s="36"/>
      <c r="AL19" s="36"/>
      <c r="AM19" s="36"/>
      <c r="AN19" s="37">
        <v>-14.778682</v>
      </c>
      <c r="AO19" s="55">
        <v>-64.868037000000001</v>
      </c>
      <c r="AP19" s="67"/>
      <c r="AQ19" s="67"/>
      <c r="AR19" s="67"/>
      <c r="AS19" s="67"/>
      <c r="AT19" s="56"/>
      <c r="AU19" s="57"/>
      <c r="AV19" s="51" t="s">
        <v>123</v>
      </c>
      <c r="AW19" s="51" t="s">
        <v>123</v>
      </c>
      <c r="AX19" s="36"/>
      <c r="AY19" s="36">
        <v>32</v>
      </c>
      <c r="AZ19" s="36">
        <f>AY19*1.25</f>
        <v>40</v>
      </c>
      <c r="BA19" s="36" t="s">
        <v>123</v>
      </c>
      <c r="BB19" s="36" t="s">
        <v>123</v>
      </c>
    </row>
    <row r="20" spans="1:54" x14ac:dyDescent="0.3">
      <c r="A20" s="36">
        <v>10</v>
      </c>
      <c r="B20" s="36">
        <v>197</v>
      </c>
      <c r="C20" s="36" t="s">
        <v>123</v>
      </c>
      <c r="D20" s="36" t="s">
        <v>123</v>
      </c>
      <c r="E20" s="36" t="s">
        <v>123</v>
      </c>
      <c r="F20" s="36">
        <v>1</v>
      </c>
      <c r="G20" s="36">
        <v>1</v>
      </c>
      <c r="H20" s="36">
        <v>1</v>
      </c>
      <c r="I20" s="36" t="s">
        <v>123</v>
      </c>
      <c r="J20" s="36" t="s">
        <v>123</v>
      </c>
      <c r="K20" s="36" t="s">
        <v>123</v>
      </c>
      <c r="L20" s="36" t="s">
        <v>123</v>
      </c>
      <c r="M20" s="36" t="s">
        <v>123</v>
      </c>
      <c r="N20" s="36" t="s">
        <v>123</v>
      </c>
      <c r="O20" s="36" t="s">
        <v>123</v>
      </c>
      <c r="P20" s="36">
        <v>1</v>
      </c>
      <c r="Q20" s="36" t="s">
        <v>123</v>
      </c>
      <c r="R20" s="36" t="s">
        <v>123</v>
      </c>
      <c r="S20" s="36" t="s">
        <v>123</v>
      </c>
      <c r="T20" s="36" t="s">
        <v>123</v>
      </c>
      <c r="U20" s="36" t="s">
        <v>123</v>
      </c>
      <c r="V20" s="36" t="s">
        <v>123</v>
      </c>
      <c r="W20" s="36" t="s">
        <v>123</v>
      </c>
      <c r="X20" s="36" t="s">
        <v>123</v>
      </c>
      <c r="Y20" s="36" t="s">
        <v>123</v>
      </c>
      <c r="Z20" s="36" t="s">
        <v>123</v>
      </c>
      <c r="AA20" s="36" t="s">
        <v>123</v>
      </c>
      <c r="AB20" s="36" t="s">
        <v>123</v>
      </c>
      <c r="AC20" s="36" t="s">
        <v>123</v>
      </c>
      <c r="AD20" s="36" t="s">
        <v>123</v>
      </c>
      <c r="AE20" s="36" t="s">
        <v>123</v>
      </c>
      <c r="AF20" s="36" t="s">
        <v>123</v>
      </c>
      <c r="AG20" s="36" t="s">
        <v>123</v>
      </c>
      <c r="AH20" s="36"/>
      <c r="AI20" s="36"/>
      <c r="AJ20" s="36"/>
      <c r="AK20" s="36"/>
      <c r="AL20" s="36"/>
      <c r="AM20" s="36"/>
      <c r="AN20" s="37">
        <v>-14.778684</v>
      </c>
      <c r="AO20" s="55">
        <v>-64.868252999999996</v>
      </c>
      <c r="AP20" s="67"/>
      <c r="AQ20" s="67"/>
      <c r="AR20" s="67"/>
      <c r="AS20" s="67"/>
      <c r="AT20" s="56"/>
      <c r="AU20" s="57"/>
      <c r="AV20" s="51">
        <v>1</v>
      </c>
      <c r="AW20" s="51">
        <v>1</v>
      </c>
      <c r="AX20" s="36">
        <v>1</v>
      </c>
      <c r="AY20" s="36">
        <v>23</v>
      </c>
      <c r="AZ20" s="36">
        <f>AY20*1.25</f>
        <v>28.75</v>
      </c>
      <c r="BA20" s="36">
        <v>1</v>
      </c>
      <c r="BB20" s="36" t="s">
        <v>123</v>
      </c>
    </row>
    <row r="21" spans="1:54" x14ac:dyDescent="0.3">
      <c r="A21" s="36">
        <v>11</v>
      </c>
      <c r="B21" s="36">
        <v>198</v>
      </c>
      <c r="C21" s="36" t="s">
        <v>123</v>
      </c>
      <c r="D21" s="36" t="s">
        <v>123</v>
      </c>
      <c r="E21" s="36" t="s">
        <v>123</v>
      </c>
      <c r="F21" s="36">
        <v>1</v>
      </c>
      <c r="G21" s="36">
        <v>1</v>
      </c>
      <c r="H21" s="36">
        <v>1</v>
      </c>
      <c r="I21" s="36" t="s">
        <v>123</v>
      </c>
      <c r="J21" s="36" t="s">
        <v>123</v>
      </c>
      <c r="K21" s="36" t="s">
        <v>123</v>
      </c>
      <c r="L21" s="36" t="s">
        <v>123</v>
      </c>
      <c r="M21" s="36" t="s">
        <v>123</v>
      </c>
      <c r="N21" s="36">
        <v>1</v>
      </c>
      <c r="O21" s="36" t="s">
        <v>123</v>
      </c>
      <c r="P21" s="36">
        <v>1</v>
      </c>
      <c r="Q21" s="36" t="s">
        <v>123</v>
      </c>
      <c r="R21" s="36" t="s">
        <v>123</v>
      </c>
      <c r="S21" s="36" t="s">
        <v>123</v>
      </c>
      <c r="T21" s="36" t="s">
        <v>123</v>
      </c>
      <c r="U21" s="36" t="s">
        <v>123</v>
      </c>
      <c r="V21" s="36" t="s">
        <v>123</v>
      </c>
      <c r="W21" s="36" t="s">
        <v>123</v>
      </c>
      <c r="X21" s="36" t="s">
        <v>123</v>
      </c>
      <c r="Y21" s="36" t="s">
        <v>123</v>
      </c>
      <c r="Z21" s="36" t="s">
        <v>123</v>
      </c>
      <c r="AA21" s="36" t="s">
        <v>123</v>
      </c>
      <c r="AB21" s="36" t="s">
        <v>123</v>
      </c>
      <c r="AC21" s="36" t="s">
        <v>123</v>
      </c>
      <c r="AD21" s="36" t="s">
        <v>123</v>
      </c>
      <c r="AE21" s="36" t="s">
        <v>123</v>
      </c>
      <c r="AF21" s="36" t="s">
        <v>123</v>
      </c>
      <c r="AG21" s="36" t="s">
        <v>123</v>
      </c>
      <c r="AH21" s="36"/>
      <c r="AI21" s="36"/>
      <c r="AJ21" s="36"/>
      <c r="AK21" s="36"/>
      <c r="AL21" s="36"/>
      <c r="AM21" s="36"/>
      <c r="AN21" s="37">
        <v>-14.778608231643</v>
      </c>
      <c r="AO21" s="55">
        <v>-64.868040662257997</v>
      </c>
      <c r="AP21" s="54">
        <v>2473</v>
      </c>
      <c r="AQ21" s="54"/>
      <c r="AR21" s="54"/>
      <c r="AS21" s="54"/>
      <c r="AT21" s="56"/>
      <c r="AU21" s="57"/>
      <c r="AV21" s="51">
        <v>1</v>
      </c>
      <c r="AW21" s="51">
        <v>1</v>
      </c>
      <c r="AX21" s="36">
        <v>1</v>
      </c>
      <c r="AY21" s="36">
        <v>8</v>
      </c>
      <c r="AZ21" s="36">
        <f>AY21*1.25</f>
        <v>10</v>
      </c>
      <c r="BA21" s="36" t="s">
        <v>123</v>
      </c>
      <c r="BB21" s="36" t="s">
        <v>123</v>
      </c>
    </row>
    <row r="22" spans="1:54" x14ac:dyDescent="0.3">
      <c r="A22" s="36">
        <v>12</v>
      </c>
      <c r="B22" s="36">
        <v>199</v>
      </c>
      <c r="C22" s="36" t="s">
        <v>123</v>
      </c>
      <c r="D22" s="36" t="s">
        <v>123</v>
      </c>
      <c r="E22" s="36" t="s">
        <v>123</v>
      </c>
      <c r="F22" s="36">
        <v>1</v>
      </c>
      <c r="G22" s="36">
        <v>1</v>
      </c>
      <c r="H22" s="36">
        <v>1</v>
      </c>
      <c r="I22" s="36" t="s">
        <v>123</v>
      </c>
      <c r="J22" s="36" t="s">
        <v>123</v>
      </c>
      <c r="K22" s="36" t="s">
        <v>123</v>
      </c>
      <c r="L22" s="36">
        <v>1</v>
      </c>
      <c r="M22" s="36" t="s">
        <v>123</v>
      </c>
      <c r="N22" s="36"/>
      <c r="O22" s="36" t="s">
        <v>123</v>
      </c>
      <c r="P22" s="36" t="s">
        <v>123</v>
      </c>
      <c r="Q22" s="36" t="s">
        <v>123</v>
      </c>
      <c r="R22" s="36" t="s">
        <v>123</v>
      </c>
      <c r="S22" s="36" t="s">
        <v>123</v>
      </c>
      <c r="T22" s="36" t="s">
        <v>123</v>
      </c>
      <c r="U22" s="36" t="s">
        <v>123</v>
      </c>
      <c r="V22" s="36">
        <v>1</v>
      </c>
      <c r="W22" s="36" t="s">
        <v>123</v>
      </c>
      <c r="X22" s="36" t="s">
        <v>123</v>
      </c>
      <c r="Y22" s="36" t="s">
        <v>123</v>
      </c>
      <c r="Z22" s="36" t="s">
        <v>123</v>
      </c>
      <c r="AA22" s="36" t="s">
        <v>123</v>
      </c>
      <c r="AB22" s="36" t="s">
        <v>123</v>
      </c>
      <c r="AC22" s="36" t="s">
        <v>123</v>
      </c>
      <c r="AD22" s="36" t="s">
        <v>123</v>
      </c>
      <c r="AE22" s="36" t="s">
        <v>123</v>
      </c>
      <c r="AF22" s="36" t="s">
        <v>123</v>
      </c>
      <c r="AG22" s="36" t="s">
        <v>123</v>
      </c>
      <c r="AH22" s="36"/>
      <c r="AI22" s="36"/>
      <c r="AJ22" s="36"/>
      <c r="AK22" s="36" t="s">
        <v>154</v>
      </c>
      <c r="AL22" s="36">
        <v>1</v>
      </c>
      <c r="AM22" s="36">
        <v>1</v>
      </c>
      <c r="AN22" s="37">
        <v>-14.778204297039</v>
      </c>
      <c r="AO22" s="55">
        <v>-64.868035633115994</v>
      </c>
      <c r="AP22" s="54">
        <v>2429</v>
      </c>
      <c r="AQ22" s="54">
        <v>2405</v>
      </c>
      <c r="AR22" s="54">
        <f>AP22-AQ22</f>
        <v>24</v>
      </c>
      <c r="AS22" s="54">
        <f>AP21-AP22</f>
        <v>44</v>
      </c>
      <c r="AT22" s="56"/>
      <c r="AU22" s="57"/>
      <c r="AV22" s="51" t="s">
        <v>123</v>
      </c>
      <c r="AW22" s="51" t="s">
        <v>123</v>
      </c>
      <c r="AX22" s="36" t="s">
        <v>123</v>
      </c>
      <c r="AY22" s="36" t="s">
        <v>123</v>
      </c>
      <c r="AZ22" s="36" t="s">
        <v>123</v>
      </c>
      <c r="BA22" s="36" t="s">
        <v>123</v>
      </c>
      <c r="BB22" s="36" t="s">
        <v>123</v>
      </c>
    </row>
    <row r="23" spans="1:54" x14ac:dyDescent="0.3">
      <c r="A23" s="36">
        <v>13</v>
      </c>
      <c r="B23" s="36">
        <v>200</v>
      </c>
      <c r="C23" s="36" t="s">
        <v>123</v>
      </c>
      <c r="D23" s="36" t="s">
        <v>123</v>
      </c>
      <c r="E23" s="36" t="s">
        <v>123</v>
      </c>
      <c r="F23" s="36">
        <v>1</v>
      </c>
      <c r="G23" s="36">
        <v>1</v>
      </c>
      <c r="H23" s="36">
        <v>1</v>
      </c>
      <c r="I23" s="36" t="s">
        <v>123</v>
      </c>
      <c r="J23" s="36" t="s">
        <v>123</v>
      </c>
      <c r="K23" s="36" t="s">
        <v>123</v>
      </c>
      <c r="L23" s="36">
        <v>1</v>
      </c>
      <c r="M23" s="36" t="s">
        <v>123</v>
      </c>
      <c r="N23" s="36" t="s">
        <v>123</v>
      </c>
      <c r="O23" s="36" t="s">
        <v>123</v>
      </c>
      <c r="P23" s="36" t="s">
        <v>123</v>
      </c>
      <c r="Q23" s="36" t="s">
        <v>123</v>
      </c>
      <c r="R23" s="36" t="s">
        <v>123</v>
      </c>
      <c r="S23" s="36" t="s">
        <v>123</v>
      </c>
      <c r="T23" s="36" t="s">
        <v>123</v>
      </c>
      <c r="U23" s="36" t="s">
        <v>123</v>
      </c>
      <c r="V23" s="36" t="s">
        <v>123</v>
      </c>
      <c r="W23" s="36" t="s">
        <v>123</v>
      </c>
      <c r="X23" s="36" t="s">
        <v>123</v>
      </c>
      <c r="Y23" s="36" t="s">
        <v>123</v>
      </c>
      <c r="Z23" s="36" t="s">
        <v>123</v>
      </c>
      <c r="AA23" s="36" t="s">
        <v>123</v>
      </c>
      <c r="AB23" s="36" t="s">
        <v>123</v>
      </c>
      <c r="AC23" s="36" t="s">
        <v>123</v>
      </c>
      <c r="AD23" s="36" t="s">
        <v>123</v>
      </c>
      <c r="AE23" s="36" t="s">
        <v>123</v>
      </c>
      <c r="AF23" s="36" t="s">
        <v>123</v>
      </c>
      <c r="AG23" s="36" t="s">
        <v>123</v>
      </c>
      <c r="AH23" s="36"/>
      <c r="AI23" s="36"/>
      <c r="AJ23" s="36"/>
      <c r="AK23" s="36"/>
      <c r="AL23" s="36"/>
      <c r="AM23" s="36"/>
      <c r="AN23" s="37">
        <v>-14.777752057995</v>
      </c>
      <c r="AO23" s="55">
        <v>-64.868024904280006</v>
      </c>
      <c r="AP23" s="54">
        <v>2356</v>
      </c>
      <c r="AQ23" s="54"/>
      <c r="AR23" s="54"/>
      <c r="AS23" s="54">
        <f>AQ22-AP23</f>
        <v>49</v>
      </c>
      <c r="AT23" s="56"/>
      <c r="AU23" s="57"/>
      <c r="AV23" s="51" t="s">
        <v>123</v>
      </c>
      <c r="AW23" s="51" t="s">
        <v>123</v>
      </c>
      <c r="AX23" s="36" t="s">
        <v>123</v>
      </c>
      <c r="AY23" s="36" t="s">
        <v>123</v>
      </c>
      <c r="AZ23" s="36" t="s">
        <v>123</v>
      </c>
      <c r="BA23" s="36" t="s">
        <v>123</v>
      </c>
      <c r="BB23" s="36" t="s">
        <v>123</v>
      </c>
    </row>
    <row r="24" spans="1:54" x14ac:dyDescent="0.3">
      <c r="A24" s="36">
        <v>14</v>
      </c>
      <c r="B24" s="36">
        <v>201</v>
      </c>
      <c r="C24" s="36" t="s">
        <v>123</v>
      </c>
      <c r="D24" s="36" t="s">
        <v>123</v>
      </c>
      <c r="E24" s="36" t="s">
        <v>123</v>
      </c>
      <c r="F24" s="36">
        <v>1</v>
      </c>
      <c r="G24" s="36">
        <v>1</v>
      </c>
      <c r="H24" s="36">
        <v>1</v>
      </c>
      <c r="I24" s="36" t="s">
        <v>123</v>
      </c>
      <c r="J24" s="36" t="s">
        <v>123</v>
      </c>
      <c r="K24" s="36" t="s">
        <v>123</v>
      </c>
      <c r="L24" s="36">
        <v>1</v>
      </c>
      <c r="M24" s="36" t="s">
        <v>123</v>
      </c>
      <c r="N24" s="36" t="s">
        <v>123</v>
      </c>
      <c r="O24" s="36" t="s">
        <v>123</v>
      </c>
      <c r="P24" s="36" t="s">
        <v>123</v>
      </c>
      <c r="Q24" s="36" t="s">
        <v>123</v>
      </c>
      <c r="R24" s="36" t="s">
        <v>123</v>
      </c>
      <c r="S24" s="36" t="s">
        <v>123</v>
      </c>
      <c r="T24" s="36" t="s">
        <v>123</v>
      </c>
      <c r="U24" s="36" t="s">
        <v>123</v>
      </c>
      <c r="V24" s="36" t="s">
        <v>123</v>
      </c>
      <c r="W24" s="36" t="s">
        <v>123</v>
      </c>
      <c r="X24" s="36" t="s">
        <v>123</v>
      </c>
      <c r="Y24" s="36" t="s">
        <v>123</v>
      </c>
      <c r="Z24" s="36" t="s">
        <v>123</v>
      </c>
      <c r="AA24" s="36" t="s">
        <v>123</v>
      </c>
      <c r="AB24" s="36" t="s">
        <v>123</v>
      </c>
      <c r="AC24" s="36" t="s">
        <v>123</v>
      </c>
      <c r="AD24" s="36" t="s">
        <v>123</v>
      </c>
      <c r="AE24" s="36" t="s">
        <v>123</v>
      </c>
      <c r="AF24" s="36" t="s">
        <v>123</v>
      </c>
      <c r="AG24" s="36" t="s">
        <v>123</v>
      </c>
      <c r="AH24" s="36"/>
      <c r="AI24" s="36"/>
      <c r="AJ24" s="36"/>
      <c r="AK24" s="36"/>
      <c r="AL24" s="36"/>
      <c r="AM24" s="36"/>
      <c r="AN24" s="37">
        <v>-14.777305653369</v>
      </c>
      <c r="AO24" s="55">
        <v>-64.868023563175996</v>
      </c>
      <c r="AP24" s="54">
        <v>2306</v>
      </c>
      <c r="AQ24" s="54"/>
      <c r="AR24" s="54"/>
      <c r="AS24" s="54">
        <f>AP23-AP24</f>
        <v>50</v>
      </c>
      <c r="AT24" s="56"/>
      <c r="AU24" s="57"/>
      <c r="AV24" s="51" t="s">
        <v>123</v>
      </c>
      <c r="AW24" s="51" t="s">
        <v>123</v>
      </c>
      <c r="AX24" s="36" t="s">
        <v>123</v>
      </c>
      <c r="AY24" s="36" t="s">
        <v>123</v>
      </c>
      <c r="AZ24" s="36" t="s">
        <v>123</v>
      </c>
      <c r="BA24" s="36" t="s">
        <v>123</v>
      </c>
      <c r="BB24" s="36" t="s">
        <v>123</v>
      </c>
    </row>
    <row r="25" spans="1:54" x14ac:dyDescent="0.3">
      <c r="A25" s="36">
        <v>15</v>
      </c>
      <c r="B25" s="36">
        <v>202</v>
      </c>
      <c r="C25" s="36" t="s">
        <v>123</v>
      </c>
      <c r="D25" s="36" t="s">
        <v>123</v>
      </c>
      <c r="E25" s="36" t="s">
        <v>123</v>
      </c>
      <c r="F25" s="36">
        <v>1</v>
      </c>
      <c r="G25" s="36">
        <v>1</v>
      </c>
      <c r="H25" s="36">
        <v>1</v>
      </c>
      <c r="I25" s="36" t="s">
        <v>123</v>
      </c>
      <c r="J25" s="36" t="s">
        <v>123</v>
      </c>
      <c r="K25" s="36" t="s">
        <v>123</v>
      </c>
      <c r="L25" s="36">
        <v>1</v>
      </c>
      <c r="M25" s="36" t="s">
        <v>123</v>
      </c>
      <c r="N25" s="36" t="s">
        <v>123</v>
      </c>
      <c r="O25" s="36" t="s">
        <v>123</v>
      </c>
      <c r="P25" s="36" t="s">
        <v>123</v>
      </c>
      <c r="Q25" s="36" t="s">
        <v>123</v>
      </c>
      <c r="R25" s="36" t="s">
        <v>123</v>
      </c>
      <c r="S25" s="36" t="s">
        <v>123</v>
      </c>
      <c r="T25" s="36" t="s">
        <v>123</v>
      </c>
      <c r="U25" s="36" t="s">
        <v>123</v>
      </c>
      <c r="V25" s="36" t="s">
        <v>123</v>
      </c>
      <c r="W25" s="36" t="s">
        <v>123</v>
      </c>
      <c r="X25" s="36" t="s">
        <v>123</v>
      </c>
      <c r="Y25" s="36" t="s">
        <v>123</v>
      </c>
      <c r="Z25" s="36" t="s">
        <v>123</v>
      </c>
      <c r="AA25" s="36" t="s">
        <v>123</v>
      </c>
      <c r="AB25" s="36" t="s">
        <v>123</v>
      </c>
      <c r="AC25" s="36" t="s">
        <v>123</v>
      </c>
      <c r="AD25" s="36" t="s">
        <v>123</v>
      </c>
      <c r="AE25" s="36" t="s">
        <v>123</v>
      </c>
      <c r="AF25" s="36" t="s">
        <v>123</v>
      </c>
      <c r="AG25" s="36" t="s">
        <v>123</v>
      </c>
      <c r="AH25" s="36"/>
      <c r="AI25" s="36"/>
      <c r="AJ25" s="36"/>
      <c r="AK25" s="36"/>
      <c r="AL25" s="36"/>
      <c r="AM25" s="36"/>
      <c r="AN25" s="37">
        <v>-14.776857626889001</v>
      </c>
      <c r="AO25" s="55">
        <v>-64.868023563175996</v>
      </c>
      <c r="AP25" s="54">
        <v>2257</v>
      </c>
      <c r="AQ25" s="54"/>
      <c r="AR25" s="54"/>
      <c r="AS25" s="54">
        <f t="shared" ref="AS25:AS27" si="1">AP24-AP25</f>
        <v>49</v>
      </c>
      <c r="AT25" s="56"/>
      <c r="AU25" s="57"/>
      <c r="AV25" s="51" t="s">
        <v>123</v>
      </c>
      <c r="AW25" s="51" t="s">
        <v>123</v>
      </c>
      <c r="AX25" s="36" t="s">
        <v>123</v>
      </c>
      <c r="AY25" s="36" t="s">
        <v>123</v>
      </c>
      <c r="AZ25" s="36" t="s">
        <v>123</v>
      </c>
      <c r="BA25" s="36" t="s">
        <v>123</v>
      </c>
      <c r="BB25" s="36" t="s">
        <v>123</v>
      </c>
    </row>
    <row r="26" spans="1:54" x14ac:dyDescent="0.3">
      <c r="A26" s="36">
        <v>16</v>
      </c>
      <c r="B26" s="36">
        <v>203</v>
      </c>
      <c r="C26" s="36" t="s">
        <v>123</v>
      </c>
      <c r="D26" s="36" t="s">
        <v>123</v>
      </c>
      <c r="E26" s="36" t="s">
        <v>123</v>
      </c>
      <c r="F26" s="36">
        <v>1</v>
      </c>
      <c r="G26" s="36">
        <v>1</v>
      </c>
      <c r="H26" s="36">
        <v>1</v>
      </c>
      <c r="I26" s="36" t="s">
        <v>123</v>
      </c>
      <c r="J26" s="36" t="s">
        <v>123</v>
      </c>
      <c r="K26" s="36" t="s">
        <v>123</v>
      </c>
      <c r="L26" s="36">
        <v>1</v>
      </c>
      <c r="M26" s="36" t="s">
        <v>123</v>
      </c>
      <c r="N26" s="36" t="s">
        <v>123</v>
      </c>
      <c r="O26" s="36" t="s">
        <v>123</v>
      </c>
      <c r="P26" s="36" t="s">
        <v>123</v>
      </c>
      <c r="Q26" s="36" t="s">
        <v>123</v>
      </c>
      <c r="R26" s="36" t="s">
        <v>123</v>
      </c>
      <c r="S26" s="36" t="s">
        <v>123</v>
      </c>
      <c r="T26" s="36" t="s">
        <v>123</v>
      </c>
      <c r="U26" s="36" t="s">
        <v>123</v>
      </c>
      <c r="V26" s="36" t="s">
        <v>123</v>
      </c>
      <c r="W26" s="36" t="s">
        <v>123</v>
      </c>
      <c r="X26" s="36" t="s">
        <v>123</v>
      </c>
      <c r="Y26" s="36" t="s">
        <v>123</v>
      </c>
      <c r="Z26" s="36" t="s">
        <v>123</v>
      </c>
      <c r="AA26" s="36" t="s">
        <v>123</v>
      </c>
      <c r="AB26" s="36" t="s">
        <v>123</v>
      </c>
      <c r="AC26" s="36" t="s">
        <v>123</v>
      </c>
      <c r="AD26" s="36" t="s">
        <v>123</v>
      </c>
      <c r="AE26" s="36" t="s">
        <v>123</v>
      </c>
      <c r="AF26" s="36" t="s">
        <v>123</v>
      </c>
      <c r="AG26" s="36" t="s">
        <v>123</v>
      </c>
      <c r="AH26" s="36"/>
      <c r="AI26" s="36"/>
      <c r="AJ26" s="36"/>
      <c r="AK26" s="36"/>
      <c r="AL26" s="36"/>
      <c r="AM26" s="36"/>
      <c r="AN26" s="37">
        <v>-14.776450446322</v>
      </c>
      <c r="AO26" s="55">
        <v>-64.868024904280006</v>
      </c>
      <c r="AP26" s="54">
        <v>2212</v>
      </c>
      <c r="AQ26" s="54"/>
      <c r="AR26" s="54"/>
      <c r="AS26" s="54">
        <f t="shared" si="1"/>
        <v>45</v>
      </c>
      <c r="AT26" s="56"/>
      <c r="AU26" s="57"/>
      <c r="AV26" s="51" t="s">
        <v>123</v>
      </c>
      <c r="AW26" s="51" t="s">
        <v>123</v>
      </c>
      <c r="AX26" s="36" t="s">
        <v>123</v>
      </c>
      <c r="AY26" s="36" t="s">
        <v>123</v>
      </c>
      <c r="AZ26" s="36" t="s">
        <v>123</v>
      </c>
      <c r="BA26" s="36" t="s">
        <v>123</v>
      </c>
      <c r="BB26" s="36" t="s">
        <v>123</v>
      </c>
    </row>
    <row r="27" spans="1:54" x14ac:dyDescent="0.3">
      <c r="A27" s="36">
        <v>17</v>
      </c>
      <c r="B27" s="36">
        <v>204</v>
      </c>
      <c r="C27" s="36" t="s">
        <v>123</v>
      </c>
      <c r="D27" s="36" t="s">
        <v>123</v>
      </c>
      <c r="E27" s="36" t="s">
        <v>123</v>
      </c>
      <c r="F27" s="36">
        <v>1</v>
      </c>
      <c r="G27" s="36">
        <v>1</v>
      </c>
      <c r="H27" s="36">
        <v>1</v>
      </c>
      <c r="I27" s="36" t="s">
        <v>123</v>
      </c>
      <c r="J27" s="36" t="s">
        <v>123</v>
      </c>
      <c r="K27" s="36" t="s">
        <v>123</v>
      </c>
      <c r="L27" s="36" t="s">
        <v>123</v>
      </c>
      <c r="M27" s="36" t="s">
        <v>123</v>
      </c>
      <c r="N27" s="36">
        <v>1</v>
      </c>
      <c r="O27" s="36" t="s">
        <v>123</v>
      </c>
      <c r="P27" s="36" t="s">
        <v>123</v>
      </c>
      <c r="Q27" s="36" t="s">
        <v>123</v>
      </c>
      <c r="R27" s="36" t="s">
        <v>123</v>
      </c>
      <c r="S27" s="36" t="s">
        <v>123</v>
      </c>
      <c r="T27" s="36" t="s">
        <v>123</v>
      </c>
      <c r="U27" s="36" t="s">
        <v>123</v>
      </c>
      <c r="V27" s="36">
        <v>1</v>
      </c>
      <c r="W27" s="36" t="s">
        <v>123</v>
      </c>
      <c r="X27" s="36" t="s">
        <v>123</v>
      </c>
      <c r="Y27" s="36" t="s">
        <v>123</v>
      </c>
      <c r="Z27" s="36" t="s">
        <v>123</v>
      </c>
      <c r="AA27" s="36" t="s">
        <v>123</v>
      </c>
      <c r="AB27" s="36" t="s">
        <v>123</v>
      </c>
      <c r="AC27" s="36" t="s">
        <v>123</v>
      </c>
      <c r="AD27" s="36" t="s">
        <v>123</v>
      </c>
      <c r="AE27" s="36" t="s">
        <v>123</v>
      </c>
      <c r="AF27" s="36" t="s">
        <v>123</v>
      </c>
      <c r="AG27" s="36" t="s">
        <v>123</v>
      </c>
      <c r="AH27" s="36"/>
      <c r="AI27" s="36"/>
      <c r="AJ27" s="36"/>
      <c r="AK27" s="36" t="s">
        <v>155</v>
      </c>
      <c r="AL27" s="36">
        <v>1</v>
      </c>
      <c r="AM27" s="36">
        <v>1</v>
      </c>
      <c r="AN27" s="37">
        <v>-14.776048777832999</v>
      </c>
      <c r="AO27" s="55">
        <v>-64.868018198757994</v>
      </c>
      <c r="AP27" s="54">
        <v>2166</v>
      </c>
      <c r="AQ27" s="54">
        <v>2154</v>
      </c>
      <c r="AR27" s="54">
        <f>AP27-AQ27</f>
        <v>12</v>
      </c>
      <c r="AS27" s="54">
        <f t="shared" si="1"/>
        <v>46</v>
      </c>
      <c r="AT27" s="56"/>
      <c r="AU27" s="57"/>
      <c r="AV27" s="51" t="s">
        <v>123</v>
      </c>
      <c r="AW27" s="51" t="s">
        <v>123</v>
      </c>
      <c r="AX27" s="36" t="s">
        <v>123</v>
      </c>
      <c r="AY27" s="36" t="s">
        <v>123</v>
      </c>
      <c r="AZ27" s="36" t="s">
        <v>123</v>
      </c>
      <c r="BA27" s="36" t="s">
        <v>123</v>
      </c>
      <c r="BB27" s="36" t="s">
        <v>123</v>
      </c>
    </row>
    <row r="28" spans="1:54" x14ac:dyDescent="0.3">
      <c r="A28" s="123" t="s">
        <v>22</v>
      </c>
      <c r="B28" s="123"/>
      <c r="C28" s="38">
        <f t="shared" ref="C28:O28" si="2">SUM(C8:C27)</f>
        <v>0</v>
      </c>
      <c r="D28" s="38">
        <f t="shared" si="2"/>
        <v>0</v>
      </c>
      <c r="E28" s="38">
        <f t="shared" si="2"/>
        <v>0</v>
      </c>
      <c r="F28" s="38">
        <f>SUM(F8:F27)</f>
        <v>16</v>
      </c>
      <c r="G28" s="38">
        <f t="shared" si="2"/>
        <v>16</v>
      </c>
      <c r="H28" s="38">
        <f t="shared" si="2"/>
        <v>16</v>
      </c>
      <c r="I28" s="38">
        <f t="shared" si="2"/>
        <v>0</v>
      </c>
      <c r="J28" s="38">
        <f t="shared" si="2"/>
        <v>0</v>
      </c>
      <c r="K28" s="38">
        <f t="shared" si="2"/>
        <v>0</v>
      </c>
      <c r="L28" s="38">
        <f t="shared" si="2"/>
        <v>9</v>
      </c>
      <c r="M28" s="38">
        <f t="shared" si="2"/>
        <v>0</v>
      </c>
      <c r="N28" s="38">
        <f t="shared" si="2"/>
        <v>5</v>
      </c>
      <c r="O28" s="38">
        <f t="shared" si="2"/>
        <v>1</v>
      </c>
      <c r="P28" s="38">
        <f t="shared" ref="P28:AC28" si="3">SUM(P8:P27)</f>
        <v>7</v>
      </c>
      <c r="Q28" s="38">
        <f t="shared" si="3"/>
        <v>0</v>
      </c>
      <c r="R28" s="38">
        <f t="shared" si="3"/>
        <v>0</v>
      </c>
      <c r="S28" s="38">
        <f t="shared" si="3"/>
        <v>0</v>
      </c>
      <c r="T28" s="38">
        <f t="shared" si="3"/>
        <v>0</v>
      </c>
      <c r="U28" s="38">
        <f t="shared" si="3"/>
        <v>0</v>
      </c>
      <c r="V28" s="38">
        <f t="shared" si="3"/>
        <v>3</v>
      </c>
      <c r="W28" s="38">
        <f t="shared" si="3"/>
        <v>0</v>
      </c>
      <c r="X28" s="38">
        <f t="shared" si="3"/>
        <v>3</v>
      </c>
      <c r="Y28" s="38">
        <f t="shared" si="3"/>
        <v>0</v>
      </c>
      <c r="Z28" s="38">
        <f t="shared" si="3"/>
        <v>0</v>
      </c>
      <c r="AA28" s="38">
        <f t="shared" si="3"/>
        <v>0</v>
      </c>
      <c r="AB28" s="38">
        <f t="shared" si="3"/>
        <v>0</v>
      </c>
      <c r="AC28" s="38">
        <f t="shared" si="3"/>
        <v>0</v>
      </c>
      <c r="AD28" s="38"/>
      <c r="AE28" s="38">
        <f>SUM(AE8:AE27)</f>
        <v>0</v>
      </c>
      <c r="AF28" s="38">
        <f>SUM(AF8:AF27)</f>
        <v>0</v>
      </c>
      <c r="AG28" s="38">
        <f>SUM(AG8:AG27)</f>
        <v>0</v>
      </c>
      <c r="AH28" s="38">
        <f>COUNTA(AH8:AH27)</f>
        <v>0</v>
      </c>
      <c r="AI28" s="38">
        <f>SUM(AI8:AI27)</f>
        <v>0</v>
      </c>
      <c r="AJ28" s="38">
        <f>SUM(AJ8:AJ27)</f>
        <v>0</v>
      </c>
      <c r="AK28" s="38">
        <f>COUNTA(AK8:AK27)</f>
        <v>3</v>
      </c>
      <c r="AL28" s="38">
        <f>SUM(AL8:AL27)</f>
        <v>3</v>
      </c>
      <c r="AM28" s="38">
        <f>SUM(AM8:AM27)</f>
        <v>3</v>
      </c>
      <c r="AN28" s="106" t="s">
        <v>25</v>
      </c>
      <c r="AO28" s="106"/>
      <c r="AP28" s="144">
        <f>AR28+AS28</f>
        <v>355</v>
      </c>
      <c r="AQ28" s="144"/>
      <c r="AR28" s="34">
        <f>SUM(AR8:AR27)</f>
        <v>72</v>
      </c>
      <c r="AS28" s="34">
        <f>SUM(AS8:AS27)</f>
        <v>283</v>
      </c>
      <c r="AT28" s="106" t="s">
        <v>75</v>
      </c>
      <c r="AU28" s="106"/>
      <c r="AV28" s="38">
        <f t="shared" ref="AV28:BB28" si="4">SUM(AV8:AV27)</f>
        <v>9</v>
      </c>
      <c r="AW28" s="38">
        <f t="shared" si="4"/>
        <v>9</v>
      </c>
      <c r="AX28" s="38">
        <f t="shared" si="4"/>
        <v>9</v>
      </c>
      <c r="AY28" s="38">
        <f t="shared" si="4"/>
        <v>176</v>
      </c>
      <c r="AZ28" s="38">
        <f t="shared" si="4"/>
        <v>220</v>
      </c>
      <c r="BA28" s="38">
        <f t="shared" si="4"/>
        <v>3</v>
      </c>
      <c r="BB28" s="38">
        <f t="shared" si="4"/>
        <v>0</v>
      </c>
    </row>
    <row r="29" spans="1:54" ht="10.95" customHeight="1" x14ac:dyDescent="0.3">
      <c r="AP29" s="82">
        <f>AP8-AQ27</f>
        <v>645</v>
      </c>
    </row>
    <row r="30" spans="1:54" ht="10.95" customHeight="1" x14ac:dyDescent="0.3"/>
    <row r="31" spans="1:54" ht="10.95" customHeight="1" x14ac:dyDescent="0.3"/>
    <row r="32" spans="1:54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  <row r="180" ht="10.95" customHeight="1" x14ac:dyDescent="0.3"/>
    <row r="181" ht="10.95" customHeight="1" x14ac:dyDescent="0.3"/>
    <row r="182" ht="10.95" customHeight="1" x14ac:dyDescent="0.3"/>
    <row r="183" ht="10.95" customHeight="1" x14ac:dyDescent="0.3"/>
    <row r="184" ht="10.95" customHeight="1" x14ac:dyDescent="0.3"/>
    <row r="185" ht="10.95" customHeight="1" x14ac:dyDescent="0.3"/>
    <row r="186" ht="10.95" customHeight="1" x14ac:dyDescent="0.3"/>
    <row r="187" ht="10.95" customHeight="1" x14ac:dyDescent="0.3"/>
    <row r="188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5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28:B28"/>
    <mergeCell ref="AN28:AO28"/>
    <mergeCell ref="AP28:AQ28"/>
    <mergeCell ref="AT28:AU28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0F39-5C4D-4140-98F5-24165DA8D397}">
  <sheetPr>
    <tabColor rgb="FFFF0000"/>
    <pageSetUpPr fitToPage="1"/>
  </sheetPr>
  <dimension ref="A1:BB175"/>
  <sheetViews>
    <sheetView showGridLines="0" zoomScaleNormal="100" workbookViewId="0">
      <pane xSplit="2" ySplit="7" topLeftCell="AM8" activePane="bottomRight" state="frozen"/>
      <selection pane="topRight" activeCell="C1" sqref="C1"/>
      <selection pane="bottomLeft" activeCell="A8" sqref="A8"/>
      <selection pane="bottomRight" activeCell="AS9" sqref="AS9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4" width="3.109375" style="1" bestFit="1" customWidth="1"/>
    <col min="5" max="5" width="4.6640625" style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" style="1" bestFit="1" customWidth="1"/>
    <col min="44" max="44" width="4" style="1" bestFit="1" customWidth="1"/>
    <col min="45" max="45" width="6.5546875" style="1" customWidth="1"/>
    <col min="46" max="46" width="12.5546875" style="2" customWidth="1"/>
    <col min="47" max="47" width="7.44140625" style="2" customWidth="1"/>
    <col min="48" max="49" width="3.4414062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9" t="s">
        <v>339</v>
      </c>
      <c r="G4" s="28"/>
      <c r="H4" s="28"/>
      <c r="I4" s="28"/>
      <c r="J4" s="28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243</v>
      </c>
      <c r="AQ4" s="31"/>
      <c r="AR4" s="32"/>
      <c r="AT4" s="33" t="s">
        <v>88</v>
      </c>
      <c r="AU4" s="107" t="s">
        <v>341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90</v>
      </c>
      <c r="S7" s="25" t="s">
        <v>117</v>
      </c>
      <c r="T7" s="25" t="s">
        <v>13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>
        <v>1</v>
      </c>
      <c r="B8" s="36">
        <v>178</v>
      </c>
      <c r="C8" s="54" t="s">
        <v>123</v>
      </c>
      <c r="D8" s="54" t="s">
        <v>123</v>
      </c>
      <c r="E8" s="54" t="s">
        <v>123</v>
      </c>
      <c r="F8" s="54" t="s">
        <v>123</v>
      </c>
      <c r="G8" s="54"/>
      <c r="H8" s="54" t="s">
        <v>123</v>
      </c>
      <c r="I8" s="54" t="s">
        <v>123</v>
      </c>
      <c r="J8" s="54" t="s">
        <v>123</v>
      </c>
      <c r="K8" s="54" t="s">
        <v>123</v>
      </c>
      <c r="L8" s="54" t="s">
        <v>123</v>
      </c>
      <c r="M8" s="54" t="s">
        <v>123</v>
      </c>
      <c r="N8" s="54" t="s">
        <v>123</v>
      </c>
      <c r="O8" s="54" t="s">
        <v>123</v>
      </c>
      <c r="P8" s="54">
        <v>1</v>
      </c>
      <c r="Q8" s="54" t="s">
        <v>123</v>
      </c>
      <c r="R8" s="54" t="s">
        <v>123</v>
      </c>
      <c r="S8" s="54" t="s">
        <v>123</v>
      </c>
      <c r="T8" s="54" t="s">
        <v>123</v>
      </c>
      <c r="U8" s="54" t="s">
        <v>123</v>
      </c>
      <c r="V8" s="54" t="s">
        <v>123</v>
      </c>
      <c r="W8" s="54" t="s">
        <v>123</v>
      </c>
      <c r="X8" s="54" t="s">
        <v>123</v>
      </c>
      <c r="Y8" s="54" t="s">
        <v>123</v>
      </c>
      <c r="Z8" s="54" t="s">
        <v>123</v>
      </c>
      <c r="AA8" s="54" t="s">
        <v>123</v>
      </c>
      <c r="AB8" s="54" t="s">
        <v>123</v>
      </c>
      <c r="AC8" s="54" t="s">
        <v>123</v>
      </c>
      <c r="AD8" s="54" t="s">
        <v>123</v>
      </c>
      <c r="AE8" s="54" t="s">
        <v>123</v>
      </c>
      <c r="AF8" s="54" t="s">
        <v>123</v>
      </c>
      <c r="AG8" s="54" t="s">
        <v>123</v>
      </c>
      <c r="AH8" s="54"/>
      <c r="AI8" s="54"/>
      <c r="AJ8" s="54"/>
      <c r="AK8" s="54"/>
      <c r="AL8" s="54"/>
      <c r="AM8" s="54"/>
      <c r="AN8" s="55">
        <v>-14.776815482522</v>
      </c>
      <c r="AO8" s="55">
        <v>-64.866637531666996</v>
      </c>
      <c r="AP8" s="54">
        <v>444</v>
      </c>
      <c r="AQ8" s="67"/>
      <c r="AR8" s="67"/>
      <c r="AS8" s="54"/>
      <c r="AT8" s="133"/>
      <c r="AU8" s="134"/>
      <c r="AV8" s="58">
        <v>1</v>
      </c>
      <c r="AW8" s="58">
        <v>1</v>
      </c>
      <c r="AX8" s="54">
        <v>1</v>
      </c>
      <c r="AY8" s="54" t="s">
        <v>123</v>
      </c>
      <c r="AZ8" s="54" t="s">
        <v>123</v>
      </c>
      <c r="BA8" s="54" t="s">
        <v>123</v>
      </c>
      <c r="BB8" s="54" t="s">
        <v>123</v>
      </c>
    </row>
    <row r="9" spans="1:54" x14ac:dyDescent="0.3">
      <c r="A9" s="36" t="s">
        <v>148</v>
      </c>
      <c r="B9" s="36"/>
      <c r="C9" s="54" t="s">
        <v>123</v>
      </c>
      <c r="D9" s="54" t="s">
        <v>123</v>
      </c>
      <c r="E9" s="54" t="s">
        <v>123</v>
      </c>
      <c r="F9" s="54" t="s">
        <v>123</v>
      </c>
      <c r="G9" s="54" t="s">
        <v>123</v>
      </c>
      <c r="H9" s="54" t="s">
        <v>123</v>
      </c>
      <c r="I9" s="54" t="s">
        <v>123</v>
      </c>
      <c r="J9" s="54" t="s">
        <v>123</v>
      </c>
      <c r="K9" s="54" t="s">
        <v>123</v>
      </c>
      <c r="L9" s="54" t="s">
        <v>123</v>
      </c>
      <c r="M9" s="54" t="s">
        <v>123</v>
      </c>
      <c r="N9" s="54" t="s">
        <v>123</v>
      </c>
      <c r="O9" s="54" t="s">
        <v>123</v>
      </c>
      <c r="P9" s="54" t="s">
        <v>123</v>
      </c>
      <c r="Q9" s="54" t="s">
        <v>123</v>
      </c>
      <c r="R9" s="54" t="s">
        <v>123</v>
      </c>
      <c r="S9" s="54" t="s">
        <v>123</v>
      </c>
      <c r="T9" s="54" t="s">
        <v>123</v>
      </c>
      <c r="U9" s="54" t="s">
        <v>123</v>
      </c>
      <c r="V9" s="54" t="s">
        <v>123</v>
      </c>
      <c r="W9" s="54" t="s">
        <v>123</v>
      </c>
      <c r="X9" s="54">
        <v>1</v>
      </c>
      <c r="Y9" s="54" t="s">
        <v>123</v>
      </c>
      <c r="Z9" s="54" t="s">
        <v>123</v>
      </c>
      <c r="AA9" s="54" t="s">
        <v>123</v>
      </c>
      <c r="AB9" s="54" t="s">
        <v>123</v>
      </c>
      <c r="AC9" s="54" t="s">
        <v>123</v>
      </c>
      <c r="AD9" s="54" t="s">
        <v>123</v>
      </c>
      <c r="AE9" s="54" t="s">
        <v>123</v>
      </c>
      <c r="AF9" s="54" t="s">
        <v>123</v>
      </c>
      <c r="AG9" s="54" t="s">
        <v>123</v>
      </c>
      <c r="AH9" s="54"/>
      <c r="AI9" s="54"/>
      <c r="AJ9" s="54"/>
      <c r="AK9" s="54"/>
      <c r="AL9" s="54"/>
      <c r="AM9" s="54"/>
      <c r="AN9" s="55">
        <v>-14.776824</v>
      </c>
      <c r="AO9" s="55">
        <v>-64.866729000000007</v>
      </c>
      <c r="AP9" s="54"/>
      <c r="AQ9" s="54"/>
      <c r="AR9" s="54"/>
      <c r="AS9" s="54"/>
      <c r="AT9" s="56"/>
      <c r="AU9" s="57"/>
      <c r="AV9" s="58"/>
      <c r="AW9" s="58"/>
      <c r="AX9" s="54"/>
      <c r="AY9" s="54">
        <v>10</v>
      </c>
      <c r="AZ9" s="54">
        <f>AY9*1.25</f>
        <v>12.5</v>
      </c>
      <c r="BA9" s="54" t="s">
        <v>123</v>
      </c>
      <c r="BB9" s="54" t="s">
        <v>123</v>
      </c>
    </row>
    <row r="10" spans="1:54" x14ac:dyDescent="0.3">
      <c r="A10" s="36">
        <v>2</v>
      </c>
      <c r="B10" s="36">
        <v>177</v>
      </c>
      <c r="C10" s="54" t="s">
        <v>123</v>
      </c>
      <c r="D10" s="54" t="s">
        <v>123</v>
      </c>
      <c r="E10" s="54" t="s">
        <v>123</v>
      </c>
      <c r="F10" s="54" t="s">
        <v>123</v>
      </c>
      <c r="G10" s="54"/>
      <c r="H10" s="54" t="s">
        <v>123</v>
      </c>
      <c r="I10" s="54" t="s">
        <v>123</v>
      </c>
      <c r="J10" s="54" t="s">
        <v>123</v>
      </c>
      <c r="K10" s="54" t="s">
        <v>123</v>
      </c>
      <c r="L10" s="54" t="s">
        <v>123</v>
      </c>
      <c r="M10" s="54" t="s">
        <v>123</v>
      </c>
      <c r="N10" s="54" t="s">
        <v>123</v>
      </c>
      <c r="O10" s="54" t="s">
        <v>123</v>
      </c>
      <c r="P10" s="54">
        <v>1</v>
      </c>
      <c r="Q10" s="54" t="s">
        <v>123</v>
      </c>
      <c r="R10" s="54" t="s">
        <v>123</v>
      </c>
      <c r="S10" s="54" t="s">
        <v>123</v>
      </c>
      <c r="T10" s="54" t="s">
        <v>123</v>
      </c>
      <c r="U10" s="54" t="s">
        <v>123</v>
      </c>
      <c r="V10" s="54" t="s">
        <v>123</v>
      </c>
      <c r="W10" s="54" t="s">
        <v>123</v>
      </c>
      <c r="X10" s="54" t="s">
        <v>123</v>
      </c>
      <c r="Y10" s="54" t="s">
        <v>123</v>
      </c>
      <c r="Z10" s="54" t="s">
        <v>123</v>
      </c>
      <c r="AA10" s="54" t="s">
        <v>123</v>
      </c>
      <c r="AB10" s="54" t="s">
        <v>123</v>
      </c>
      <c r="AC10" s="54" t="s">
        <v>123</v>
      </c>
      <c r="AD10" s="54" t="s">
        <v>123</v>
      </c>
      <c r="AE10" s="54" t="s">
        <v>123</v>
      </c>
      <c r="AF10" s="54" t="s">
        <v>123</v>
      </c>
      <c r="AG10" s="54" t="s">
        <v>123</v>
      </c>
      <c r="AH10" s="54"/>
      <c r="AI10" s="54"/>
      <c r="AJ10" s="54"/>
      <c r="AK10" s="54"/>
      <c r="AL10" s="54"/>
      <c r="AM10" s="54"/>
      <c r="AN10" s="55">
        <v>-14.776826</v>
      </c>
      <c r="AO10" s="55">
        <v>-64.867090000000005</v>
      </c>
      <c r="AP10" s="54"/>
      <c r="AQ10" s="54"/>
      <c r="AR10" s="54"/>
      <c r="AS10" s="54"/>
      <c r="AT10" s="56"/>
      <c r="AU10" s="57"/>
      <c r="AV10" s="58">
        <v>1</v>
      </c>
      <c r="AW10" s="58">
        <v>1</v>
      </c>
      <c r="AX10" s="54">
        <v>1</v>
      </c>
      <c r="AY10" s="54">
        <v>39</v>
      </c>
      <c r="AZ10" s="54">
        <f>AY10*1.25</f>
        <v>48.75</v>
      </c>
      <c r="BA10" s="54" t="s">
        <v>123</v>
      </c>
      <c r="BB10" s="54" t="s">
        <v>123</v>
      </c>
    </row>
    <row r="11" spans="1:54" x14ac:dyDescent="0.3">
      <c r="A11" s="36">
        <v>3</v>
      </c>
      <c r="B11" s="36">
        <v>205</v>
      </c>
      <c r="C11" s="54" t="s">
        <v>123</v>
      </c>
      <c r="D11" s="54" t="s">
        <v>123</v>
      </c>
      <c r="E11" s="54" t="s">
        <v>123</v>
      </c>
      <c r="F11" s="54">
        <v>1</v>
      </c>
      <c r="G11" s="54">
        <v>1</v>
      </c>
      <c r="H11" s="54">
        <v>1</v>
      </c>
      <c r="I11" s="54" t="s">
        <v>123</v>
      </c>
      <c r="J11" s="54" t="s">
        <v>123</v>
      </c>
      <c r="K11" s="54" t="s">
        <v>123</v>
      </c>
      <c r="L11" s="54" t="s">
        <v>123</v>
      </c>
      <c r="M11" s="54" t="s">
        <v>123</v>
      </c>
      <c r="N11" s="54">
        <v>1</v>
      </c>
      <c r="O11" s="54" t="s">
        <v>123</v>
      </c>
      <c r="P11" s="54">
        <v>1</v>
      </c>
      <c r="Q11" s="54">
        <v>1</v>
      </c>
      <c r="R11" s="54" t="s">
        <v>123</v>
      </c>
      <c r="S11" s="54" t="s">
        <v>123</v>
      </c>
      <c r="T11" s="54" t="s">
        <v>123</v>
      </c>
      <c r="U11" s="54" t="s">
        <v>123</v>
      </c>
      <c r="V11" s="54" t="s">
        <v>123</v>
      </c>
      <c r="W11" s="54" t="s">
        <v>123</v>
      </c>
      <c r="X11" s="54" t="s">
        <v>123</v>
      </c>
      <c r="Y11" s="54" t="s">
        <v>123</v>
      </c>
      <c r="Z11" s="54" t="s">
        <v>123</v>
      </c>
      <c r="AA11" s="54" t="s">
        <v>123</v>
      </c>
      <c r="AB11" s="54" t="s">
        <v>123</v>
      </c>
      <c r="AC11" s="54" t="s">
        <v>123</v>
      </c>
      <c r="AD11" s="54" t="s">
        <v>123</v>
      </c>
      <c r="AE11" s="54" t="s">
        <v>123</v>
      </c>
      <c r="AF11" s="54" t="s">
        <v>123</v>
      </c>
      <c r="AG11" s="54" t="s">
        <v>123</v>
      </c>
      <c r="AH11" s="54"/>
      <c r="AI11" s="54"/>
      <c r="AJ11" s="54"/>
      <c r="AK11" s="54"/>
      <c r="AL11" s="54"/>
      <c r="AM11" s="54"/>
      <c r="AN11" s="55">
        <v>-14.776919870174</v>
      </c>
      <c r="AO11" s="55">
        <v>-64.866734091192001</v>
      </c>
      <c r="AP11" s="54">
        <v>480</v>
      </c>
      <c r="AQ11" s="54"/>
      <c r="AR11" s="54"/>
      <c r="AS11" s="54">
        <f>AP11-AP8</f>
        <v>36</v>
      </c>
      <c r="AT11" s="56" t="s">
        <v>270</v>
      </c>
      <c r="AU11" s="57"/>
      <c r="AV11" s="58">
        <v>1</v>
      </c>
      <c r="AW11" s="58">
        <v>1</v>
      </c>
      <c r="AX11" s="54">
        <v>1</v>
      </c>
      <c r="AY11" s="54">
        <v>11</v>
      </c>
      <c r="AZ11" s="54">
        <f>AY11*1.25</f>
        <v>13.75</v>
      </c>
      <c r="BA11" s="54" t="s">
        <v>123</v>
      </c>
      <c r="BB11" s="54" t="s">
        <v>123</v>
      </c>
    </row>
    <row r="12" spans="1:54" x14ac:dyDescent="0.3">
      <c r="A12" s="36">
        <v>4</v>
      </c>
      <c r="B12" s="36">
        <v>206</v>
      </c>
      <c r="C12" s="54" t="s">
        <v>123</v>
      </c>
      <c r="D12" s="54" t="s">
        <v>123</v>
      </c>
      <c r="E12" s="54" t="s">
        <v>123</v>
      </c>
      <c r="F12" s="54">
        <v>1</v>
      </c>
      <c r="G12" s="54">
        <v>1</v>
      </c>
      <c r="H12" s="54">
        <v>1</v>
      </c>
      <c r="I12" s="54" t="s">
        <v>123</v>
      </c>
      <c r="J12" s="54" t="s">
        <v>123</v>
      </c>
      <c r="K12" s="54" t="s">
        <v>123</v>
      </c>
      <c r="L12" s="54">
        <v>1</v>
      </c>
      <c r="M12" s="54" t="s">
        <v>123</v>
      </c>
      <c r="N12" s="54" t="s">
        <v>123</v>
      </c>
      <c r="O12" s="54" t="s">
        <v>123</v>
      </c>
      <c r="P12" s="54" t="s">
        <v>123</v>
      </c>
      <c r="Q12" s="54" t="s">
        <v>123</v>
      </c>
      <c r="R12" s="54" t="s">
        <v>123</v>
      </c>
      <c r="S12" s="54" t="s">
        <v>123</v>
      </c>
      <c r="T12" s="54" t="s">
        <v>123</v>
      </c>
      <c r="U12" s="54" t="s">
        <v>123</v>
      </c>
      <c r="V12" s="54" t="s">
        <v>123</v>
      </c>
      <c r="W12" s="54" t="s">
        <v>123</v>
      </c>
      <c r="X12" s="54" t="s">
        <v>123</v>
      </c>
      <c r="Y12" s="54" t="s">
        <v>123</v>
      </c>
      <c r="Z12" s="54" t="s">
        <v>123</v>
      </c>
      <c r="AA12" s="54" t="s">
        <v>123</v>
      </c>
      <c r="AB12" s="54" t="s">
        <v>123</v>
      </c>
      <c r="AC12" s="54" t="s">
        <v>123</v>
      </c>
      <c r="AD12" s="54" t="s">
        <v>123</v>
      </c>
      <c r="AE12" s="54" t="s">
        <v>123</v>
      </c>
      <c r="AF12" s="54" t="s">
        <v>123</v>
      </c>
      <c r="AG12" s="54" t="s">
        <v>123</v>
      </c>
      <c r="AH12" s="54"/>
      <c r="AI12" s="54"/>
      <c r="AJ12" s="54"/>
      <c r="AK12" s="54"/>
      <c r="AL12" s="54"/>
      <c r="AM12" s="54"/>
      <c r="AN12" s="55">
        <v>-14.777360116433</v>
      </c>
      <c r="AO12" s="55">
        <v>-64.866740461437999</v>
      </c>
      <c r="AP12" s="54">
        <v>528</v>
      </c>
      <c r="AQ12" s="54"/>
      <c r="AR12" s="54"/>
      <c r="AS12" s="54">
        <f>AP12-AP11</f>
        <v>48</v>
      </c>
      <c r="AT12" s="56"/>
      <c r="AU12" s="57"/>
      <c r="AV12" s="58" t="s">
        <v>123</v>
      </c>
      <c r="AW12" s="58" t="s">
        <v>123</v>
      </c>
      <c r="AX12" s="54" t="s">
        <v>123</v>
      </c>
      <c r="AY12" s="54" t="s">
        <v>123</v>
      </c>
      <c r="AZ12" s="54" t="s">
        <v>123</v>
      </c>
      <c r="BA12" s="54" t="s">
        <v>123</v>
      </c>
      <c r="BB12" s="54" t="s">
        <v>123</v>
      </c>
    </row>
    <row r="13" spans="1:54" x14ac:dyDescent="0.3">
      <c r="A13" s="36">
        <v>5</v>
      </c>
      <c r="B13" s="36">
        <v>207</v>
      </c>
      <c r="C13" s="54" t="s">
        <v>123</v>
      </c>
      <c r="D13" s="54" t="s">
        <v>123</v>
      </c>
      <c r="E13" s="54" t="s">
        <v>123</v>
      </c>
      <c r="F13" s="54">
        <v>1</v>
      </c>
      <c r="G13" s="54">
        <v>1</v>
      </c>
      <c r="H13" s="54">
        <v>1</v>
      </c>
      <c r="I13" s="54" t="s">
        <v>123</v>
      </c>
      <c r="J13" s="54" t="s">
        <v>123</v>
      </c>
      <c r="K13" s="54" t="s">
        <v>123</v>
      </c>
      <c r="L13" s="54">
        <v>1</v>
      </c>
      <c r="M13" s="54" t="s">
        <v>123</v>
      </c>
      <c r="N13" s="54"/>
      <c r="O13" s="54" t="s">
        <v>123</v>
      </c>
      <c r="P13" s="54" t="s">
        <v>123</v>
      </c>
      <c r="Q13" s="54" t="s">
        <v>123</v>
      </c>
      <c r="R13" s="54" t="s">
        <v>123</v>
      </c>
      <c r="S13" s="54" t="s">
        <v>123</v>
      </c>
      <c r="T13" s="54" t="s">
        <v>123</v>
      </c>
      <c r="U13" s="54" t="s">
        <v>123</v>
      </c>
      <c r="V13" s="54"/>
      <c r="W13" s="54" t="s">
        <v>123</v>
      </c>
      <c r="X13" s="54" t="s">
        <v>123</v>
      </c>
      <c r="Y13" s="54" t="s">
        <v>123</v>
      </c>
      <c r="Z13" s="54" t="s">
        <v>123</v>
      </c>
      <c r="AA13" s="54" t="s">
        <v>123</v>
      </c>
      <c r="AB13" s="54" t="s">
        <v>123</v>
      </c>
      <c r="AC13" s="54" t="s">
        <v>123</v>
      </c>
      <c r="AD13" s="54" t="s">
        <v>123</v>
      </c>
      <c r="AE13" s="54" t="s">
        <v>123</v>
      </c>
      <c r="AF13" s="54" t="s">
        <v>123</v>
      </c>
      <c r="AG13" s="54" t="s">
        <v>123</v>
      </c>
      <c r="AH13" s="54"/>
      <c r="AI13" s="54"/>
      <c r="AJ13" s="54"/>
      <c r="AK13" s="54"/>
      <c r="AL13" s="54"/>
      <c r="AM13" s="54"/>
      <c r="AN13" s="55">
        <v>-14.777818515826</v>
      </c>
      <c r="AO13" s="55">
        <v>-64.866741467267005</v>
      </c>
      <c r="AP13" s="54">
        <v>579</v>
      </c>
      <c r="AQ13" s="54"/>
      <c r="AR13" s="54"/>
      <c r="AS13" s="54">
        <f>AP13-AP12</f>
        <v>51</v>
      </c>
      <c r="AT13" s="56"/>
      <c r="AU13" s="57"/>
      <c r="AV13" s="58" t="s">
        <v>123</v>
      </c>
      <c r="AW13" s="58" t="s">
        <v>123</v>
      </c>
      <c r="AX13" s="54" t="s">
        <v>123</v>
      </c>
      <c r="AY13" s="54" t="s">
        <v>123</v>
      </c>
      <c r="AZ13" s="54" t="s">
        <v>123</v>
      </c>
      <c r="BA13" s="54" t="s">
        <v>123</v>
      </c>
      <c r="BB13" s="54" t="s">
        <v>123</v>
      </c>
    </row>
    <row r="14" spans="1:54" x14ac:dyDescent="0.3">
      <c r="A14" s="36">
        <v>6</v>
      </c>
      <c r="B14" s="36">
        <v>208</v>
      </c>
      <c r="C14" s="54" t="s">
        <v>123</v>
      </c>
      <c r="D14" s="54" t="s">
        <v>123</v>
      </c>
      <c r="E14" s="54" t="s">
        <v>123</v>
      </c>
      <c r="F14" s="54">
        <v>1</v>
      </c>
      <c r="G14" s="54">
        <v>1</v>
      </c>
      <c r="H14" s="54">
        <v>1</v>
      </c>
      <c r="I14" s="54" t="s">
        <v>123</v>
      </c>
      <c r="J14" s="54" t="s">
        <v>123</v>
      </c>
      <c r="K14" s="54" t="s">
        <v>123</v>
      </c>
      <c r="L14" s="54" t="s">
        <v>123</v>
      </c>
      <c r="M14" s="54" t="s">
        <v>123</v>
      </c>
      <c r="N14" s="54">
        <v>1</v>
      </c>
      <c r="O14" s="54" t="s">
        <v>123</v>
      </c>
      <c r="P14" s="54" t="s">
        <v>123</v>
      </c>
      <c r="Q14" s="54" t="s">
        <v>123</v>
      </c>
      <c r="R14" s="54" t="s">
        <v>123</v>
      </c>
      <c r="S14" s="54" t="s">
        <v>123</v>
      </c>
      <c r="T14" s="54" t="s">
        <v>123</v>
      </c>
      <c r="U14" s="54" t="s">
        <v>123</v>
      </c>
      <c r="V14" s="54">
        <v>1</v>
      </c>
      <c r="W14" s="54" t="s">
        <v>123</v>
      </c>
      <c r="X14" s="54" t="s">
        <v>123</v>
      </c>
      <c r="Y14" s="54" t="s">
        <v>123</v>
      </c>
      <c r="Z14" s="54" t="s">
        <v>123</v>
      </c>
      <c r="AA14" s="54" t="s">
        <v>123</v>
      </c>
      <c r="AB14" s="54" t="s">
        <v>123</v>
      </c>
      <c r="AC14" s="54" t="s">
        <v>123</v>
      </c>
      <c r="AD14" s="54" t="s">
        <v>123</v>
      </c>
      <c r="AE14" s="54" t="s">
        <v>123</v>
      </c>
      <c r="AF14" s="54" t="s">
        <v>123</v>
      </c>
      <c r="AG14" s="54" t="s">
        <v>123</v>
      </c>
      <c r="AH14" s="54"/>
      <c r="AI14" s="54"/>
      <c r="AJ14" s="54"/>
      <c r="AK14" s="54" t="s">
        <v>156</v>
      </c>
      <c r="AL14" s="54">
        <v>1</v>
      </c>
      <c r="AM14" s="54">
        <v>1</v>
      </c>
      <c r="AN14" s="55">
        <v>-14.778268000000001</v>
      </c>
      <c r="AO14" s="55">
        <v>-64.866746000000006</v>
      </c>
      <c r="AP14" s="54">
        <v>640</v>
      </c>
      <c r="AQ14" s="54">
        <v>628</v>
      </c>
      <c r="AR14" s="54">
        <f>AP14-AQ14</f>
        <v>12</v>
      </c>
      <c r="AS14" s="54">
        <f>AQ14-AP13</f>
        <v>49</v>
      </c>
      <c r="AT14" s="56"/>
      <c r="AU14" s="57"/>
      <c r="AV14" s="58" t="s">
        <v>123</v>
      </c>
      <c r="AW14" s="58" t="s">
        <v>123</v>
      </c>
      <c r="AX14" s="54" t="s">
        <v>123</v>
      </c>
      <c r="AY14" s="54" t="s">
        <v>123</v>
      </c>
      <c r="AZ14" s="54" t="s">
        <v>123</v>
      </c>
      <c r="BA14" s="54" t="s">
        <v>123</v>
      </c>
      <c r="BB14" s="54" t="s">
        <v>123</v>
      </c>
    </row>
    <row r="15" spans="1:54" x14ac:dyDescent="0.3">
      <c r="A15" s="123" t="s">
        <v>22</v>
      </c>
      <c r="B15" s="123"/>
      <c r="C15" s="38">
        <f t="shared" ref="C15:O15" si="0">SUM(C8:C14)</f>
        <v>0</v>
      </c>
      <c r="D15" s="38">
        <f t="shared" si="0"/>
        <v>0</v>
      </c>
      <c r="E15" s="38">
        <f t="shared" si="0"/>
        <v>0</v>
      </c>
      <c r="F15" s="38">
        <f t="shared" si="0"/>
        <v>4</v>
      </c>
      <c r="G15" s="38">
        <f t="shared" si="0"/>
        <v>4</v>
      </c>
      <c r="H15" s="38">
        <f t="shared" si="0"/>
        <v>4</v>
      </c>
      <c r="I15" s="38">
        <f t="shared" si="0"/>
        <v>0</v>
      </c>
      <c r="J15" s="38">
        <f t="shared" si="0"/>
        <v>0</v>
      </c>
      <c r="K15" s="38">
        <f t="shared" si="0"/>
        <v>0</v>
      </c>
      <c r="L15" s="38">
        <f t="shared" si="0"/>
        <v>2</v>
      </c>
      <c r="M15" s="38">
        <f t="shared" si="0"/>
        <v>0</v>
      </c>
      <c r="N15" s="38">
        <f t="shared" si="0"/>
        <v>2</v>
      </c>
      <c r="O15" s="38">
        <f t="shared" si="0"/>
        <v>0</v>
      </c>
      <c r="P15" s="38">
        <f t="shared" ref="P15:AC15" si="1">SUM(P8:P14)</f>
        <v>3</v>
      </c>
      <c r="Q15" s="38">
        <f t="shared" si="1"/>
        <v>1</v>
      </c>
      <c r="R15" s="38">
        <f t="shared" si="1"/>
        <v>0</v>
      </c>
      <c r="S15" s="38">
        <f t="shared" si="1"/>
        <v>0</v>
      </c>
      <c r="T15" s="38">
        <f t="shared" si="1"/>
        <v>0</v>
      </c>
      <c r="U15" s="38">
        <f t="shared" si="1"/>
        <v>0</v>
      </c>
      <c r="V15" s="38">
        <f t="shared" si="1"/>
        <v>1</v>
      </c>
      <c r="W15" s="38">
        <f t="shared" si="1"/>
        <v>0</v>
      </c>
      <c r="X15" s="38">
        <f t="shared" si="1"/>
        <v>1</v>
      </c>
      <c r="Y15" s="38">
        <f t="shared" si="1"/>
        <v>0</v>
      </c>
      <c r="Z15" s="38">
        <f t="shared" si="1"/>
        <v>0</v>
      </c>
      <c r="AA15" s="38">
        <f t="shared" si="1"/>
        <v>0</v>
      </c>
      <c r="AB15" s="38">
        <f t="shared" si="1"/>
        <v>0</v>
      </c>
      <c r="AC15" s="38">
        <f t="shared" si="1"/>
        <v>0</v>
      </c>
      <c r="AD15" s="38"/>
      <c r="AE15" s="38">
        <f>SUM(AE8:AE14)</f>
        <v>0</v>
      </c>
      <c r="AF15" s="38">
        <f>SUM(AF8:AF14)</f>
        <v>0</v>
      </c>
      <c r="AG15" s="38">
        <f>SUM(AG8:AG14)</f>
        <v>0</v>
      </c>
      <c r="AH15" s="38">
        <f>COUNTA(AH8:AH14)</f>
        <v>0</v>
      </c>
      <c r="AI15" s="38">
        <f>SUM(AI8:AI14)</f>
        <v>0</v>
      </c>
      <c r="AJ15" s="38">
        <f>SUM(AJ8:AJ14)</f>
        <v>0</v>
      </c>
      <c r="AK15" s="38">
        <f>COUNTA(AK8:AK14)</f>
        <v>1</v>
      </c>
      <c r="AL15" s="38">
        <f>SUM(AL8:AL14)</f>
        <v>1</v>
      </c>
      <c r="AM15" s="38">
        <f>SUM(AM8:AM14)</f>
        <v>1</v>
      </c>
      <c r="AN15" s="106" t="s">
        <v>25</v>
      </c>
      <c r="AO15" s="106"/>
      <c r="AP15" s="144">
        <f>AR15+AS15</f>
        <v>196</v>
      </c>
      <c r="AQ15" s="144"/>
      <c r="AR15" s="34">
        <f>SUM(AR8:AR14)</f>
        <v>12</v>
      </c>
      <c r="AS15" s="38">
        <f>SUM(AS8:AS14)</f>
        <v>184</v>
      </c>
      <c r="AT15" s="106" t="s">
        <v>75</v>
      </c>
      <c r="AU15" s="106"/>
      <c r="AV15" s="38">
        <f>SUM(AV8:AV14)</f>
        <v>3</v>
      </c>
      <c r="AW15" s="38">
        <f>SUM(AW8:AW14)</f>
        <v>3</v>
      </c>
      <c r="AX15" s="38">
        <f t="shared" ref="AX15:BB15" si="2">SUM(AX8:AX14)</f>
        <v>3</v>
      </c>
      <c r="AY15" s="38">
        <f t="shared" si="2"/>
        <v>60</v>
      </c>
      <c r="AZ15" s="38">
        <f t="shared" si="2"/>
        <v>75</v>
      </c>
      <c r="BA15" s="38">
        <f t="shared" si="2"/>
        <v>0</v>
      </c>
      <c r="BB15" s="38">
        <f t="shared" si="2"/>
        <v>0</v>
      </c>
    </row>
    <row r="16" spans="1:54" ht="10.95" customHeight="1" x14ac:dyDescent="0.3">
      <c r="AP16" s="82">
        <f>AP14-AP8</f>
        <v>196</v>
      </c>
    </row>
    <row r="17" ht="10.95" customHeight="1" x14ac:dyDescent="0.3"/>
    <row r="18" ht="10.95" customHeight="1" x14ac:dyDescent="0.3"/>
    <row r="19" ht="10.95" customHeight="1" x14ac:dyDescent="0.3"/>
    <row r="20" ht="10.95" customHeight="1" x14ac:dyDescent="0.3"/>
    <row r="21" ht="10.95" customHeight="1" x14ac:dyDescent="0.3"/>
    <row r="22" ht="10.95" customHeight="1" x14ac:dyDescent="0.3"/>
    <row r="23" ht="10.95" customHeight="1" x14ac:dyDescent="0.3"/>
    <row r="24" ht="10.95" customHeight="1" x14ac:dyDescent="0.3"/>
    <row r="25" ht="10.95" customHeight="1" x14ac:dyDescent="0.3"/>
    <row r="26" ht="10.95" customHeight="1" x14ac:dyDescent="0.3"/>
    <row r="27" ht="10.95" customHeight="1" x14ac:dyDescent="0.3"/>
    <row r="28" ht="10.95" customHeight="1" x14ac:dyDescent="0.3"/>
    <row r="29" ht="10.95" customHeight="1" x14ac:dyDescent="0.3"/>
    <row r="30" ht="10.95" customHeight="1" x14ac:dyDescent="0.3"/>
    <row r="31" ht="10.95" customHeight="1" x14ac:dyDescent="0.3"/>
    <row r="32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5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15:B15"/>
    <mergeCell ref="AN15:AO15"/>
    <mergeCell ref="AP15:AQ15"/>
    <mergeCell ref="AT15:AU15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  <pageSetUpPr fitToPage="1"/>
  </sheetPr>
  <dimension ref="A1:BB255"/>
  <sheetViews>
    <sheetView showGridLines="0" zoomScaleNormal="100" workbookViewId="0">
      <pane xSplit="17" ySplit="7" topLeftCell="AO86" activePane="bottomRight" state="frozen"/>
      <selection pane="topRight" activeCell="R1" sqref="R1"/>
      <selection pane="bottomLeft" activeCell="A8" sqref="A8"/>
      <selection pane="bottomRight" activeCell="AS94" sqref="AS94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6640625" style="1" customWidth="1"/>
    <col min="15" max="15" width="3.44140625" style="1" customWidth="1"/>
    <col min="16" max="16" width="5.109375" style="1" customWidth="1"/>
    <col min="17" max="17" width="4.6640625" style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1.44140625" style="1" customWidth="1"/>
    <col min="41" max="41" width="11.44140625" style="1" bestFit="1" customWidth="1"/>
    <col min="42" max="44" width="6" style="1" bestFit="1" customWidth="1"/>
    <col min="45" max="45" width="8" style="1" bestFit="1" customWidth="1"/>
    <col min="46" max="46" width="10.5546875" style="2" customWidth="1"/>
    <col min="47" max="47" width="8" style="2" customWidth="1"/>
    <col min="48" max="49" width="4.44140625" style="2" bestFit="1" customWidth="1"/>
    <col min="50" max="50" width="4.88671875" style="1" customWidth="1"/>
    <col min="51" max="51" width="5.44140625" style="1" bestFit="1" customWidth="1"/>
    <col min="52" max="52" width="4.8867187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9" t="s">
        <v>339</v>
      </c>
      <c r="G4" s="28"/>
      <c r="H4" s="28"/>
      <c r="I4" s="28"/>
      <c r="J4" s="28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81</v>
      </c>
      <c r="AQ4" s="31"/>
      <c r="AR4" s="32"/>
      <c r="AT4" s="33" t="s">
        <v>88</v>
      </c>
      <c r="AU4" s="107" t="s">
        <v>341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33.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90</v>
      </c>
      <c r="S7" s="25" t="s">
        <v>117</v>
      </c>
      <c r="T7" s="25" t="s">
        <v>13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 t="s">
        <v>46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7"/>
      <c r="AO8" s="59"/>
      <c r="AP8" s="36">
        <v>262</v>
      </c>
      <c r="AQ8" s="36">
        <v>220</v>
      </c>
      <c r="AR8" s="36">
        <f>AP8-AQ8</f>
        <v>42</v>
      </c>
      <c r="AS8" s="36"/>
      <c r="AT8" s="138"/>
      <c r="AU8" s="139"/>
      <c r="AV8" s="36"/>
      <c r="AW8" s="36"/>
      <c r="AX8" s="36"/>
      <c r="AY8" s="36"/>
      <c r="AZ8" s="36"/>
      <c r="BA8" s="36"/>
      <c r="BB8" s="36"/>
    </row>
    <row r="9" spans="1:54" x14ac:dyDescent="0.3">
      <c r="A9" s="36">
        <v>1</v>
      </c>
      <c r="B9" s="36">
        <v>1</v>
      </c>
      <c r="C9" s="36">
        <v>0</v>
      </c>
      <c r="D9" s="36">
        <v>0</v>
      </c>
      <c r="E9" s="36">
        <v>0</v>
      </c>
      <c r="F9" s="36">
        <v>0</v>
      </c>
      <c r="G9" s="36"/>
      <c r="H9" s="36">
        <v>0</v>
      </c>
      <c r="I9" s="36">
        <v>0</v>
      </c>
      <c r="J9" s="36">
        <v>0</v>
      </c>
      <c r="K9" s="36">
        <v>0</v>
      </c>
      <c r="L9" s="36">
        <v>0</v>
      </c>
      <c r="M9" s="36">
        <v>0</v>
      </c>
      <c r="N9" s="36">
        <v>1</v>
      </c>
      <c r="O9" s="36">
        <v>0</v>
      </c>
      <c r="P9" s="36">
        <v>0</v>
      </c>
      <c r="Q9" s="36">
        <v>0</v>
      </c>
      <c r="R9" s="36">
        <v>0</v>
      </c>
      <c r="S9" s="36">
        <v>0</v>
      </c>
      <c r="T9" s="36">
        <v>0</v>
      </c>
      <c r="U9" s="36">
        <v>0</v>
      </c>
      <c r="V9" s="36">
        <v>0</v>
      </c>
      <c r="W9" s="36">
        <v>0</v>
      </c>
      <c r="X9" s="36">
        <v>0</v>
      </c>
      <c r="Y9" s="36">
        <v>0</v>
      </c>
      <c r="Z9" s="36">
        <v>0</v>
      </c>
      <c r="AA9" s="36">
        <v>0</v>
      </c>
      <c r="AB9" s="36">
        <v>0</v>
      </c>
      <c r="AC9" s="36">
        <v>0</v>
      </c>
      <c r="AD9" s="36">
        <v>0</v>
      </c>
      <c r="AE9" s="36">
        <v>0</v>
      </c>
      <c r="AF9" s="36">
        <v>0</v>
      </c>
      <c r="AG9" s="36">
        <v>0</v>
      </c>
      <c r="AH9" s="36"/>
      <c r="AI9" s="36">
        <v>0</v>
      </c>
      <c r="AJ9" s="36">
        <v>0</v>
      </c>
      <c r="AK9" s="36"/>
      <c r="AL9" s="36"/>
      <c r="AM9" s="36">
        <v>0</v>
      </c>
      <c r="AN9" s="37">
        <v>-14.808592000000001</v>
      </c>
      <c r="AO9" s="59">
        <v>-64.871992000000006</v>
      </c>
      <c r="AP9" s="36">
        <v>274</v>
      </c>
      <c r="AQ9" s="36"/>
      <c r="AR9" s="36"/>
      <c r="AS9" s="36">
        <f>AP9-AP8</f>
        <v>12</v>
      </c>
      <c r="AT9" s="138"/>
      <c r="AU9" s="139"/>
      <c r="AV9" s="36">
        <v>1</v>
      </c>
      <c r="AW9" s="36">
        <v>1</v>
      </c>
      <c r="AX9" s="36">
        <v>1</v>
      </c>
      <c r="AY9" s="36">
        <v>0</v>
      </c>
      <c r="AZ9" s="36">
        <v>0</v>
      </c>
      <c r="BA9" s="36">
        <v>0</v>
      </c>
      <c r="BB9" s="36">
        <v>0</v>
      </c>
    </row>
    <row r="10" spans="1:54" x14ac:dyDescent="0.3">
      <c r="A10" s="36" t="s">
        <v>351</v>
      </c>
      <c r="B10" s="36"/>
      <c r="C10" s="36" t="s">
        <v>123</v>
      </c>
      <c r="D10" s="36" t="s">
        <v>123</v>
      </c>
      <c r="E10" s="36" t="s">
        <v>123</v>
      </c>
      <c r="F10" s="36" t="s">
        <v>123</v>
      </c>
      <c r="G10" s="36" t="s">
        <v>123</v>
      </c>
      <c r="H10" s="36" t="s">
        <v>123</v>
      </c>
      <c r="I10" s="36" t="s">
        <v>123</v>
      </c>
      <c r="J10" s="36" t="s">
        <v>123</v>
      </c>
      <c r="K10" s="36" t="s">
        <v>123</v>
      </c>
      <c r="L10" s="36" t="s">
        <v>123</v>
      </c>
      <c r="M10" s="36" t="s">
        <v>123</v>
      </c>
      <c r="N10" s="36" t="s">
        <v>123</v>
      </c>
      <c r="O10" s="36" t="s">
        <v>123</v>
      </c>
      <c r="P10" s="36" t="s">
        <v>123</v>
      </c>
      <c r="Q10" s="36" t="s">
        <v>123</v>
      </c>
      <c r="R10" s="36" t="s">
        <v>123</v>
      </c>
      <c r="S10" s="36" t="s">
        <v>123</v>
      </c>
      <c r="T10" s="36" t="s">
        <v>123</v>
      </c>
      <c r="U10" s="36" t="s">
        <v>123</v>
      </c>
      <c r="V10" s="36" t="s">
        <v>123</v>
      </c>
      <c r="W10" s="36" t="s">
        <v>123</v>
      </c>
      <c r="X10" s="36">
        <v>1</v>
      </c>
      <c r="Y10" s="36" t="s">
        <v>123</v>
      </c>
      <c r="Z10" s="36" t="s">
        <v>123</v>
      </c>
      <c r="AA10" s="36" t="s">
        <v>123</v>
      </c>
      <c r="AB10" s="36" t="s">
        <v>123</v>
      </c>
      <c r="AC10" s="36" t="s">
        <v>123</v>
      </c>
      <c r="AD10" s="36" t="s">
        <v>123</v>
      </c>
      <c r="AE10" s="36" t="s">
        <v>123</v>
      </c>
      <c r="AF10" s="36" t="s">
        <v>123</v>
      </c>
      <c r="AG10" s="36" t="s">
        <v>123</v>
      </c>
      <c r="AH10" s="36"/>
      <c r="AI10" s="36" t="s">
        <v>123</v>
      </c>
      <c r="AJ10" s="36" t="s">
        <v>123</v>
      </c>
      <c r="AK10" s="36"/>
      <c r="AL10" s="36"/>
      <c r="AM10" s="36" t="s">
        <v>123</v>
      </c>
      <c r="AN10" s="37">
        <v>-14.808643999999999</v>
      </c>
      <c r="AO10" s="59">
        <v>-64.871489999999994</v>
      </c>
      <c r="AP10" s="36"/>
      <c r="AQ10" s="36"/>
      <c r="AR10" s="36"/>
      <c r="AS10" s="54"/>
      <c r="AT10" s="52"/>
      <c r="AU10" s="53"/>
      <c r="AV10" s="36" t="s">
        <v>123</v>
      </c>
      <c r="AW10" s="36" t="s">
        <v>123</v>
      </c>
      <c r="AX10" s="36"/>
      <c r="AY10" s="36">
        <v>54</v>
      </c>
      <c r="AZ10" s="36">
        <f>AY10*1.25</f>
        <v>67.5</v>
      </c>
      <c r="BA10" s="36" t="s">
        <v>123</v>
      </c>
      <c r="BB10" s="36" t="s">
        <v>123</v>
      </c>
    </row>
    <row r="11" spans="1:54" x14ac:dyDescent="0.3">
      <c r="A11" s="36">
        <v>2</v>
      </c>
      <c r="B11" s="36">
        <v>209</v>
      </c>
      <c r="C11" s="36" t="s">
        <v>123</v>
      </c>
      <c r="D11" s="36" t="s">
        <v>123</v>
      </c>
      <c r="E11" s="36" t="s">
        <v>123</v>
      </c>
      <c r="F11" s="36">
        <v>1</v>
      </c>
      <c r="G11" s="36">
        <v>1</v>
      </c>
      <c r="H11" s="36">
        <v>1</v>
      </c>
      <c r="I11" s="36" t="s">
        <v>123</v>
      </c>
      <c r="J11" s="36" t="s">
        <v>123</v>
      </c>
      <c r="K11" s="36" t="s">
        <v>123</v>
      </c>
      <c r="L11" s="36" t="s">
        <v>123</v>
      </c>
      <c r="M11" s="36" t="s">
        <v>123</v>
      </c>
      <c r="N11" s="36" t="s">
        <v>123</v>
      </c>
      <c r="O11" s="36" t="s">
        <v>123</v>
      </c>
      <c r="P11" s="36">
        <v>1</v>
      </c>
      <c r="Q11" s="36" t="s">
        <v>123</v>
      </c>
      <c r="R11" s="36" t="s">
        <v>123</v>
      </c>
      <c r="S11" s="36" t="s">
        <v>123</v>
      </c>
      <c r="T11" s="36" t="s">
        <v>123</v>
      </c>
      <c r="U11" s="36" t="s">
        <v>123</v>
      </c>
      <c r="V11" s="36" t="s">
        <v>123</v>
      </c>
      <c r="W11" s="36" t="s">
        <v>123</v>
      </c>
      <c r="X11" s="36" t="s">
        <v>123</v>
      </c>
      <c r="Y11" s="36" t="s">
        <v>123</v>
      </c>
      <c r="Z11" s="36" t="s">
        <v>123</v>
      </c>
      <c r="AA11" s="36" t="s">
        <v>123</v>
      </c>
      <c r="AB11" s="36" t="s">
        <v>123</v>
      </c>
      <c r="AC11" s="36" t="s">
        <v>123</v>
      </c>
      <c r="AD11" s="36" t="s">
        <v>123</v>
      </c>
      <c r="AE11" s="36" t="s">
        <v>123</v>
      </c>
      <c r="AF11" s="36" t="s">
        <v>123</v>
      </c>
      <c r="AG11" s="36" t="s">
        <v>123</v>
      </c>
      <c r="AH11" s="36"/>
      <c r="AI11" s="36">
        <v>0</v>
      </c>
      <c r="AJ11" s="36"/>
      <c r="AK11" s="36"/>
      <c r="AL11" s="36"/>
      <c r="AM11" s="36"/>
      <c r="AN11" s="37">
        <v>-14.808591305028999</v>
      </c>
      <c r="AO11" s="37">
        <v>-64.871487636118999</v>
      </c>
      <c r="AP11" s="36"/>
      <c r="AQ11" s="36"/>
      <c r="AR11" s="36"/>
      <c r="AS11" s="54"/>
      <c r="AT11" s="138"/>
      <c r="AU11" s="139"/>
      <c r="AV11" s="36">
        <v>1</v>
      </c>
      <c r="AW11" s="36">
        <v>1</v>
      </c>
      <c r="AX11" s="36">
        <v>1</v>
      </c>
      <c r="AY11" s="36">
        <v>6</v>
      </c>
      <c r="AZ11" s="36">
        <f>AY11*1.25</f>
        <v>7.5</v>
      </c>
      <c r="BA11" s="36">
        <v>1</v>
      </c>
      <c r="BB11" s="36" t="s">
        <v>123</v>
      </c>
    </row>
    <row r="12" spans="1:54" x14ac:dyDescent="0.3">
      <c r="A12" s="36">
        <v>3</v>
      </c>
      <c r="B12" s="36">
        <v>210</v>
      </c>
      <c r="C12" s="36" t="s">
        <v>123</v>
      </c>
      <c r="D12" s="36" t="s">
        <v>123</v>
      </c>
      <c r="E12" s="36" t="s">
        <v>123</v>
      </c>
      <c r="F12" s="36">
        <v>1</v>
      </c>
      <c r="G12" s="36">
        <v>1</v>
      </c>
      <c r="H12" s="36">
        <v>1</v>
      </c>
      <c r="I12" s="36" t="s">
        <v>123</v>
      </c>
      <c r="J12" s="36" t="s">
        <v>123</v>
      </c>
      <c r="K12" s="36" t="s">
        <v>123</v>
      </c>
      <c r="L12" s="36" t="s">
        <v>123</v>
      </c>
      <c r="M12" s="36" t="s">
        <v>123</v>
      </c>
      <c r="N12" s="36">
        <v>1</v>
      </c>
      <c r="O12" s="36" t="s">
        <v>123</v>
      </c>
      <c r="P12" s="36">
        <v>1</v>
      </c>
      <c r="Q12" s="36" t="s">
        <v>123</v>
      </c>
      <c r="R12" s="36" t="s">
        <v>123</v>
      </c>
      <c r="S12" s="36" t="s">
        <v>123</v>
      </c>
      <c r="T12" s="36" t="s">
        <v>123</v>
      </c>
      <c r="U12" s="36" t="s">
        <v>123</v>
      </c>
      <c r="V12" s="36" t="s">
        <v>123</v>
      </c>
      <c r="W12" s="36" t="s">
        <v>123</v>
      </c>
      <c r="X12" s="36" t="s">
        <v>123</v>
      </c>
      <c r="Y12" s="36" t="s">
        <v>123</v>
      </c>
      <c r="Z12" s="36" t="s">
        <v>123</v>
      </c>
      <c r="AA12" s="36" t="s">
        <v>123</v>
      </c>
      <c r="AB12" s="36" t="s">
        <v>123</v>
      </c>
      <c r="AC12" s="36" t="s">
        <v>123</v>
      </c>
      <c r="AD12" s="36" t="s">
        <v>123</v>
      </c>
      <c r="AE12" s="36" t="s">
        <v>123</v>
      </c>
      <c r="AF12" s="36" t="s">
        <v>123</v>
      </c>
      <c r="AG12" s="36" t="s">
        <v>123</v>
      </c>
      <c r="AH12" s="36"/>
      <c r="AI12" s="36">
        <v>0</v>
      </c>
      <c r="AJ12" s="36"/>
      <c r="AK12" s="36"/>
      <c r="AL12" s="36"/>
      <c r="AM12" s="36"/>
      <c r="AN12" s="37">
        <v>-14.808880761808</v>
      </c>
      <c r="AO12" s="37">
        <v>-64.871533568947996</v>
      </c>
      <c r="AP12" s="36">
        <v>352</v>
      </c>
      <c r="AQ12" s="36"/>
      <c r="AR12" s="36"/>
      <c r="AS12" s="54">
        <f>AP12-AP9</f>
        <v>78</v>
      </c>
      <c r="AT12" s="138"/>
      <c r="AU12" s="139"/>
      <c r="AV12" s="36">
        <v>1</v>
      </c>
      <c r="AW12" s="36">
        <v>1</v>
      </c>
      <c r="AX12" s="36">
        <v>1</v>
      </c>
      <c r="AY12" s="36">
        <v>27</v>
      </c>
      <c r="AZ12" s="36">
        <f>AY12*1.25</f>
        <v>33.75</v>
      </c>
      <c r="BA12" s="36" t="s">
        <v>123</v>
      </c>
      <c r="BB12" s="36" t="s">
        <v>123</v>
      </c>
    </row>
    <row r="13" spans="1:54" x14ac:dyDescent="0.3">
      <c r="A13" s="36">
        <v>4</v>
      </c>
      <c r="B13" s="36">
        <v>211</v>
      </c>
      <c r="C13" s="36" t="s">
        <v>123</v>
      </c>
      <c r="D13" s="36" t="s">
        <v>123</v>
      </c>
      <c r="E13" s="36" t="s">
        <v>123</v>
      </c>
      <c r="F13" s="36">
        <v>1</v>
      </c>
      <c r="G13" s="36">
        <v>1</v>
      </c>
      <c r="H13" s="36">
        <v>1</v>
      </c>
      <c r="I13" s="36" t="s">
        <v>123</v>
      </c>
      <c r="J13" s="36" t="s">
        <v>123</v>
      </c>
      <c r="K13" s="36" t="s">
        <v>123</v>
      </c>
      <c r="L13" s="36">
        <v>1</v>
      </c>
      <c r="M13" s="36" t="s">
        <v>123</v>
      </c>
      <c r="N13" s="36" t="s">
        <v>123</v>
      </c>
      <c r="O13" s="36" t="s">
        <v>123</v>
      </c>
      <c r="P13" s="36" t="s">
        <v>123</v>
      </c>
      <c r="Q13" s="36" t="s">
        <v>123</v>
      </c>
      <c r="R13" s="36" t="s">
        <v>123</v>
      </c>
      <c r="S13" s="36" t="s">
        <v>123</v>
      </c>
      <c r="T13" s="36" t="s">
        <v>123</v>
      </c>
      <c r="U13" s="36" t="s">
        <v>123</v>
      </c>
      <c r="V13" s="36" t="s">
        <v>123</v>
      </c>
      <c r="W13" s="36" t="s">
        <v>123</v>
      </c>
      <c r="X13" s="36" t="s">
        <v>123</v>
      </c>
      <c r="Y13" s="36" t="s">
        <v>123</v>
      </c>
      <c r="Z13" s="36" t="s">
        <v>123</v>
      </c>
      <c r="AA13" s="36" t="s">
        <v>123</v>
      </c>
      <c r="AB13" s="36" t="s">
        <v>123</v>
      </c>
      <c r="AC13" s="36" t="s">
        <v>123</v>
      </c>
      <c r="AD13" s="36" t="s">
        <v>123</v>
      </c>
      <c r="AE13" s="36" t="s">
        <v>123</v>
      </c>
      <c r="AF13" s="36" t="s">
        <v>123</v>
      </c>
      <c r="AG13" s="36" t="s">
        <v>123</v>
      </c>
      <c r="AH13" s="36"/>
      <c r="AI13" s="36">
        <v>0</v>
      </c>
      <c r="AJ13" s="36"/>
      <c r="AK13" s="36"/>
      <c r="AL13" s="36"/>
      <c r="AM13" s="36"/>
      <c r="AN13" s="37">
        <v>-14.80921494707</v>
      </c>
      <c r="AO13" s="37">
        <v>-64.871537592262001</v>
      </c>
      <c r="AP13" s="36">
        <v>392</v>
      </c>
      <c r="AQ13" s="36"/>
      <c r="AR13" s="36"/>
      <c r="AS13" s="54">
        <f>AP13-AP12</f>
        <v>40</v>
      </c>
      <c r="AT13" s="138"/>
      <c r="AU13" s="139"/>
      <c r="AV13" s="36" t="s">
        <v>123</v>
      </c>
      <c r="AW13" s="36" t="s">
        <v>123</v>
      </c>
      <c r="AX13" s="36" t="s">
        <v>123</v>
      </c>
      <c r="AY13" s="36" t="s">
        <v>123</v>
      </c>
      <c r="AZ13" s="36" t="s">
        <v>123</v>
      </c>
      <c r="BA13" s="36" t="s">
        <v>123</v>
      </c>
      <c r="BB13" s="36" t="s">
        <v>123</v>
      </c>
    </row>
    <row r="14" spans="1:54" x14ac:dyDescent="0.3">
      <c r="A14" s="36">
        <v>5</v>
      </c>
      <c r="B14" s="36">
        <v>212</v>
      </c>
      <c r="C14" s="36" t="s">
        <v>123</v>
      </c>
      <c r="D14" s="36" t="s">
        <v>123</v>
      </c>
      <c r="E14" s="36" t="s">
        <v>123</v>
      </c>
      <c r="F14" s="36">
        <v>1</v>
      </c>
      <c r="G14" s="36">
        <v>1</v>
      </c>
      <c r="H14" s="36">
        <v>1</v>
      </c>
      <c r="I14" s="36" t="s">
        <v>123</v>
      </c>
      <c r="J14" s="36" t="s">
        <v>123</v>
      </c>
      <c r="K14" s="36" t="s">
        <v>123</v>
      </c>
      <c r="L14" s="36">
        <v>1</v>
      </c>
      <c r="M14" s="36" t="s">
        <v>123</v>
      </c>
      <c r="N14" s="36" t="s">
        <v>123</v>
      </c>
      <c r="O14" s="36" t="s">
        <v>123</v>
      </c>
      <c r="P14" s="36" t="s">
        <v>123</v>
      </c>
      <c r="Q14" s="36" t="s">
        <v>123</v>
      </c>
      <c r="R14" s="36" t="s">
        <v>123</v>
      </c>
      <c r="S14" s="36" t="s">
        <v>123</v>
      </c>
      <c r="T14" s="36" t="s">
        <v>123</v>
      </c>
      <c r="U14" s="36" t="s">
        <v>123</v>
      </c>
      <c r="V14" s="36" t="s">
        <v>123</v>
      </c>
      <c r="W14" s="36" t="s">
        <v>123</v>
      </c>
      <c r="X14" s="36" t="s">
        <v>123</v>
      </c>
      <c r="Y14" s="36" t="s">
        <v>123</v>
      </c>
      <c r="Z14" s="36" t="s">
        <v>123</v>
      </c>
      <c r="AA14" s="36" t="s">
        <v>123</v>
      </c>
      <c r="AB14" s="36" t="s">
        <v>123</v>
      </c>
      <c r="AC14" s="36" t="s">
        <v>123</v>
      </c>
      <c r="AD14" s="36" t="s">
        <v>123</v>
      </c>
      <c r="AE14" s="36" t="s">
        <v>123</v>
      </c>
      <c r="AF14" s="36" t="s">
        <v>123</v>
      </c>
      <c r="AG14" s="36" t="s">
        <v>123</v>
      </c>
      <c r="AH14" s="36"/>
      <c r="AI14" s="36">
        <v>0</v>
      </c>
      <c r="AJ14" s="36"/>
      <c r="AK14" s="36"/>
      <c r="AL14" s="36"/>
      <c r="AM14" s="36"/>
      <c r="AN14" s="37">
        <v>-14.809608452840999</v>
      </c>
      <c r="AO14" s="37">
        <v>-64.871588218957001</v>
      </c>
      <c r="AP14" s="36">
        <v>431</v>
      </c>
      <c r="AQ14" s="36"/>
      <c r="AR14" s="36"/>
      <c r="AS14" s="54">
        <f t="shared" ref="AS14:AS17" si="0">AP14-AP13</f>
        <v>39</v>
      </c>
      <c r="AT14" s="138"/>
      <c r="AU14" s="139"/>
      <c r="AV14" s="36" t="s">
        <v>123</v>
      </c>
      <c r="AW14" s="36" t="s">
        <v>123</v>
      </c>
      <c r="AX14" s="36" t="s">
        <v>123</v>
      </c>
      <c r="AY14" s="36" t="s">
        <v>123</v>
      </c>
      <c r="AZ14" s="36" t="s">
        <v>123</v>
      </c>
      <c r="BA14" s="36" t="s">
        <v>123</v>
      </c>
      <c r="BB14" s="36" t="s">
        <v>123</v>
      </c>
    </row>
    <row r="15" spans="1:54" x14ac:dyDescent="0.3">
      <c r="A15" s="36">
        <v>6</v>
      </c>
      <c r="B15" s="36">
        <v>213</v>
      </c>
      <c r="C15" s="36" t="s">
        <v>123</v>
      </c>
      <c r="D15" s="36" t="s">
        <v>123</v>
      </c>
      <c r="E15" s="36" t="s">
        <v>123</v>
      </c>
      <c r="F15" s="36">
        <v>1</v>
      </c>
      <c r="G15" s="36">
        <v>1</v>
      </c>
      <c r="H15" s="36">
        <v>1</v>
      </c>
      <c r="I15" s="36" t="s">
        <v>123</v>
      </c>
      <c r="J15" s="36" t="s">
        <v>123</v>
      </c>
      <c r="K15" s="36" t="s">
        <v>123</v>
      </c>
      <c r="L15" s="36">
        <v>1</v>
      </c>
      <c r="M15" s="36" t="s">
        <v>123</v>
      </c>
      <c r="N15" s="36" t="s">
        <v>123</v>
      </c>
      <c r="O15" s="36" t="s">
        <v>123</v>
      </c>
      <c r="P15" s="36" t="s">
        <v>123</v>
      </c>
      <c r="Q15" s="36" t="s">
        <v>123</v>
      </c>
      <c r="R15" s="36" t="s">
        <v>123</v>
      </c>
      <c r="S15" s="36" t="s">
        <v>123</v>
      </c>
      <c r="T15" s="36" t="s">
        <v>123</v>
      </c>
      <c r="U15" s="36" t="s">
        <v>123</v>
      </c>
      <c r="V15" s="36" t="s">
        <v>123</v>
      </c>
      <c r="W15" s="36" t="s">
        <v>123</v>
      </c>
      <c r="X15" s="36" t="s">
        <v>123</v>
      </c>
      <c r="Y15" s="36" t="s">
        <v>123</v>
      </c>
      <c r="Z15" s="36" t="s">
        <v>123</v>
      </c>
      <c r="AA15" s="36" t="s">
        <v>123</v>
      </c>
      <c r="AB15" s="36" t="s">
        <v>123</v>
      </c>
      <c r="AC15" s="36" t="s">
        <v>123</v>
      </c>
      <c r="AD15" s="36" t="s">
        <v>123</v>
      </c>
      <c r="AE15" s="36" t="s">
        <v>123</v>
      </c>
      <c r="AF15" s="36" t="s">
        <v>123</v>
      </c>
      <c r="AG15" s="36" t="s">
        <v>123</v>
      </c>
      <c r="AH15" s="36"/>
      <c r="AI15" s="36">
        <v>0</v>
      </c>
      <c r="AJ15" s="36"/>
      <c r="AK15" s="36"/>
      <c r="AL15" s="36"/>
      <c r="AM15" s="36"/>
      <c r="AN15" s="37">
        <v>-14.809957874732</v>
      </c>
      <c r="AO15" s="37">
        <v>-64.871604982763003</v>
      </c>
      <c r="AP15" s="36">
        <v>471</v>
      </c>
      <c r="AQ15" s="36"/>
      <c r="AR15" s="36"/>
      <c r="AS15" s="54">
        <f t="shared" si="0"/>
        <v>40</v>
      </c>
      <c r="AT15" s="138"/>
      <c r="AU15" s="139"/>
      <c r="AV15" s="36" t="s">
        <v>123</v>
      </c>
      <c r="AW15" s="36" t="s">
        <v>123</v>
      </c>
      <c r="AX15" s="36" t="s">
        <v>123</v>
      </c>
      <c r="AY15" s="36" t="s">
        <v>123</v>
      </c>
      <c r="AZ15" s="36" t="s">
        <v>123</v>
      </c>
      <c r="BA15" s="36" t="s">
        <v>123</v>
      </c>
      <c r="BB15" s="36" t="s">
        <v>123</v>
      </c>
    </row>
    <row r="16" spans="1:54" x14ac:dyDescent="0.3">
      <c r="A16" s="36">
        <v>7</v>
      </c>
      <c r="B16" s="36">
        <v>214</v>
      </c>
      <c r="C16" s="36" t="s">
        <v>123</v>
      </c>
      <c r="D16" s="36" t="s">
        <v>123</v>
      </c>
      <c r="E16" s="36" t="s">
        <v>123</v>
      </c>
      <c r="F16" s="36">
        <v>1</v>
      </c>
      <c r="G16" s="36">
        <v>1</v>
      </c>
      <c r="H16" s="36">
        <v>1</v>
      </c>
      <c r="I16" s="36" t="s">
        <v>123</v>
      </c>
      <c r="J16" s="36" t="s">
        <v>123</v>
      </c>
      <c r="K16" s="36" t="s">
        <v>123</v>
      </c>
      <c r="L16" s="36">
        <v>1</v>
      </c>
      <c r="M16" s="36" t="s">
        <v>123</v>
      </c>
      <c r="N16" s="36" t="s">
        <v>123</v>
      </c>
      <c r="O16" s="36" t="s">
        <v>123</v>
      </c>
      <c r="P16" s="36" t="s">
        <v>123</v>
      </c>
      <c r="Q16" s="36" t="s">
        <v>123</v>
      </c>
      <c r="R16" s="36" t="s">
        <v>123</v>
      </c>
      <c r="S16" s="36" t="s">
        <v>123</v>
      </c>
      <c r="T16" s="36" t="s">
        <v>123</v>
      </c>
      <c r="U16" s="36" t="s">
        <v>123</v>
      </c>
      <c r="V16" s="36" t="s">
        <v>123</v>
      </c>
      <c r="W16" s="36" t="s">
        <v>123</v>
      </c>
      <c r="X16" s="36" t="s">
        <v>123</v>
      </c>
      <c r="Y16" s="36" t="s">
        <v>123</v>
      </c>
      <c r="Z16" s="36" t="s">
        <v>123</v>
      </c>
      <c r="AA16" s="36" t="s">
        <v>123</v>
      </c>
      <c r="AB16" s="36" t="s">
        <v>123</v>
      </c>
      <c r="AC16" s="36" t="s">
        <v>123</v>
      </c>
      <c r="AD16" s="36" t="s">
        <v>123</v>
      </c>
      <c r="AE16" s="36" t="s">
        <v>123</v>
      </c>
      <c r="AF16" s="36" t="s">
        <v>123</v>
      </c>
      <c r="AG16" s="36" t="s">
        <v>123</v>
      </c>
      <c r="AH16" s="36"/>
      <c r="AI16" s="36">
        <v>0</v>
      </c>
      <c r="AJ16" s="36"/>
      <c r="AK16" s="36"/>
      <c r="AL16" s="36"/>
      <c r="AM16" s="36"/>
      <c r="AN16" s="37">
        <v>-14.810332901513</v>
      </c>
      <c r="AO16" s="37">
        <v>-64.871642533688998</v>
      </c>
      <c r="AP16" s="36">
        <v>512</v>
      </c>
      <c r="AQ16" s="36"/>
      <c r="AR16" s="36"/>
      <c r="AS16" s="54">
        <f t="shared" si="0"/>
        <v>41</v>
      </c>
      <c r="AT16" s="138"/>
      <c r="AU16" s="139"/>
      <c r="AV16" s="36" t="s">
        <v>123</v>
      </c>
      <c r="AW16" s="36" t="s">
        <v>123</v>
      </c>
      <c r="AX16" s="36" t="s">
        <v>123</v>
      </c>
      <c r="AY16" s="36" t="s">
        <v>123</v>
      </c>
      <c r="AZ16" s="36" t="s">
        <v>123</v>
      </c>
      <c r="BA16" s="36" t="s">
        <v>123</v>
      </c>
      <c r="BB16" s="36" t="s">
        <v>123</v>
      </c>
    </row>
    <row r="17" spans="1:54" x14ac:dyDescent="0.3">
      <c r="A17" s="36">
        <v>8</v>
      </c>
      <c r="B17" s="36">
        <v>215</v>
      </c>
      <c r="C17" s="36" t="s">
        <v>123</v>
      </c>
      <c r="D17" s="36" t="s">
        <v>123</v>
      </c>
      <c r="E17" s="36" t="s">
        <v>123</v>
      </c>
      <c r="F17" s="36">
        <v>1</v>
      </c>
      <c r="G17" s="36">
        <v>1</v>
      </c>
      <c r="H17" s="36">
        <v>1</v>
      </c>
      <c r="I17" s="36" t="s">
        <v>123</v>
      </c>
      <c r="J17" s="36" t="s">
        <v>123</v>
      </c>
      <c r="K17" s="36" t="s">
        <v>123</v>
      </c>
      <c r="L17" s="36" t="s">
        <v>123</v>
      </c>
      <c r="M17" s="36" t="s">
        <v>123</v>
      </c>
      <c r="N17" s="36">
        <v>1</v>
      </c>
      <c r="O17" s="36" t="s">
        <v>123</v>
      </c>
      <c r="P17" s="36">
        <v>1</v>
      </c>
      <c r="Q17" s="36" t="s">
        <v>123</v>
      </c>
      <c r="R17" s="36" t="s">
        <v>123</v>
      </c>
      <c r="S17" s="36" t="s">
        <v>123</v>
      </c>
      <c r="T17" s="36" t="s">
        <v>123</v>
      </c>
      <c r="U17" s="36" t="s">
        <v>123</v>
      </c>
      <c r="V17" s="36" t="s">
        <v>123</v>
      </c>
      <c r="W17" s="36" t="s">
        <v>123</v>
      </c>
      <c r="X17" s="36" t="s">
        <v>123</v>
      </c>
      <c r="Y17" s="36" t="s">
        <v>123</v>
      </c>
      <c r="Z17" s="36" t="s">
        <v>123</v>
      </c>
      <c r="AA17" s="36" t="s">
        <v>123</v>
      </c>
      <c r="AB17" s="36" t="s">
        <v>123</v>
      </c>
      <c r="AC17" s="36" t="s">
        <v>123</v>
      </c>
      <c r="AD17" s="36" t="s">
        <v>123</v>
      </c>
      <c r="AE17" s="36" t="s">
        <v>123</v>
      </c>
      <c r="AF17" s="36" t="s">
        <v>123</v>
      </c>
      <c r="AG17" s="36" t="s">
        <v>123</v>
      </c>
      <c r="AH17" s="36"/>
      <c r="AI17" s="36">
        <v>0</v>
      </c>
      <c r="AJ17" s="36"/>
      <c r="AK17" s="36"/>
      <c r="AL17" s="36"/>
      <c r="AM17" s="36"/>
      <c r="AN17" s="37">
        <v>-14.810685563186</v>
      </c>
      <c r="AO17" s="37">
        <v>-64.871657621115006</v>
      </c>
      <c r="AP17" s="36">
        <v>551</v>
      </c>
      <c r="AQ17" s="36"/>
      <c r="AR17" s="36"/>
      <c r="AS17" s="54">
        <f t="shared" si="0"/>
        <v>39</v>
      </c>
      <c r="AT17" s="138"/>
      <c r="AU17" s="139"/>
      <c r="AV17" s="36">
        <v>1</v>
      </c>
      <c r="AW17" s="36">
        <v>1</v>
      </c>
      <c r="AX17" s="36">
        <v>1</v>
      </c>
      <c r="AY17" s="36" t="s">
        <v>123</v>
      </c>
      <c r="AZ17" s="36" t="s">
        <v>123</v>
      </c>
      <c r="BA17" s="36" t="s">
        <v>123</v>
      </c>
      <c r="BB17" s="36" t="s">
        <v>123</v>
      </c>
    </row>
    <row r="18" spans="1:54" x14ac:dyDescent="0.3">
      <c r="A18" s="36" t="s">
        <v>157</v>
      </c>
      <c r="B18" s="36" t="s">
        <v>123</v>
      </c>
      <c r="C18" s="36" t="s">
        <v>123</v>
      </c>
      <c r="D18" s="36" t="s">
        <v>123</v>
      </c>
      <c r="E18" s="36" t="s">
        <v>123</v>
      </c>
      <c r="F18" s="36" t="s">
        <v>123</v>
      </c>
      <c r="G18" s="36" t="s">
        <v>123</v>
      </c>
      <c r="H18" s="36" t="s">
        <v>123</v>
      </c>
      <c r="I18" s="36" t="s">
        <v>123</v>
      </c>
      <c r="J18" s="36" t="s">
        <v>123</v>
      </c>
      <c r="K18" s="36" t="s">
        <v>123</v>
      </c>
      <c r="L18" s="36" t="s">
        <v>123</v>
      </c>
      <c r="M18" s="36" t="s">
        <v>123</v>
      </c>
      <c r="N18" s="36" t="s">
        <v>123</v>
      </c>
      <c r="O18" s="36" t="s">
        <v>123</v>
      </c>
      <c r="P18" s="36" t="s">
        <v>123</v>
      </c>
      <c r="Q18" s="36" t="s">
        <v>123</v>
      </c>
      <c r="R18" s="36" t="s">
        <v>123</v>
      </c>
      <c r="S18" s="36" t="s">
        <v>123</v>
      </c>
      <c r="T18" s="36" t="s">
        <v>123</v>
      </c>
      <c r="U18" s="36" t="s">
        <v>123</v>
      </c>
      <c r="V18" s="36" t="s">
        <v>123</v>
      </c>
      <c r="W18" s="36" t="s">
        <v>123</v>
      </c>
      <c r="X18" s="36" t="s">
        <v>123</v>
      </c>
      <c r="Y18" s="36">
        <v>1</v>
      </c>
      <c r="Z18" s="36" t="s">
        <v>123</v>
      </c>
      <c r="AA18" s="36" t="s">
        <v>123</v>
      </c>
      <c r="AB18" s="36" t="s">
        <v>123</v>
      </c>
      <c r="AC18" s="36" t="s">
        <v>123</v>
      </c>
      <c r="AD18" s="36" t="s">
        <v>123</v>
      </c>
      <c r="AE18" s="36" t="s">
        <v>123</v>
      </c>
      <c r="AF18" s="36" t="s">
        <v>123</v>
      </c>
      <c r="AG18" s="36" t="s">
        <v>123</v>
      </c>
      <c r="AH18" s="36"/>
      <c r="AI18" s="36">
        <v>0</v>
      </c>
      <c r="AJ18" s="36"/>
      <c r="AK18" s="36"/>
      <c r="AL18" s="36"/>
      <c r="AM18" s="36"/>
      <c r="AN18" s="37">
        <v>-14.810928000000001</v>
      </c>
      <c r="AO18" s="37">
        <v>-64.871667000000002</v>
      </c>
      <c r="AP18" s="36"/>
      <c r="AQ18" s="36"/>
      <c r="AR18" s="36"/>
      <c r="AS18" s="54"/>
      <c r="AT18" s="52"/>
      <c r="AU18" s="53"/>
      <c r="AV18" s="36" t="s">
        <v>123</v>
      </c>
      <c r="AW18" s="36" t="s">
        <v>123</v>
      </c>
      <c r="AX18" s="36"/>
      <c r="AY18" s="36">
        <v>27</v>
      </c>
      <c r="AZ18" s="36">
        <f>AY18*1.25</f>
        <v>33.75</v>
      </c>
      <c r="BA18" s="36" t="s">
        <v>123</v>
      </c>
      <c r="BB18" s="36" t="s">
        <v>123</v>
      </c>
    </row>
    <row r="19" spans="1:54" x14ac:dyDescent="0.3">
      <c r="A19" s="36">
        <v>9</v>
      </c>
      <c r="B19" s="36">
        <v>216</v>
      </c>
      <c r="C19" s="36" t="s">
        <v>123</v>
      </c>
      <c r="D19" s="36" t="s">
        <v>123</v>
      </c>
      <c r="E19" s="36" t="s">
        <v>123</v>
      </c>
      <c r="F19" s="36">
        <v>1</v>
      </c>
      <c r="G19" s="36">
        <v>1</v>
      </c>
      <c r="H19" s="36">
        <v>1</v>
      </c>
      <c r="I19" s="36" t="s">
        <v>123</v>
      </c>
      <c r="J19" s="36" t="s">
        <v>123</v>
      </c>
      <c r="K19" s="36" t="s">
        <v>123</v>
      </c>
      <c r="L19" s="36" t="s">
        <v>123</v>
      </c>
      <c r="M19" s="36" t="s">
        <v>123</v>
      </c>
      <c r="N19" s="36" t="s">
        <v>123</v>
      </c>
      <c r="O19" s="36" t="s">
        <v>123</v>
      </c>
      <c r="P19" s="36">
        <v>1</v>
      </c>
      <c r="Q19" s="36" t="s">
        <v>123</v>
      </c>
      <c r="R19" s="36" t="s">
        <v>123</v>
      </c>
      <c r="S19" s="36" t="s">
        <v>123</v>
      </c>
      <c r="T19" s="36" t="s">
        <v>123</v>
      </c>
      <c r="U19" s="36" t="s">
        <v>123</v>
      </c>
      <c r="V19" s="36" t="s">
        <v>123</v>
      </c>
      <c r="W19" s="36" t="s">
        <v>123</v>
      </c>
      <c r="X19" s="36" t="s">
        <v>123</v>
      </c>
      <c r="Y19" s="36" t="s">
        <v>123</v>
      </c>
      <c r="Z19" s="36" t="s">
        <v>123</v>
      </c>
      <c r="AA19" s="36" t="s">
        <v>123</v>
      </c>
      <c r="AB19" s="36" t="s">
        <v>123</v>
      </c>
      <c r="AC19" s="36" t="s">
        <v>123</v>
      </c>
      <c r="AD19" s="36" t="s">
        <v>123</v>
      </c>
      <c r="AE19" s="36" t="s">
        <v>123</v>
      </c>
      <c r="AF19" s="36" t="s">
        <v>123</v>
      </c>
      <c r="AG19" s="36" t="s">
        <v>123</v>
      </c>
      <c r="AH19" s="36"/>
      <c r="AI19" s="36">
        <v>0</v>
      </c>
      <c r="AJ19" s="36"/>
      <c r="AK19" s="36"/>
      <c r="AL19" s="36"/>
      <c r="AM19" s="36"/>
      <c r="AN19" s="37">
        <v>-14.81092283103</v>
      </c>
      <c r="AO19" s="37">
        <v>-64.871758203952993</v>
      </c>
      <c r="AP19" s="36"/>
      <c r="AQ19" s="36"/>
      <c r="AR19" s="36"/>
      <c r="AS19" s="54"/>
      <c r="AT19" s="138"/>
      <c r="AU19" s="139"/>
      <c r="AV19" s="36">
        <v>1</v>
      </c>
      <c r="AW19" s="36">
        <v>1</v>
      </c>
      <c r="AX19" s="36">
        <v>1</v>
      </c>
      <c r="AY19" s="36">
        <v>10</v>
      </c>
      <c r="AZ19" s="36">
        <f>AY19*1.25</f>
        <v>12.5</v>
      </c>
      <c r="BA19" s="36">
        <v>1</v>
      </c>
      <c r="BB19" s="36" t="s">
        <v>123</v>
      </c>
    </row>
    <row r="20" spans="1:54" x14ac:dyDescent="0.3">
      <c r="A20" s="36">
        <v>10</v>
      </c>
      <c r="B20" s="36">
        <v>217</v>
      </c>
      <c r="C20" s="36" t="s">
        <v>123</v>
      </c>
      <c r="D20" s="36" t="s">
        <v>123</v>
      </c>
      <c r="E20" s="36" t="s">
        <v>123</v>
      </c>
      <c r="F20" s="36">
        <v>1</v>
      </c>
      <c r="G20" s="36">
        <v>1</v>
      </c>
      <c r="H20" s="36">
        <v>1</v>
      </c>
      <c r="I20" s="36" t="s">
        <v>123</v>
      </c>
      <c r="J20" s="36" t="s">
        <v>123</v>
      </c>
      <c r="K20" s="36" t="s">
        <v>123</v>
      </c>
      <c r="L20" s="36" t="s">
        <v>123</v>
      </c>
      <c r="M20" s="36" t="s">
        <v>123</v>
      </c>
      <c r="N20" s="36" t="s">
        <v>123</v>
      </c>
      <c r="O20" s="36" t="s">
        <v>123</v>
      </c>
      <c r="P20" s="36">
        <v>1</v>
      </c>
      <c r="Q20" s="36" t="s">
        <v>123</v>
      </c>
      <c r="R20" s="36" t="s">
        <v>123</v>
      </c>
      <c r="S20" s="36" t="s">
        <v>123</v>
      </c>
      <c r="T20" s="36" t="s">
        <v>123</v>
      </c>
      <c r="U20" s="36" t="s">
        <v>123</v>
      </c>
      <c r="V20" s="36" t="s">
        <v>123</v>
      </c>
      <c r="W20" s="36" t="s">
        <v>123</v>
      </c>
      <c r="X20" s="36" t="s">
        <v>123</v>
      </c>
      <c r="Y20" s="36" t="s">
        <v>123</v>
      </c>
      <c r="Z20" s="36" t="s">
        <v>123</v>
      </c>
      <c r="AA20" s="36" t="s">
        <v>123</v>
      </c>
      <c r="AB20" s="36" t="s">
        <v>123</v>
      </c>
      <c r="AC20" s="36" t="s">
        <v>123</v>
      </c>
      <c r="AD20" s="36" t="s">
        <v>123</v>
      </c>
      <c r="AE20" s="36" t="s">
        <v>123</v>
      </c>
      <c r="AF20" s="36" t="s">
        <v>123</v>
      </c>
      <c r="AG20" s="36" t="s">
        <v>123</v>
      </c>
      <c r="AH20" s="36"/>
      <c r="AI20" s="36"/>
      <c r="AJ20" s="36"/>
      <c r="AK20" s="36"/>
      <c r="AL20" s="36"/>
      <c r="AM20" s="36"/>
      <c r="AN20" s="37">
        <v>-14.811032000000001</v>
      </c>
      <c r="AO20" s="37">
        <v>-64.871679</v>
      </c>
      <c r="AP20" s="54"/>
      <c r="AQ20" s="54"/>
      <c r="AR20" s="36"/>
      <c r="AS20" s="54"/>
      <c r="AT20" s="52"/>
      <c r="AU20" s="53"/>
      <c r="AV20" s="36">
        <v>1</v>
      </c>
      <c r="AW20" s="36">
        <v>1</v>
      </c>
      <c r="AX20" s="36">
        <v>1</v>
      </c>
      <c r="AY20" s="36">
        <v>12</v>
      </c>
      <c r="AZ20" s="36">
        <f>AY20*1.25</f>
        <v>15</v>
      </c>
      <c r="BA20" s="36">
        <v>1</v>
      </c>
      <c r="BB20" s="36"/>
    </row>
    <row r="21" spans="1:54" x14ac:dyDescent="0.3">
      <c r="A21" s="36">
        <v>11</v>
      </c>
      <c r="B21" s="36">
        <v>218</v>
      </c>
      <c r="C21" s="36" t="s">
        <v>123</v>
      </c>
      <c r="D21" s="36" t="s">
        <v>123</v>
      </c>
      <c r="E21" s="36" t="s">
        <v>123</v>
      </c>
      <c r="F21" s="36">
        <v>1</v>
      </c>
      <c r="G21" s="36">
        <v>1</v>
      </c>
      <c r="H21" s="36">
        <v>1</v>
      </c>
      <c r="I21" s="36" t="s">
        <v>123</v>
      </c>
      <c r="J21" s="36" t="s">
        <v>123</v>
      </c>
      <c r="K21" s="36" t="s">
        <v>123</v>
      </c>
      <c r="L21" s="36" t="s">
        <v>123</v>
      </c>
      <c r="M21" s="36" t="s">
        <v>123</v>
      </c>
      <c r="N21" s="36">
        <v>1</v>
      </c>
      <c r="O21" s="36" t="s">
        <v>123</v>
      </c>
      <c r="P21" s="36">
        <v>1</v>
      </c>
      <c r="Q21" s="36">
        <v>1</v>
      </c>
      <c r="R21" s="36" t="s">
        <v>123</v>
      </c>
      <c r="S21" s="36" t="s">
        <v>123</v>
      </c>
      <c r="T21" s="36" t="s">
        <v>123</v>
      </c>
      <c r="U21" s="36" t="s">
        <v>123</v>
      </c>
      <c r="V21" s="36" t="s">
        <v>123</v>
      </c>
      <c r="W21" s="36" t="s">
        <v>123</v>
      </c>
      <c r="X21" s="36" t="s">
        <v>123</v>
      </c>
      <c r="Y21" s="36" t="s">
        <v>123</v>
      </c>
      <c r="Z21" s="36" t="s">
        <v>123</v>
      </c>
      <c r="AA21" s="36" t="s">
        <v>123</v>
      </c>
      <c r="AB21" s="36" t="s">
        <v>123</v>
      </c>
      <c r="AC21" s="36" t="s">
        <v>123</v>
      </c>
      <c r="AD21" s="36" t="s">
        <v>123</v>
      </c>
      <c r="AE21" s="36" t="s">
        <v>123</v>
      </c>
      <c r="AF21" s="36" t="s">
        <v>123</v>
      </c>
      <c r="AG21" s="36" t="s">
        <v>123</v>
      </c>
      <c r="AH21" s="36"/>
      <c r="AI21" s="36">
        <v>0</v>
      </c>
      <c r="AJ21" s="36"/>
      <c r="AK21" s="36"/>
      <c r="AL21" s="36"/>
      <c r="AM21" s="36"/>
      <c r="AN21" s="37">
        <v>-14.810950057874001</v>
      </c>
      <c r="AO21" s="37">
        <v>-64.871394764631006</v>
      </c>
      <c r="AP21" s="36">
        <v>608</v>
      </c>
      <c r="AQ21" s="36"/>
      <c r="AR21" s="36"/>
      <c r="AS21" s="54">
        <f>AP21-AP17</f>
        <v>57</v>
      </c>
      <c r="AT21" s="138" t="s">
        <v>270</v>
      </c>
      <c r="AU21" s="139"/>
      <c r="AV21" s="36">
        <v>1</v>
      </c>
      <c r="AW21" s="36">
        <v>1</v>
      </c>
      <c r="AX21" s="36">
        <v>1</v>
      </c>
      <c r="AY21" s="36">
        <v>29</v>
      </c>
      <c r="AZ21" s="36">
        <f>AY21*1.25</f>
        <v>36.25</v>
      </c>
      <c r="BA21" s="36" t="s">
        <v>123</v>
      </c>
      <c r="BB21" s="36" t="s">
        <v>123</v>
      </c>
    </row>
    <row r="22" spans="1:54" x14ac:dyDescent="0.3">
      <c r="A22" s="36">
        <v>12</v>
      </c>
      <c r="B22" s="36">
        <v>219</v>
      </c>
      <c r="C22" s="36" t="s">
        <v>123</v>
      </c>
      <c r="D22" s="36" t="s">
        <v>123</v>
      </c>
      <c r="E22" s="36" t="s">
        <v>123</v>
      </c>
      <c r="F22" s="36">
        <v>1</v>
      </c>
      <c r="G22" s="36">
        <v>1</v>
      </c>
      <c r="H22" s="36">
        <v>1</v>
      </c>
      <c r="I22" s="36" t="s">
        <v>123</v>
      </c>
      <c r="J22" s="36" t="s">
        <v>123</v>
      </c>
      <c r="K22" s="36" t="s">
        <v>123</v>
      </c>
      <c r="L22" s="36">
        <v>1</v>
      </c>
      <c r="M22" s="36" t="s">
        <v>123</v>
      </c>
      <c r="N22" s="36" t="s">
        <v>123</v>
      </c>
      <c r="O22" s="36" t="s">
        <v>123</v>
      </c>
      <c r="P22" s="36" t="s">
        <v>123</v>
      </c>
      <c r="Q22" s="36" t="s">
        <v>123</v>
      </c>
      <c r="R22" s="36" t="s">
        <v>123</v>
      </c>
      <c r="S22" s="36" t="s">
        <v>123</v>
      </c>
      <c r="T22" s="36" t="s">
        <v>123</v>
      </c>
      <c r="U22" s="36" t="s">
        <v>123</v>
      </c>
      <c r="V22" s="36">
        <v>1</v>
      </c>
      <c r="W22" s="36" t="s">
        <v>123</v>
      </c>
      <c r="X22" s="36" t="s">
        <v>123</v>
      </c>
      <c r="Y22" s="36" t="s">
        <v>123</v>
      </c>
      <c r="Z22" s="36" t="s">
        <v>123</v>
      </c>
      <c r="AA22" s="36" t="s">
        <v>123</v>
      </c>
      <c r="AB22" s="36" t="s">
        <v>123</v>
      </c>
      <c r="AC22" s="36" t="s">
        <v>123</v>
      </c>
      <c r="AD22" s="36" t="s">
        <v>123</v>
      </c>
      <c r="AE22" s="36" t="s">
        <v>123</v>
      </c>
      <c r="AF22" s="36" t="s">
        <v>123</v>
      </c>
      <c r="AG22" s="36" t="s">
        <v>123</v>
      </c>
      <c r="AH22" s="36"/>
      <c r="AI22" s="36">
        <v>1</v>
      </c>
      <c r="AJ22" s="36"/>
      <c r="AK22" s="36" t="s">
        <v>176</v>
      </c>
      <c r="AL22" s="36">
        <v>1</v>
      </c>
      <c r="AM22" s="36">
        <v>5</v>
      </c>
      <c r="AN22" s="37">
        <v>-14.810981823771</v>
      </c>
      <c r="AO22" s="37">
        <v>-64.870997127145003</v>
      </c>
      <c r="AP22" s="36">
        <v>674</v>
      </c>
      <c r="AQ22" s="36">
        <v>650</v>
      </c>
      <c r="AR22" s="36">
        <f>AP22-AQ22</f>
        <v>24</v>
      </c>
      <c r="AS22" s="54">
        <f>AQ22-AP21</f>
        <v>42</v>
      </c>
      <c r="AT22" s="138"/>
      <c r="AU22" s="139"/>
      <c r="AV22" s="36"/>
      <c r="AW22" s="36"/>
      <c r="AX22" s="36"/>
      <c r="AY22" s="36" t="s">
        <v>123</v>
      </c>
      <c r="AZ22" s="36" t="s">
        <v>123</v>
      </c>
      <c r="BA22" s="36" t="s">
        <v>123</v>
      </c>
      <c r="BB22" s="36" t="s">
        <v>123</v>
      </c>
    </row>
    <row r="23" spans="1:54" x14ac:dyDescent="0.3">
      <c r="A23" s="36">
        <v>13</v>
      </c>
      <c r="B23" s="36">
        <v>220</v>
      </c>
      <c r="C23" s="36" t="s">
        <v>123</v>
      </c>
      <c r="D23" s="36" t="s">
        <v>123</v>
      </c>
      <c r="E23" s="36" t="s">
        <v>123</v>
      </c>
      <c r="F23" s="36">
        <v>1</v>
      </c>
      <c r="G23" s="36">
        <v>1</v>
      </c>
      <c r="H23" s="36">
        <v>1</v>
      </c>
      <c r="I23" s="36" t="s">
        <v>123</v>
      </c>
      <c r="J23" s="36" t="s">
        <v>123</v>
      </c>
      <c r="K23" s="36" t="s">
        <v>123</v>
      </c>
      <c r="L23" s="36">
        <v>1</v>
      </c>
      <c r="M23" s="36" t="s">
        <v>123</v>
      </c>
      <c r="N23" s="36" t="s">
        <v>123</v>
      </c>
      <c r="O23" s="36" t="s">
        <v>123</v>
      </c>
      <c r="P23" s="36" t="s">
        <v>123</v>
      </c>
      <c r="Q23" s="36">
        <v>1</v>
      </c>
      <c r="R23" s="36" t="s">
        <v>123</v>
      </c>
      <c r="S23" s="36" t="s">
        <v>123</v>
      </c>
      <c r="T23" s="36" t="s">
        <v>123</v>
      </c>
      <c r="U23" s="36" t="s">
        <v>123</v>
      </c>
      <c r="V23" s="36" t="s">
        <v>123</v>
      </c>
      <c r="W23" s="36" t="s">
        <v>123</v>
      </c>
      <c r="X23" s="36" t="s">
        <v>123</v>
      </c>
      <c r="Y23" s="36" t="s">
        <v>123</v>
      </c>
      <c r="Z23" s="36" t="s">
        <v>123</v>
      </c>
      <c r="AA23" s="36" t="s">
        <v>123</v>
      </c>
      <c r="AB23" s="36" t="s">
        <v>123</v>
      </c>
      <c r="AC23" s="36" t="s">
        <v>123</v>
      </c>
      <c r="AD23" s="36" t="s">
        <v>123</v>
      </c>
      <c r="AE23" s="36" t="s">
        <v>123</v>
      </c>
      <c r="AF23" s="36" t="s">
        <v>123</v>
      </c>
      <c r="AG23" s="36" t="s">
        <v>123</v>
      </c>
      <c r="AH23" s="36"/>
      <c r="AI23" s="36">
        <v>0</v>
      </c>
      <c r="AJ23" s="36"/>
      <c r="AK23" s="36"/>
      <c r="AL23" s="36"/>
      <c r="AM23" s="36"/>
      <c r="AN23" s="37">
        <v>-14.811005484857001</v>
      </c>
      <c r="AO23" s="37">
        <v>-64.870627988129002</v>
      </c>
      <c r="AP23" s="67"/>
      <c r="AQ23" s="67"/>
      <c r="AR23" s="36"/>
      <c r="AS23" s="54"/>
      <c r="AT23" s="138" t="s">
        <v>270</v>
      </c>
      <c r="AU23" s="139"/>
      <c r="AV23" s="36" t="s">
        <v>123</v>
      </c>
      <c r="AW23" s="36" t="s">
        <v>123</v>
      </c>
      <c r="AX23" s="36" t="s">
        <v>123</v>
      </c>
      <c r="AY23" s="36" t="s">
        <v>123</v>
      </c>
      <c r="AZ23" s="36">
        <v>50</v>
      </c>
      <c r="BA23" s="36" t="s">
        <v>123</v>
      </c>
      <c r="BB23" s="36" t="s">
        <v>123</v>
      </c>
    </row>
    <row r="24" spans="1:54" x14ac:dyDescent="0.3">
      <c r="A24" s="36">
        <v>14</v>
      </c>
      <c r="B24" s="36">
        <v>221</v>
      </c>
      <c r="C24" s="36" t="s">
        <v>123</v>
      </c>
      <c r="D24" s="36" t="s">
        <v>123</v>
      </c>
      <c r="E24" s="36" t="s">
        <v>123</v>
      </c>
      <c r="F24" s="36">
        <v>1</v>
      </c>
      <c r="G24" s="36">
        <v>1</v>
      </c>
      <c r="H24" s="36">
        <v>1</v>
      </c>
      <c r="I24" s="36" t="s">
        <v>123</v>
      </c>
      <c r="J24" s="36" t="s">
        <v>123</v>
      </c>
      <c r="K24" s="36" t="s">
        <v>123</v>
      </c>
      <c r="L24" s="36"/>
      <c r="M24" s="36" t="s">
        <v>123</v>
      </c>
      <c r="N24" s="36" t="s">
        <v>123</v>
      </c>
      <c r="O24" s="36">
        <v>1</v>
      </c>
      <c r="P24" s="36" t="s">
        <v>123</v>
      </c>
      <c r="Q24" s="36">
        <v>1</v>
      </c>
      <c r="R24" s="36" t="s">
        <v>123</v>
      </c>
      <c r="S24" s="36" t="s">
        <v>123</v>
      </c>
      <c r="T24" s="36" t="s">
        <v>123</v>
      </c>
      <c r="U24" s="36" t="s">
        <v>123</v>
      </c>
      <c r="V24" s="36" t="s">
        <v>123</v>
      </c>
      <c r="W24" s="36" t="s">
        <v>123</v>
      </c>
      <c r="X24" s="36" t="s">
        <v>123</v>
      </c>
      <c r="Y24" s="36" t="s">
        <v>123</v>
      </c>
      <c r="Z24" s="36" t="s">
        <v>123</v>
      </c>
      <c r="AA24" s="36" t="s">
        <v>123</v>
      </c>
      <c r="AB24" s="36" t="s">
        <v>123</v>
      </c>
      <c r="AC24" s="36" t="s">
        <v>123</v>
      </c>
      <c r="AD24" s="36" t="s">
        <v>123</v>
      </c>
      <c r="AE24" s="36" t="s">
        <v>123</v>
      </c>
      <c r="AF24" s="36" t="s">
        <v>123</v>
      </c>
      <c r="AG24" s="36" t="s">
        <v>123</v>
      </c>
      <c r="AH24" s="36"/>
      <c r="AI24" s="36">
        <v>0</v>
      </c>
      <c r="AJ24" s="36"/>
      <c r="AK24" s="36"/>
      <c r="AL24" s="36"/>
      <c r="AM24" s="36"/>
      <c r="AN24" s="37">
        <v>-14.8110395198</v>
      </c>
      <c r="AO24" s="37">
        <v>-64.870227668433998</v>
      </c>
      <c r="AP24" s="67">
        <v>756</v>
      </c>
      <c r="AQ24" s="67"/>
      <c r="AR24" s="36"/>
      <c r="AS24" s="54"/>
      <c r="AT24" s="138" t="s">
        <v>270</v>
      </c>
      <c r="AU24" s="139"/>
      <c r="AV24" s="36">
        <v>1</v>
      </c>
      <c r="AW24" s="36">
        <v>1</v>
      </c>
      <c r="AX24" s="36">
        <v>1</v>
      </c>
      <c r="AY24" s="36" t="s">
        <v>123</v>
      </c>
      <c r="AZ24" s="36" t="s">
        <v>123</v>
      </c>
      <c r="BA24" s="36" t="s">
        <v>123</v>
      </c>
      <c r="BB24" s="36" t="s">
        <v>123</v>
      </c>
    </row>
    <row r="25" spans="1:54" x14ac:dyDescent="0.3">
      <c r="A25" s="36" t="s">
        <v>352</v>
      </c>
      <c r="B25" s="36"/>
      <c r="C25" s="36" t="s">
        <v>123</v>
      </c>
      <c r="D25" s="36" t="s">
        <v>123</v>
      </c>
      <c r="E25" s="36" t="s">
        <v>123</v>
      </c>
      <c r="F25" s="36" t="s">
        <v>123</v>
      </c>
      <c r="G25" s="36" t="s">
        <v>123</v>
      </c>
      <c r="H25" s="36" t="s">
        <v>123</v>
      </c>
      <c r="I25" s="36" t="s">
        <v>123</v>
      </c>
      <c r="J25" s="36" t="s">
        <v>123</v>
      </c>
      <c r="K25" s="36" t="s">
        <v>123</v>
      </c>
      <c r="L25" s="36" t="s">
        <v>123</v>
      </c>
      <c r="M25" s="36" t="s">
        <v>123</v>
      </c>
      <c r="N25" s="36" t="s">
        <v>123</v>
      </c>
      <c r="O25" s="36" t="s">
        <v>123</v>
      </c>
      <c r="P25" s="36" t="s">
        <v>123</v>
      </c>
      <c r="Q25" s="36" t="s">
        <v>123</v>
      </c>
      <c r="R25" s="36" t="s">
        <v>123</v>
      </c>
      <c r="S25" s="36" t="s">
        <v>123</v>
      </c>
      <c r="T25" s="36" t="s">
        <v>123</v>
      </c>
      <c r="U25" s="36" t="s">
        <v>123</v>
      </c>
      <c r="V25" s="36" t="s">
        <v>123</v>
      </c>
      <c r="W25" s="36" t="s">
        <v>123</v>
      </c>
      <c r="X25" s="36"/>
      <c r="Y25" s="36">
        <v>1</v>
      </c>
      <c r="Z25" s="36" t="s">
        <v>123</v>
      </c>
      <c r="AA25" s="36" t="s">
        <v>123</v>
      </c>
      <c r="AB25" s="36" t="s">
        <v>123</v>
      </c>
      <c r="AC25" s="36" t="s">
        <v>123</v>
      </c>
      <c r="AD25" s="36" t="s">
        <v>123</v>
      </c>
      <c r="AE25" s="36" t="s">
        <v>123</v>
      </c>
      <c r="AF25" s="36" t="s">
        <v>123</v>
      </c>
      <c r="AG25" s="36" t="s">
        <v>123</v>
      </c>
      <c r="AH25" s="36"/>
      <c r="AI25" s="36"/>
      <c r="AJ25" s="36"/>
      <c r="AK25" s="36"/>
      <c r="AL25" s="36"/>
      <c r="AM25" s="36"/>
      <c r="AN25" s="37">
        <v>-14.811070000000001</v>
      </c>
      <c r="AO25" s="37">
        <v>-64.869945000000001</v>
      </c>
      <c r="AP25" s="36"/>
      <c r="AQ25" s="36"/>
      <c r="AR25" s="36"/>
      <c r="AS25" s="54"/>
      <c r="AT25" s="52"/>
      <c r="AU25" s="53"/>
      <c r="AV25" s="36" t="s">
        <v>123</v>
      </c>
      <c r="AW25" s="36" t="s">
        <v>123</v>
      </c>
      <c r="AX25" s="36"/>
      <c r="AY25" s="36">
        <v>31</v>
      </c>
      <c r="AZ25" s="36">
        <f>AY25*1.25</f>
        <v>38.75</v>
      </c>
      <c r="BA25" s="36"/>
      <c r="BB25" s="36"/>
    </row>
    <row r="26" spans="1:54" x14ac:dyDescent="0.3">
      <c r="A26" s="36">
        <v>15</v>
      </c>
      <c r="B26" s="36">
        <v>222</v>
      </c>
      <c r="C26" s="36" t="s">
        <v>123</v>
      </c>
      <c r="D26" s="36" t="s">
        <v>123</v>
      </c>
      <c r="E26" s="36" t="s">
        <v>123</v>
      </c>
      <c r="F26" s="36">
        <v>1</v>
      </c>
      <c r="G26" s="36">
        <v>1</v>
      </c>
      <c r="H26" s="36">
        <v>1</v>
      </c>
      <c r="I26" s="36" t="s">
        <v>123</v>
      </c>
      <c r="J26" s="36" t="s">
        <v>123</v>
      </c>
      <c r="K26" s="36" t="s">
        <v>123</v>
      </c>
      <c r="L26" s="36" t="s">
        <v>123</v>
      </c>
      <c r="M26" s="36" t="s">
        <v>123</v>
      </c>
      <c r="N26" s="36" t="s">
        <v>123</v>
      </c>
      <c r="O26" s="36" t="s">
        <v>123</v>
      </c>
      <c r="P26" s="36">
        <v>1</v>
      </c>
      <c r="Q26" s="36">
        <v>1</v>
      </c>
      <c r="R26" s="36" t="s">
        <v>123</v>
      </c>
      <c r="S26" s="36" t="s">
        <v>123</v>
      </c>
      <c r="T26" s="36" t="s">
        <v>123</v>
      </c>
      <c r="U26" s="36" t="s">
        <v>123</v>
      </c>
      <c r="V26" s="36" t="s">
        <v>123</v>
      </c>
      <c r="W26" s="36" t="s">
        <v>123</v>
      </c>
      <c r="X26" s="36" t="s">
        <v>123</v>
      </c>
      <c r="Y26" s="36" t="s">
        <v>123</v>
      </c>
      <c r="Z26" s="36" t="s">
        <v>123</v>
      </c>
      <c r="AA26" s="36" t="s">
        <v>123</v>
      </c>
      <c r="AB26" s="36" t="s">
        <v>123</v>
      </c>
      <c r="AC26" s="36" t="s">
        <v>123</v>
      </c>
      <c r="AD26" s="36" t="s">
        <v>123</v>
      </c>
      <c r="AE26" s="36" t="s">
        <v>123</v>
      </c>
      <c r="AF26" s="36" t="s">
        <v>123</v>
      </c>
      <c r="AG26" s="36" t="s">
        <v>123</v>
      </c>
      <c r="AH26" s="36"/>
      <c r="AI26" s="36">
        <v>0</v>
      </c>
      <c r="AJ26" s="36"/>
      <c r="AK26" s="36"/>
      <c r="AL26" s="36"/>
      <c r="AM26" s="36"/>
      <c r="AN26" s="37">
        <v>-14.811119</v>
      </c>
      <c r="AO26" s="37">
        <v>-64.869958441704</v>
      </c>
      <c r="AP26" s="36"/>
      <c r="AQ26" s="36"/>
      <c r="AR26" s="36"/>
      <c r="AS26" s="54"/>
      <c r="AT26" s="138" t="s">
        <v>270</v>
      </c>
      <c r="AU26" s="139"/>
      <c r="AV26" s="36">
        <v>1</v>
      </c>
      <c r="AW26" s="36">
        <v>1</v>
      </c>
      <c r="AX26" s="36">
        <v>1</v>
      </c>
      <c r="AY26" s="36">
        <v>6</v>
      </c>
      <c r="AZ26" s="36">
        <f>AY26*1.25</f>
        <v>7.5</v>
      </c>
      <c r="BA26" s="36">
        <v>1</v>
      </c>
      <c r="BB26" s="36" t="s">
        <v>123</v>
      </c>
    </row>
    <row r="27" spans="1:54" x14ac:dyDescent="0.3">
      <c r="A27" s="36">
        <v>16</v>
      </c>
      <c r="B27" s="36">
        <v>223</v>
      </c>
      <c r="C27" s="36"/>
      <c r="D27" s="36"/>
      <c r="E27" s="36"/>
      <c r="F27" s="36">
        <v>1</v>
      </c>
      <c r="G27" s="36">
        <v>1</v>
      </c>
      <c r="H27" s="36">
        <v>1</v>
      </c>
      <c r="I27" s="36"/>
      <c r="J27" s="36"/>
      <c r="K27" s="36"/>
      <c r="L27" s="36"/>
      <c r="M27" s="36"/>
      <c r="N27" s="36"/>
      <c r="O27" s="36"/>
      <c r="P27" s="36">
        <v>1</v>
      </c>
      <c r="Q27" s="36">
        <v>1</v>
      </c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7">
        <v>-14.81109</v>
      </c>
      <c r="AO27" s="37">
        <v>-64.869844999999998</v>
      </c>
      <c r="AP27" s="36"/>
      <c r="AQ27" s="36"/>
      <c r="AR27" s="36"/>
      <c r="AS27" s="54"/>
      <c r="AT27" s="52"/>
      <c r="AU27" s="53"/>
      <c r="AV27" s="36">
        <v>1</v>
      </c>
      <c r="AW27" s="36">
        <v>1</v>
      </c>
      <c r="AX27" s="36">
        <v>1</v>
      </c>
      <c r="AY27" s="36">
        <v>11</v>
      </c>
      <c r="AZ27" s="36">
        <v>13</v>
      </c>
      <c r="BA27" s="36">
        <v>1</v>
      </c>
      <c r="BB27" s="36"/>
    </row>
    <row r="28" spans="1:54" x14ac:dyDescent="0.3">
      <c r="A28" s="36">
        <v>17</v>
      </c>
      <c r="B28" s="36">
        <v>224</v>
      </c>
      <c r="C28" s="36" t="s">
        <v>123</v>
      </c>
      <c r="D28" s="36" t="s">
        <v>123</v>
      </c>
      <c r="E28" s="36" t="s">
        <v>123</v>
      </c>
      <c r="F28" s="36">
        <v>1</v>
      </c>
      <c r="G28" s="36">
        <v>1</v>
      </c>
      <c r="H28" s="36">
        <v>1</v>
      </c>
      <c r="I28" s="36" t="s">
        <v>123</v>
      </c>
      <c r="J28" s="36" t="s">
        <v>123</v>
      </c>
      <c r="K28" s="36" t="s">
        <v>123</v>
      </c>
      <c r="L28" s="36" t="s">
        <v>123</v>
      </c>
      <c r="M28" s="36" t="s">
        <v>123</v>
      </c>
      <c r="N28" s="36">
        <v>1</v>
      </c>
      <c r="O28" s="36" t="s">
        <v>123</v>
      </c>
      <c r="P28" s="36">
        <v>1</v>
      </c>
      <c r="Q28" s="36">
        <v>1</v>
      </c>
      <c r="R28" s="36" t="s">
        <v>123</v>
      </c>
      <c r="S28" s="36" t="s">
        <v>123</v>
      </c>
      <c r="T28" s="36" t="s">
        <v>123</v>
      </c>
      <c r="U28" s="36" t="s">
        <v>123</v>
      </c>
      <c r="V28" s="36" t="s">
        <v>123</v>
      </c>
      <c r="W28" s="36" t="s">
        <v>123</v>
      </c>
      <c r="X28" s="36" t="s">
        <v>123</v>
      </c>
      <c r="Y28" s="36" t="s">
        <v>123</v>
      </c>
      <c r="Z28" s="36" t="s">
        <v>123</v>
      </c>
      <c r="AA28" s="36" t="s">
        <v>123</v>
      </c>
      <c r="AB28" s="36" t="s">
        <v>123</v>
      </c>
      <c r="AC28" s="36" t="s">
        <v>123</v>
      </c>
      <c r="AD28" s="36" t="s">
        <v>123</v>
      </c>
      <c r="AE28" s="36" t="s">
        <v>123</v>
      </c>
      <c r="AF28" s="36" t="s">
        <v>123</v>
      </c>
      <c r="AG28" s="36" t="s">
        <v>123</v>
      </c>
      <c r="AH28" s="36"/>
      <c r="AI28" s="36">
        <v>0</v>
      </c>
      <c r="AJ28" s="36"/>
      <c r="AK28" s="36"/>
      <c r="AL28" s="36"/>
      <c r="AM28" s="36"/>
      <c r="AN28" s="37">
        <v>-14.810752983654</v>
      </c>
      <c r="AO28" s="37">
        <v>-64.869917202739998</v>
      </c>
      <c r="AP28" s="36">
        <v>820</v>
      </c>
      <c r="AQ28" s="36"/>
      <c r="AR28" s="36"/>
      <c r="AS28" s="54">
        <f>AP28-AP24</f>
        <v>64</v>
      </c>
      <c r="AT28" s="138" t="s">
        <v>270</v>
      </c>
      <c r="AU28" s="139"/>
      <c r="AV28" s="36">
        <v>1</v>
      </c>
      <c r="AW28" s="36">
        <v>1</v>
      </c>
      <c r="AX28" s="36">
        <v>1</v>
      </c>
      <c r="AY28" s="36">
        <v>35</v>
      </c>
      <c r="AZ28" s="36">
        <f>AY28*1.25</f>
        <v>43.75</v>
      </c>
      <c r="BA28" s="36" t="s">
        <v>123</v>
      </c>
      <c r="BB28" s="36" t="s">
        <v>123</v>
      </c>
    </row>
    <row r="29" spans="1:54" x14ac:dyDescent="0.3">
      <c r="A29" s="36">
        <v>18</v>
      </c>
      <c r="B29" s="36">
        <v>225</v>
      </c>
      <c r="C29" s="36" t="s">
        <v>123</v>
      </c>
      <c r="D29" s="36" t="s">
        <v>123</v>
      </c>
      <c r="E29" s="36" t="s">
        <v>123</v>
      </c>
      <c r="F29" s="36">
        <v>1</v>
      </c>
      <c r="G29" s="36">
        <v>1</v>
      </c>
      <c r="H29" s="36">
        <v>1</v>
      </c>
      <c r="I29" s="36" t="s">
        <v>123</v>
      </c>
      <c r="J29" s="36" t="s">
        <v>123</v>
      </c>
      <c r="K29" s="36" t="s">
        <v>123</v>
      </c>
      <c r="L29" s="36" t="s">
        <v>123</v>
      </c>
      <c r="M29" s="36" t="s">
        <v>123</v>
      </c>
      <c r="N29" s="36">
        <v>1</v>
      </c>
      <c r="O29" s="36" t="s">
        <v>123</v>
      </c>
      <c r="P29" s="36">
        <v>1</v>
      </c>
      <c r="Q29" s="36">
        <v>1</v>
      </c>
      <c r="R29" s="36" t="s">
        <v>123</v>
      </c>
      <c r="S29" s="36" t="s">
        <v>123</v>
      </c>
      <c r="T29" s="36" t="s">
        <v>123</v>
      </c>
      <c r="U29" s="36" t="s">
        <v>123</v>
      </c>
      <c r="V29" s="36" t="s">
        <v>123</v>
      </c>
      <c r="W29" s="36" t="s">
        <v>123</v>
      </c>
      <c r="X29" s="36" t="s">
        <v>123</v>
      </c>
      <c r="Y29" s="36" t="s">
        <v>123</v>
      </c>
      <c r="Z29" s="36" t="s">
        <v>123</v>
      </c>
      <c r="AA29" s="36" t="s">
        <v>123</v>
      </c>
      <c r="AB29" s="36" t="s">
        <v>123</v>
      </c>
      <c r="AC29" s="36" t="s">
        <v>123</v>
      </c>
      <c r="AD29" s="36" t="s">
        <v>123</v>
      </c>
      <c r="AE29" s="36" t="s">
        <v>123</v>
      </c>
      <c r="AF29" s="36" t="s">
        <v>123</v>
      </c>
      <c r="AG29" s="36" t="s">
        <v>123</v>
      </c>
      <c r="AH29" s="36"/>
      <c r="AI29" s="36">
        <v>0</v>
      </c>
      <c r="AJ29" s="36"/>
      <c r="AK29" s="36"/>
      <c r="AL29" s="36"/>
      <c r="AM29" s="36"/>
      <c r="AN29" s="37">
        <v>-14.810367583476999</v>
      </c>
      <c r="AO29" s="37">
        <v>-64.869889710097993</v>
      </c>
      <c r="AP29" s="36">
        <v>863</v>
      </c>
      <c r="AQ29" s="36"/>
      <c r="AR29" s="36"/>
      <c r="AS29" s="54">
        <f>AP29-AP28</f>
        <v>43</v>
      </c>
      <c r="AT29" s="138" t="s">
        <v>270</v>
      </c>
      <c r="AU29" s="139"/>
      <c r="AV29" s="36">
        <v>1</v>
      </c>
      <c r="AW29" s="36">
        <v>1</v>
      </c>
      <c r="AX29" s="36">
        <v>1</v>
      </c>
      <c r="AY29" s="36" t="s">
        <v>123</v>
      </c>
      <c r="AZ29" s="36" t="s">
        <v>123</v>
      </c>
      <c r="BA29" s="36" t="s">
        <v>123</v>
      </c>
      <c r="BB29" s="36" t="s">
        <v>123</v>
      </c>
    </row>
    <row r="30" spans="1:54" x14ac:dyDescent="0.3">
      <c r="A30" s="36" t="s">
        <v>159</v>
      </c>
      <c r="B30" s="36" t="s">
        <v>123</v>
      </c>
      <c r="C30" s="36" t="s">
        <v>123</v>
      </c>
      <c r="D30" s="36" t="s">
        <v>123</v>
      </c>
      <c r="E30" s="36" t="s">
        <v>123</v>
      </c>
      <c r="F30" s="36" t="s">
        <v>123</v>
      </c>
      <c r="G30" s="36" t="s">
        <v>123</v>
      </c>
      <c r="H30" s="36" t="s">
        <v>123</v>
      </c>
      <c r="I30" s="36" t="s">
        <v>123</v>
      </c>
      <c r="J30" s="36" t="s">
        <v>123</v>
      </c>
      <c r="K30" s="36" t="s">
        <v>123</v>
      </c>
      <c r="L30" s="36" t="s">
        <v>123</v>
      </c>
      <c r="M30" s="36" t="s">
        <v>123</v>
      </c>
      <c r="N30" s="36" t="s">
        <v>123</v>
      </c>
      <c r="O30" s="36" t="s">
        <v>123</v>
      </c>
      <c r="P30" s="36" t="s">
        <v>123</v>
      </c>
      <c r="Q30" s="36" t="s">
        <v>123</v>
      </c>
      <c r="R30" s="36" t="s">
        <v>123</v>
      </c>
      <c r="S30" s="36" t="s">
        <v>123</v>
      </c>
      <c r="T30" s="36" t="s">
        <v>123</v>
      </c>
      <c r="U30" s="36" t="s">
        <v>123</v>
      </c>
      <c r="V30" s="36" t="s">
        <v>123</v>
      </c>
      <c r="W30" s="36" t="s">
        <v>123</v>
      </c>
      <c r="X30" s="36">
        <v>1</v>
      </c>
      <c r="Y30" s="36" t="s">
        <v>123</v>
      </c>
      <c r="Z30" s="36" t="s">
        <v>123</v>
      </c>
      <c r="AA30" s="36" t="s">
        <v>123</v>
      </c>
      <c r="AB30" s="36" t="s">
        <v>123</v>
      </c>
      <c r="AC30" s="36" t="s">
        <v>123</v>
      </c>
      <c r="AD30" s="36" t="s">
        <v>123</v>
      </c>
      <c r="AE30" s="36" t="s">
        <v>123</v>
      </c>
      <c r="AF30" s="36" t="s">
        <v>123</v>
      </c>
      <c r="AG30" s="36" t="s">
        <v>123</v>
      </c>
      <c r="AH30" s="36"/>
      <c r="AI30" s="36">
        <v>0</v>
      </c>
      <c r="AJ30" s="36"/>
      <c r="AK30" s="36"/>
      <c r="AL30" s="36"/>
      <c r="AM30" s="36"/>
      <c r="AN30" s="37">
        <v>-14.810053</v>
      </c>
      <c r="AO30" s="37">
        <v>-64.869846999999993</v>
      </c>
      <c r="AP30" s="36"/>
      <c r="AQ30" s="36"/>
      <c r="AR30" s="36"/>
      <c r="AS30" s="54"/>
      <c r="AT30" s="52"/>
      <c r="AU30" s="53"/>
      <c r="AV30" s="36" t="s">
        <v>123</v>
      </c>
      <c r="AW30" s="36" t="s">
        <v>123</v>
      </c>
      <c r="AX30" s="36"/>
      <c r="AY30" s="36">
        <v>35</v>
      </c>
      <c r="AZ30" s="36">
        <f t="shared" ref="AZ30:AZ35" si="1">AY30*1.25</f>
        <v>43.75</v>
      </c>
      <c r="BA30" s="36" t="s">
        <v>123</v>
      </c>
      <c r="BB30" s="36" t="s">
        <v>123</v>
      </c>
    </row>
    <row r="31" spans="1:54" x14ac:dyDescent="0.3">
      <c r="A31" s="36">
        <v>19</v>
      </c>
      <c r="B31" s="36">
        <v>226</v>
      </c>
      <c r="C31" s="36" t="s">
        <v>123</v>
      </c>
      <c r="D31" s="36" t="s">
        <v>123</v>
      </c>
      <c r="E31" s="36" t="s">
        <v>123</v>
      </c>
      <c r="F31" s="36">
        <v>1</v>
      </c>
      <c r="G31" s="36">
        <v>1</v>
      </c>
      <c r="H31" s="36">
        <v>1</v>
      </c>
      <c r="I31" s="36" t="s">
        <v>123</v>
      </c>
      <c r="J31" s="36" t="s">
        <v>123</v>
      </c>
      <c r="K31" s="36" t="s">
        <v>123</v>
      </c>
      <c r="L31" s="36" t="s">
        <v>123</v>
      </c>
      <c r="M31" s="36" t="s">
        <v>123</v>
      </c>
      <c r="N31" s="36" t="s">
        <v>123</v>
      </c>
      <c r="O31" s="36" t="s">
        <v>123</v>
      </c>
      <c r="P31" s="36">
        <v>1</v>
      </c>
      <c r="Q31" s="36" t="s">
        <v>123</v>
      </c>
      <c r="R31" s="36" t="s">
        <v>123</v>
      </c>
      <c r="S31" s="36" t="s">
        <v>123</v>
      </c>
      <c r="T31" s="36" t="s">
        <v>123</v>
      </c>
      <c r="U31" s="36" t="s">
        <v>123</v>
      </c>
      <c r="V31" s="36" t="s">
        <v>123</v>
      </c>
      <c r="W31" s="36" t="s">
        <v>123</v>
      </c>
      <c r="X31" s="36" t="s">
        <v>123</v>
      </c>
      <c r="Y31" s="36" t="s">
        <v>123</v>
      </c>
      <c r="Z31" s="36" t="s">
        <v>123</v>
      </c>
      <c r="AA31" s="36" t="s">
        <v>123</v>
      </c>
      <c r="AB31" s="36" t="s">
        <v>123</v>
      </c>
      <c r="AC31" s="36" t="s">
        <v>123</v>
      </c>
      <c r="AD31" s="36" t="s">
        <v>123</v>
      </c>
      <c r="AE31" s="36" t="s">
        <v>123</v>
      </c>
      <c r="AF31" s="36" t="s">
        <v>123</v>
      </c>
      <c r="AG31" s="36" t="s">
        <v>123</v>
      </c>
      <c r="AH31" s="36"/>
      <c r="AI31" s="36">
        <v>0</v>
      </c>
      <c r="AJ31" s="36"/>
      <c r="AK31" s="36"/>
      <c r="AL31" s="36"/>
      <c r="AM31" s="36"/>
      <c r="AN31" s="37">
        <v>-14.809935509291</v>
      </c>
      <c r="AO31" s="37">
        <v>-64.869833718985006</v>
      </c>
      <c r="AP31" s="36"/>
      <c r="AQ31" s="36"/>
      <c r="AR31" s="36"/>
      <c r="AS31" s="54"/>
      <c r="AT31" s="138"/>
      <c r="AU31" s="139"/>
      <c r="AV31" s="36">
        <v>1</v>
      </c>
      <c r="AW31" s="36">
        <v>1</v>
      </c>
      <c r="AX31" s="36">
        <v>1</v>
      </c>
      <c r="AY31" s="36">
        <v>13</v>
      </c>
      <c r="AZ31" s="36">
        <f t="shared" si="1"/>
        <v>16.25</v>
      </c>
      <c r="BA31" s="36">
        <v>1</v>
      </c>
      <c r="BB31" s="36" t="s">
        <v>123</v>
      </c>
    </row>
    <row r="32" spans="1:54" x14ac:dyDescent="0.3">
      <c r="A32" s="36">
        <v>20</v>
      </c>
      <c r="B32" s="36">
        <v>227</v>
      </c>
      <c r="C32" s="36" t="s">
        <v>123</v>
      </c>
      <c r="D32" s="36" t="s">
        <v>123</v>
      </c>
      <c r="E32" s="36" t="s">
        <v>123</v>
      </c>
      <c r="F32" s="36">
        <v>1</v>
      </c>
      <c r="G32" s="36">
        <v>1</v>
      </c>
      <c r="H32" s="36">
        <v>1</v>
      </c>
      <c r="I32" s="36" t="s">
        <v>123</v>
      </c>
      <c r="J32" s="36" t="s">
        <v>123</v>
      </c>
      <c r="K32" s="36" t="s">
        <v>123</v>
      </c>
      <c r="L32" s="36" t="s">
        <v>123</v>
      </c>
      <c r="M32" s="36" t="s">
        <v>123</v>
      </c>
      <c r="N32" s="36">
        <v>1</v>
      </c>
      <c r="O32" s="36" t="s">
        <v>123</v>
      </c>
      <c r="P32" s="36">
        <v>1</v>
      </c>
      <c r="Q32" s="36" t="s">
        <v>123</v>
      </c>
      <c r="R32" s="36" t="s">
        <v>123</v>
      </c>
      <c r="S32" s="36" t="s">
        <v>123</v>
      </c>
      <c r="T32" s="36" t="s">
        <v>123</v>
      </c>
      <c r="U32" s="36" t="s">
        <v>123</v>
      </c>
      <c r="V32" s="36">
        <v>1</v>
      </c>
      <c r="W32" s="36" t="s">
        <v>123</v>
      </c>
      <c r="X32" s="36" t="s">
        <v>123</v>
      </c>
      <c r="Y32" s="36" t="s">
        <v>123</v>
      </c>
      <c r="Z32" s="36" t="s">
        <v>123</v>
      </c>
      <c r="AA32" s="36" t="s">
        <v>123</v>
      </c>
      <c r="AB32" s="36" t="s">
        <v>123</v>
      </c>
      <c r="AC32" s="36" t="s">
        <v>123</v>
      </c>
      <c r="AD32" s="36" t="s">
        <v>123</v>
      </c>
      <c r="AE32" s="36" t="s">
        <v>123</v>
      </c>
      <c r="AF32" s="36" t="s">
        <v>123</v>
      </c>
      <c r="AG32" s="36" t="s">
        <v>123</v>
      </c>
      <c r="AH32" s="36"/>
      <c r="AI32" s="36">
        <v>0</v>
      </c>
      <c r="AJ32" s="36"/>
      <c r="AK32" s="36" t="s">
        <v>199</v>
      </c>
      <c r="AL32" s="36">
        <v>1</v>
      </c>
      <c r="AM32" s="36">
        <v>1</v>
      </c>
      <c r="AN32" s="37">
        <v>-14.81005414322</v>
      </c>
      <c r="AO32" s="37">
        <v>-64.869663398712007</v>
      </c>
      <c r="AP32" s="36">
        <v>943</v>
      </c>
      <c r="AQ32" s="36">
        <v>919</v>
      </c>
      <c r="AR32" s="36">
        <f>AP32-AQ32</f>
        <v>24</v>
      </c>
      <c r="AS32" s="54">
        <f>AQ32-AP29</f>
        <v>56</v>
      </c>
      <c r="AT32" s="138"/>
      <c r="AU32" s="139"/>
      <c r="AV32" s="36">
        <v>1</v>
      </c>
      <c r="AW32" s="36">
        <v>1</v>
      </c>
      <c r="AX32" s="36">
        <v>1</v>
      </c>
      <c r="AY32" s="36">
        <v>19</v>
      </c>
      <c r="AZ32" s="36">
        <f t="shared" si="1"/>
        <v>23.75</v>
      </c>
      <c r="BA32" s="36" t="s">
        <v>123</v>
      </c>
      <c r="BB32" s="36" t="s">
        <v>123</v>
      </c>
    </row>
    <row r="33" spans="1:54" x14ac:dyDescent="0.3">
      <c r="A33" s="36">
        <v>21</v>
      </c>
      <c r="B33" s="36">
        <v>228</v>
      </c>
      <c r="C33" s="36" t="s">
        <v>123</v>
      </c>
      <c r="D33" s="36" t="s">
        <v>123</v>
      </c>
      <c r="E33" s="36" t="s">
        <v>123</v>
      </c>
      <c r="F33" s="36">
        <v>1</v>
      </c>
      <c r="G33" s="36">
        <v>1</v>
      </c>
      <c r="H33" s="36">
        <v>1</v>
      </c>
      <c r="I33" s="36" t="s">
        <v>123</v>
      </c>
      <c r="J33" s="36" t="s">
        <v>123</v>
      </c>
      <c r="K33" s="36" t="s">
        <v>123</v>
      </c>
      <c r="L33" s="36"/>
      <c r="M33" s="36" t="s">
        <v>123</v>
      </c>
      <c r="N33" s="36">
        <v>1</v>
      </c>
      <c r="O33" s="36" t="s">
        <v>123</v>
      </c>
      <c r="P33" s="36">
        <v>1</v>
      </c>
      <c r="Q33" s="36" t="s">
        <v>123</v>
      </c>
      <c r="R33" s="36" t="s">
        <v>123</v>
      </c>
      <c r="S33" s="36" t="s">
        <v>123</v>
      </c>
      <c r="T33" s="36" t="s">
        <v>123</v>
      </c>
      <c r="U33" s="36" t="s">
        <v>123</v>
      </c>
      <c r="V33" s="36" t="s">
        <v>123</v>
      </c>
      <c r="W33" s="36" t="s">
        <v>123</v>
      </c>
      <c r="X33" s="36" t="s">
        <v>123</v>
      </c>
      <c r="Y33" s="36" t="s">
        <v>123</v>
      </c>
      <c r="Z33" s="36" t="s">
        <v>123</v>
      </c>
      <c r="AA33" s="36" t="s">
        <v>123</v>
      </c>
      <c r="AB33" s="36" t="s">
        <v>123</v>
      </c>
      <c r="AC33" s="36" t="s">
        <v>123</v>
      </c>
      <c r="AD33" s="36" t="s">
        <v>123</v>
      </c>
      <c r="AE33" s="36" t="s">
        <v>123</v>
      </c>
      <c r="AF33" s="36" t="s">
        <v>123</v>
      </c>
      <c r="AG33" s="36" t="s">
        <v>123</v>
      </c>
      <c r="AH33" s="36"/>
      <c r="AI33" s="36">
        <v>0</v>
      </c>
      <c r="AJ33" s="36"/>
      <c r="AK33" s="36"/>
      <c r="AL33" s="36"/>
      <c r="AM33" s="36"/>
      <c r="AN33" s="37">
        <v>-14.810089150555999</v>
      </c>
      <c r="AO33" s="37">
        <v>-64.869397524744002</v>
      </c>
      <c r="AP33" s="36">
        <v>981</v>
      </c>
      <c r="AQ33" s="36"/>
      <c r="AR33" s="36"/>
      <c r="AS33" s="54">
        <f>AP33-AP32</f>
        <v>38</v>
      </c>
      <c r="AT33" s="138"/>
      <c r="AU33" s="139"/>
      <c r="AV33" s="36">
        <v>1</v>
      </c>
      <c r="AW33" s="36">
        <v>1</v>
      </c>
      <c r="AX33" s="36">
        <v>1</v>
      </c>
      <c r="AY33" s="36"/>
      <c r="AZ33" s="36">
        <f t="shared" si="1"/>
        <v>0</v>
      </c>
      <c r="BA33" s="36" t="s">
        <v>123</v>
      </c>
      <c r="BB33" s="36" t="s">
        <v>123</v>
      </c>
    </row>
    <row r="34" spans="1:54" x14ac:dyDescent="0.3">
      <c r="A34" s="36" t="s">
        <v>395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>
        <v>1</v>
      </c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7">
        <v>-14.810117999999999</v>
      </c>
      <c r="AO34" s="37">
        <v>-64.868904999999998</v>
      </c>
      <c r="AP34" s="36"/>
      <c r="AQ34" s="36"/>
      <c r="AR34" s="36"/>
      <c r="AS34" s="54"/>
      <c r="AT34" s="52"/>
      <c r="AU34" s="53"/>
      <c r="AV34" s="36"/>
      <c r="AW34" s="36"/>
      <c r="AX34" s="36"/>
      <c r="AY34" s="36">
        <v>52</v>
      </c>
      <c r="AZ34" s="36">
        <f t="shared" si="1"/>
        <v>65</v>
      </c>
      <c r="BA34" s="36"/>
      <c r="BB34" s="36"/>
    </row>
    <row r="35" spans="1:54" x14ac:dyDescent="0.3">
      <c r="A35" s="36">
        <v>22</v>
      </c>
      <c r="B35" s="36">
        <v>229</v>
      </c>
      <c r="C35" s="36" t="s">
        <v>123</v>
      </c>
      <c r="D35" s="36" t="s">
        <v>123</v>
      </c>
      <c r="E35" s="36" t="s">
        <v>123</v>
      </c>
      <c r="F35" s="36">
        <v>1</v>
      </c>
      <c r="G35" s="36">
        <v>1</v>
      </c>
      <c r="H35" s="36">
        <v>1</v>
      </c>
      <c r="I35" s="36" t="s">
        <v>123</v>
      </c>
      <c r="J35" s="36" t="s">
        <v>123</v>
      </c>
      <c r="K35" s="36" t="s">
        <v>123</v>
      </c>
      <c r="L35" s="36">
        <v>1</v>
      </c>
      <c r="M35" s="36" t="s">
        <v>123</v>
      </c>
      <c r="N35" s="36">
        <v>1</v>
      </c>
      <c r="O35" s="36" t="s">
        <v>123</v>
      </c>
      <c r="P35" s="36">
        <v>1</v>
      </c>
      <c r="Q35" s="36" t="s">
        <v>123</v>
      </c>
      <c r="R35" s="36" t="s">
        <v>123</v>
      </c>
      <c r="S35" s="36">
        <v>1</v>
      </c>
      <c r="T35" s="36" t="s">
        <v>123</v>
      </c>
      <c r="U35" s="36" t="s">
        <v>123</v>
      </c>
      <c r="V35" s="36" t="s">
        <v>123</v>
      </c>
      <c r="W35" s="36" t="s">
        <v>123</v>
      </c>
      <c r="X35" s="36" t="s">
        <v>123</v>
      </c>
      <c r="Y35" s="36" t="s">
        <v>123</v>
      </c>
      <c r="Z35" s="36" t="s">
        <v>123</v>
      </c>
      <c r="AA35" s="36" t="s">
        <v>123</v>
      </c>
      <c r="AB35" s="36" t="s">
        <v>123</v>
      </c>
      <c r="AC35" s="36" t="s">
        <v>123</v>
      </c>
      <c r="AD35" s="36" t="s">
        <v>123</v>
      </c>
      <c r="AE35" s="36" t="s">
        <v>123</v>
      </c>
      <c r="AF35" s="36" t="s">
        <v>123</v>
      </c>
      <c r="AG35" s="36" t="s">
        <v>123</v>
      </c>
      <c r="AH35" s="36"/>
      <c r="AI35" s="36">
        <v>0</v>
      </c>
      <c r="AJ35" s="36"/>
      <c r="AK35" s="36"/>
      <c r="AL35" s="36"/>
      <c r="AM35" s="36"/>
      <c r="AN35" s="37">
        <v>-14.810123670887</v>
      </c>
      <c r="AO35" s="37">
        <v>-64.868882875889</v>
      </c>
      <c r="AP35" s="36">
        <v>1026</v>
      </c>
      <c r="AQ35" s="36"/>
      <c r="AR35" s="36"/>
      <c r="AS35" s="54">
        <f>AP35-AP33</f>
        <v>45</v>
      </c>
      <c r="AT35" s="138"/>
      <c r="AU35" s="139"/>
      <c r="AV35" s="36">
        <v>1</v>
      </c>
      <c r="AW35" s="36">
        <v>1</v>
      </c>
      <c r="AX35" s="36">
        <v>1</v>
      </c>
      <c r="AY35" s="36">
        <v>2</v>
      </c>
      <c r="AZ35" s="36">
        <f t="shared" si="1"/>
        <v>2.5</v>
      </c>
      <c r="BA35" s="36" t="s">
        <v>123</v>
      </c>
      <c r="BB35" s="36" t="s">
        <v>123</v>
      </c>
    </row>
    <row r="36" spans="1:54" x14ac:dyDescent="0.3">
      <c r="A36" s="36">
        <v>23</v>
      </c>
      <c r="B36" s="36">
        <v>230</v>
      </c>
      <c r="C36" s="36" t="s">
        <v>123</v>
      </c>
      <c r="D36" s="36" t="s">
        <v>123</v>
      </c>
      <c r="E36" s="36" t="s">
        <v>123</v>
      </c>
      <c r="F36" s="36">
        <v>1</v>
      </c>
      <c r="G36" s="36">
        <v>1</v>
      </c>
      <c r="H36" s="36">
        <v>1</v>
      </c>
      <c r="I36" s="36" t="s">
        <v>123</v>
      </c>
      <c r="J36" s="36" t="s">
        <v>123</v>
      </c>
      <c r="K36" s="36" t="s">
        <v>123</v>
      </c>
      <c r="L36" s="36" t="s">
        <v>123</v>
      </c>
      <c r="M36" s="36" t="s">
        <v>123</v>
      </c>
      <c r="N36" s="36">
        <v>1</v>
      </c>
      <c r="O36" s="36" t="s">
        <v>123</v>
      </c>
      <c r="P36" s="36">
        <v>1</v>
      </c>
      <c r="Q36" s="36" t="s">
        <v>123</v>
      </c>
      <c r="R36" s="36" t="s">
        <v>123</v>
      </c>
      <c r="S36" s="36" t="s">
        <v>123</v>
      </c>
      <c r="T36" s="36" t="s">
        <v>123</v>
      </c>
      <c r="U36" s="36" t="s">
        <v>123</v>
      </c>
      <c r="V36" s="36" t="s">
        <v>123</v>
      </c>
      <c r="W36" s="36" t="s">
        <v>123</v>
      </c>
      <c r="X36" s="36" t="s">
        <v>123</v>
      </c>
      <c r="Y36" s="36" t="s">
        <v>123</v>
      </c>
      <c r="Z36" s="36" t="s">
        <v>123</v>
      </c>
      <c r="AA36" s="36" t="s">
        <v>123</v>
      </c>
      <c r="AB36" s="36" t="s">
        <v>123</v>
      </c>
      <c r="AC36" s="36" t="s">
        <v>123</v>
      </c>
      <c r="AD36" s="36" t="s">
        <v>123</v>
      </c>
      <c r="AE36" s="36" t="s">
        <v>123</v>
      </c>
      <c r="AF36" s="36" t="s">
        <v>123</v>
      </c>
      <c r="AG36" s="36" t="s">
        <v>123</v>
      </c>
      <c r="AH36" s="36"/>
      <c r="AI36" s="36">
        <v>0</v>
      </c>
      <c r="AJ36" s="36"/>
      <c r="AK36" s="36"/>
      <c r="AL36" s="36"/>
      <c r="AM36" s="36"/>
      <c r="AN36" s="37">
        <v>-14.810158840292001</v>
      </c>
      <c r="AO36" s="37">
        <v>-64.868488591163995</v>
      </c>
      <c r="AP36" s="36">
        <v>1069</v>
      </c>
      <c r="AQ36" s="36"/>
      <c r="AR36" s="36"/>
      <c r="AS36" s="54">
        <f>AP36-AP35</f>
        <v>43</v>
      </c>
      <c r="AT36" s="138"/>
      <c r="AU36" s="139"/>
      <c r="AV36" s="36">
        <v>1</v>
      </c>
      <c r="AW36" s="36">
        <v>1</v>
      </c>
      <c r="AX36" s="36">
        <v>1</v>
      </c>
      <c r="AY36" s="36" t="s">
        <v>123</v>
      </c>
      <c r="AZ36" s="36" t="s">
        <v>123</v>
      </c>
      <c r="BA36" s="36" t="s">
        <v>123</v>
      </c>
      <c r="BB36" s="36" t="s">
        <v>123</v>
      </c>
    </row>
    <row r="37" spans="1:54" x14ac:dyDescent="0.3">
      <c r="A37" s="36" t="s">
        <v>353</v>
      </c>
      <c r="B37" s="36"/>
      <c r="C37" s="36" t="s">
        <v>123</v>
      </c>
      <c r="D37" s="36" t="s">
        <v>123</v>
      </c>
      <c r="E37" s="36" t="s">
        <v>123</v>
      </c>
      <c r="F37" s="36" t="s">
        <v>123</v>
      </c>
      <c r="G37" s="36" t="s">
        <v>123</v>
      </c>
      <c r="H37" s="36" t="s">
        <v>123</v>
      </c>
      <c r="I37" s="36" t="s">
        <v>123</v>
      </c>
      <c r="J37" s="36" t="s">
        <v>123</v>
      </c>
      <c r="K37" s="36" t="s">
        <v>123</v>
      </c>
      <c r="L37" s="36" t="s">
        <v>123</v>
      </c>
      <c r="M37" s="36" t="s">
        <v>123</v>
      </c>
      <c r="N37" s="36" t="s">
        <v>123</v>
      </c>
      <c r="O37" s="36" t="s">
        <v>123</v>
      </c>
      <c r="P37" s="36" t="s">
        <v>123</v>
      </c>
      <c r="Q37" s="36" t="s">
        <v>123</v>
      </c>
      <c r="R37" s="36" t="s">
        <v>123</v>
      </c>
      <c r="S37" s="36" t="s">
        <v>123</v>
      </c>
      <c r="T37" s="36" t="s">
        <v>123</v>
      </c>
      <c r="U37" s="36" t="s">
        <v>123</v>
      </c>
      <c r="V37" s="36" t="s">
        <v>123</v>
      </c>
      <c r="W37" s="36" t="s">
        <v>123</v>
      </c>
      <c r="X37" s="36" t="s">
        <v>123</v>
      </c>
      <c r="Y37" s="36">
        <v>1</v>
      </c>
      <c r="Z37" s="36" t="s">
        <v>123</v>
      </c>
      <c r="AA37" s="36" t="s">
        <v>123</v>
      </c>
      <c r="AB37" s="36" t="s">
        <v>123</v>
      </c>
      <c r="AC37" s="36" t="s">
        <v>123</v>
      </c>
      <c r="AD37" s="36" t="s">
        <v>123</v>
      </c>
      <c r="AE37" s="36" t="s">
        <v>123</v>
      </c>
      <c r="AF37" s="36" t="s">
        <v>123</v>
      </c>
      <c r="AG37" s="36" t="s">
        <v>123</v>
      </c>
      <c r="AH37" s="36"/>
      <c r="AI37" s="36" t="s">
        <v>123</v>
      </c>
      <c r="AJ37" s="36"/>
      <c r="AK37" s="36"/>
      <c r="AL37" s="36"/>
      <c r="AM37" s="36"/>
      <c r="AN37" s="37">
        <v>-14.810169</v>
      </c>
      <c r="AO37" s="37">
        <v>-64.868414999999999</v>
      </c>
      <c r="AP37" s="36"/>
      <c r="AQ37" s="36"/>
      <c r="AR37" s="36"/>
      <c r="AS37" s="54"/>
      <c r="AT37" s="52"/>
      <c r="AU37" s="53"/>
      <c r="AV37" s="36" t="s">
        <v>123</v>
      </c>
      <c r="AW37" s="36" t="s">
        <v>123</v>
      </c>
      <c r="AX37" s="36"/>
      <c r="AY37" s="36">
        <v>8</v>
      </c>
      <c r="AZ37" s="36">
        <f>AY37*1.25</f>
        <v>10</v>
      </c>
      <c r="BA37" s="36" t="s">
        <v>123</v>
      </c>
      <c r="BB37" s="36" t="s">
        <v>123</v>
      </c>
    </row>
    <row r="38" spans="1:54" x14ac:dyDescent="0.3">
      <c r="A38" s="36">
        <v>24</v>
      </c>
      <c r="B38" s="36">
        <v>231</v>
      </c>
      <c r="C38" s="36" t="s">
        <v>123</v>
      </c>
      <c r="D38" s="36" t="s">
        <v>123</v>
      </c>
      <c r="E38" s="36" t="s">
        <v>123</v>
      </c>
      <c r="F38" s="36">
        <v>1</v>
      </c>
      <c r="G38" s="36">
        <v>1</v>
      </c>
      <c r="H38" s="36">
        <v>1</v>
      </c>
      <c r="I38" s="36" t="s">
        <v>123</v>
      </c>
      <c r="J38" s="36" t="s">
        <v>123</v>
      </c>
      <c r="K38" s="36" t="s">
        <v>123</v>
      </c>
      <c r="L38" s="36" t="s">
        <v>123</v>
      </c>
      <c r="M38" s="36" t="s">
        <v>123</v>
      </c>
      <c r="N38" s="36" t="s">
        <v>123</v>
      </c>
      <c r="O38" s="36" t="s">
        <v>123</v>
      </c>
      <c r="P38" s="36">
        <v>1</v>
      </c>
      <c r="Q38" s="36" t="s">
        <v>123</v>
      </c>
      <c r="R38" s="36" t="s">
        <v>123</v>
      </c>
      <c r="S38" s="36" t="s">
        <v>123</v>
      </c>
      <c r="T38" s="36" t="s">
        <v>123</v>
      </c>
      <c r="U38" s="36" t="s">
        <v>123</v>
      </c>
      <c r="V38" s="36" t="s">
        <v>123</v>
      </c>
      <c r="W38" s="36" t="s">
        <v>123</v>
      </c>
      <c r="X38" s="36" t="s">
        <v>123</v>
      </c>
      <c r="Y38" s="36" t="s">
        <v>123</v>
      </c>
      <c r="Z38" s="36" t="s">
        <v>123</v>
      </c>
      <c r="AA38" s="36" t="s">
        <v>123</v>
      </c>
      <c r="AB38" s="36" t="s">
        <v>123</v>
      </c>
      <c r="AC38" s="36" t="s">
        <v>123</v>
      </c>
      <c r="AD38" s="36" t="s">
        <v>123</v>
      </c>
      <c r="AE38" s="36" t="s">
        <v>123</v>
      </c>
      <c r="AF38" s="36" t="s">
        <v>123</v>
      </c>
      <c r="AG38" s="36" t="s">
        <v>123</v>
      </c>
      <c r="AH38" s="36"/>
      <c r="AI38" s="36"/>
      <c r="AJ38" s="36"/>
      <c r="AK38" s="36"/>
      <c r="AL38" s="36"/>
      <c r="AM38" s="36"/>
      <c r="AN38" s="37">
        <v>-14.810122</v>
      </c>
      <c r="AO38" s="37">
        <v>-64.868414999999999</v>
      </c>
      <c r="AP38" s="36"/>
      <c r="AQ38" s="36"/>
      <c r="AR38" s="36"/>
      <c r="AS38" s="54"/>
      <c r="AT38" s="52"/>
      <c r="AU38" s="53"/>
      <c r="AV38" s="36">
        <v>1</v>
      </c>
      <c r="AW38" s="36">
        <v>1</v>
      </c>
      <c r="AX38" s="36">
        <v>1</v>
      </c>
      <c r="AY38" s="36">
        <v>5</v>
      </c>
      <c r="AZ38" s="36">
        <f>AY38*1.25</f>
        <v>6.25</v>
      </c>
      <c r="BA38" s="36">
        <v>1</v>
      </c>
      <c r="BB38" s="36" t="s">
        <v>123</v>
      </c>
    </row>
    <row r="39" spans="1:54" x14ac:dyDescent="0.3">
      <c r="A39" s="36">
        <v>25</v>
      </c>
      <c r="B39" s="36">
        <v>232</v>
      </c>
      <c r="C39" s="36" t="s">
        <v>123</v>
      </c>
      <c r="D39" s="36" t="s">
        <v>123</v>
      </c>
      <c r="E39" s="36" t="s">
        <v>123</v>
      </c>
      <c r="F39" s="36">
        <v>1</v>
      </c>
      <c r="G39" s="36">
        <v>1</v>
      </c>
      <c r="H39" s="36">
        <v>1</v>
      </c>
      <c r="I39" s="36" t="s">
        <v>123</v>
      </c>
      <c r="J39" s="36" t="s">
        <v>123</v>
      </c>
      <c r="K39" s="36" t="s">
        <v>123</v>
      </c>
      <c r="L39" s="36" t="s">
        <v>123</v>
      </c>
      <c r="M39" s="36" t="s">
        <v>123</v>
      </c>
      <c r="N39" s="36" t="s">
        <v>123</v>
      </c>
      <c r="O39" s="36" t="s">
        <v>123</v>
      </c>
      <c r="P39" s="36">
        <v>1</v>
      </c>
      <c r="Q39" s="36" t="s">
        <v>123</v>
      </c>
      <c r="R39" s="36" t="s">
        <v>123</v>
      </c>
      <c r="S39" s="36" t="s">
        <v>123</v>
      </c>
      <c r="T39" s="36" t="s">
        <v>123</v>
      </c>
      <c r="U39" s="36" t="s">
        <v>123</v>
      </c>
      <c r="V39" s="36" t="s">
        <v>123</v>
      </c>
      <c r="W39" s="36" t="s">
        <v>123</v>
      </c>
      <c r="X39" s="36" t="s">
        <v>123</v>
      </c>
      <c r="Y39" s="36" t="s">
        <v>123</v>
      </c>
      <c r="Z39" s="36" t="s">
        <v>123</v>
      </c>
      <c r="AA39" s="36" t="s">
        <v>123</v>
      </c>
      <c r="AB39" s="36" t="s">
        <v>123</v>
      </c>
      <c r="AC39" s="36" t="s">
        <v>123</v>
      </c>
      <c r="AD39" s="36" t="s">
        <v>123</v>
      </c>
      <c r="AE39" s="36" t="s">
        <v>123</v>
      </c>
      <c r="AF39" s="36" t="s">
        <v>123</v>
      </c>
      <c r="AG39" s="36" t="s">
        <v>123</v>
      </c>
      <c r="AH39" s="36"/>
      <c r="AI39" s="36"/>
      <c r="AJ39" s="36"/>
      <c r="AK39" s="36"/>
      <c r="AL39" s="36"/>
      <c r="AM39" s="36"/>
      <c r="AN39" s="37">
        <v>-14.810202</v>
      </c>
      <c r="AO39" s="37">
        <v>-64.868123999999995</v>
      </c>
      <c r="AP39" s="36"/>
      <c r="AQ39" s="36"/>
      <c r="AR39" s="36"/>
      <c r="AS39" s="54"/>
      <c r="AT39" s="52"/>
      <c r="AU39" s="53"/>
      <c r="AV39" s="36">
        <v>1</v>
      </c>
      <c r="AW39" s="36">
        <v>1</v>
      </c>
      <c r="AX39" s="36">
        <v>1</v>
      </c>
      <c r="AY39" s="36">
        <v>31</v>
      </c>
      <c r="AZ39" s="36">
        <f>AY39*1.25</f>
        <v>38.75</v>
      </c>
      <c r="BA39" s="36">
        <v>1</v>
      </c>
      <c r="BB39" s="36" t="s">
        <v>123</v>
      </c>
    </row>
    <row r="40" spans="1:54" x14ac:dyDescent="0.3">
      <c r="A40" s="36">
        <v>26</v>
      </c>
      <c r="B40" s="36">
        <v>233</v>
      </c>
      <c r="C40" s="36" t="s">
        <v>123</v>
      </c>
      <c r="D40" s="36" t="s">
        <v>123</v>
      </c>
      <c r="E40" s="36" t="s">
        <v>123</v>
      </c>
      <c r="F40" s="36">
        <v>1</v>
      </c>
      <c r="G40" s="36">
        <v>1</v>
      </c>
      <c r="H40" s="36">
        <v>1</v>
      </c>
      <c r="I40" s="36" t="s">
        <v>123</v>
      </c>
      <c r="J40" s="36" t="s">
        <v>123</v>
      </c>
      <c r="K40" s="36" t="s">
        <v>123</v>
      </c>
      <c r="L40" s="36" t="s">
        <v>123</v>
      </c>
      <c r="M40" s="36" t="s">
        <v>123</v>
      </c>
      <c r="N40" s="36">
        <v>1</v>
      </c>
      <c r="O40" s="36" t="s">
        <v>123</v>
      </c>
      <c r="P40" s="36">
        <v>1</v>
      </c>
      <c r="Q40" s="36" t="s">
        <v>123</v>
      </c>
      <c r="R40" s="36" t="s">
        <v>123</v>
      </c>
      <c r="S40" s="36" t="s">
        <v>123</v>
      </c>
      <c r="T40" s="36" t="s">
        <v>123</v>
      </c>
      <c r="U40" s="36" t="s">
        <v>123</v>
      </c>
      <c r="V40" s="36" t="s">
        <v>123</v>
      </c>
      <c r="W40" s="36" t="s">
        <v>123</v>
      </c>
      <c r="X40" s="36" t="s">
        <v>123</v>
      </c>
      <c r="Y40" s="36" t="s">
        <v>123</v>
      </c>
      <c r="Z40" s="36" t="s">
        <v>123</v>
      </c>
      <c r="AA40" s="36" t="s">
        <v>123</v>
      </c>
      <c r="AB40" s="36" t="s">
        <v>123</v>
      </c>
      <c r="AC40" s="36" t="s">
        <v>123</v>
      </c>
      <c r="AD40" s="36" t="s">
        <v>123</v>
      </c>
      <c r="AE40" s="36" t="s">
        <v>123</v>
      </c>
      <c r="AF40" s="36" t="s">
        <v>123</v>
      </c>
      <c r="AG40" s="36" t="s">
        <v>123</v>
      </c>
      <c r="AH40" s="36"/>
      <c r="AI40" s="36">
        <v>0</v>
      </c>
      <c r="AJ40" s="36"/>
      <c r="AK40" s="36"/>
      <c r="AL40" s="36"/>
      <c r="AM40" s="36"/>
      <c r="AN40" s="37">
        <v>-14.810466769932001</v>
      </c>
      <c r="AO40" s="37">
        <v>-64.868439305573006</v>
      </c>
      <c r="AP40" s="36">
        <v>1110</v>
      </c>
      <c r="AQ40" s="36"/>
      <c r="AR40" s="36"/>
      <c r="AS40" s="54">
        <f>AP40-AP36</f>
        <v>41</v>
      </c>
      <c r="AT40" s="138"/>
      <c r="AU40" s="139"/>
      <c r="AV40" s="36">
        <v>1</v>
      </c>
      <c r="AW40" s="36">
        <v>1</v>
      </c>
      <c r="AX40" s="36">
        <v>1</v>
      </c>
      <c r="AY40" s="36">
        <v>33</v>
      </c>
      <c r="AZ40" s="36">
        <f>AY40*1.25</f>
        <v>41.25</v>
      </c>
      <c r="BA40" s="36" t="s">
        <v>123</v>
      </c>
      <c r="BB40" s="36" t="s">
        <v>123</v>
      </c>
    </row>
    <row r="41" spans="1:54" x14ac:dyDescent="0.3">
      <c r="A41" s="36">
        <v>27</v>
      </c>
      <c r="B41" s="36">
        <v>234</v>
      </c>
      <c r="C41" s="36" t="s">
        <v>123</v>
      </c>
      <c r="D41" s="36" t="s">
        <v>123</v>
      </c>
      <c r="E41" s="36" t="s">
        <v>123</v>
      </c>
      <c r="F41" s="36">
        <v>1</v>
      </c>
      <c r="G41" s="36">
        <v>1</v>
      </c>
      <c r="H41" s="36">
        <v>1</v>
      </c>
      <c r="I41" s="36" t="s">
        <v>123</v>
      </c>
      <c r="J41" s="36" t="s">
        <v>123</v>
      </c>
      <c r="K41" s="36" t="s">
        <v>123</v>
      </c>
      <c r="L41" s="36">
        <v>1</v>
      </c>
      <c r="M41" s="36" t="s">
        <v>123</v>
      </c>
      <c r="N41" s="36" t="s">
        <v>123</v>
      </c>
      <c r="O41" s="36" t="s">
        <v>123</v>
      </c>
      <c r="P41" s="36" t="s">
        <v>123</v>
      </c>
      <c r="Q41" s="36" t="s">
        <v>123</v>
      </c>
      <c r="R41" s="36" t="s">
        <v>123</v>
      </c>
      <c r="S41" s="36" t="s">
        <v>123</v>
      </c>
      <c r="T41" s="36" t="s">
        <v>123</v>
      </c>
      <c r="U41" s="36" t="s">
        <v>123</v>
      </c>
      <c r="V41" s="36" t="s">
        <v>123</v>
      </c>
      <c r="W41" s="36" t="s">
        <v>123</v>
      </c>
      <c r="X41" s="36" t="s">
        <v>123</v>
      </c>
      <c r="Y41" s="36" t="s">
        <v>123</v>
      </c>
      <c r="Z41" s="36" t="s">
        <v>123</v>
      </c>
      <c r="AA41" s="36" t="s">
        <v>123</v>
      </c>
      <c r="AB41" s="36" t="s">
        <v>123</v>
      </c>
      <c r="AC41" s="36" t="s">
        <v>123</v>
      </c>
      <c r="AD41" s="36" t="s">
        <v>123</v>
      </c>
      <c r="AE41" s="36" t="s">
        <v>123</v>
      </c>
      <c r="AF41" s="36" t="s">
        <v>123</v>
      </c>
      <c r="AG41" s="36" t="s">
        <v>123</v>
      </c>
      <c r="AH41" s="36"/>
      <c r="AI41" s="36">
        <v>0</v>
      </c>
      <c r="AJ41" s="36"/>
      <c r="AK41" s="36"/>
      <c r="AL41" s="36"/>
      <c r="AM41" s="36"/>
      <c r="AN41" s="37">
        <v>-14.810711492576001</v>
      </c>
      <c r="AO41" s="37">
        <v>-64.868463445453997</v>
      </c>
      <c r="AP41" s="36">
        <v>1140</v>
      </c>
      <c r="AQ41" s="36"/>
      <c r="AR41" s="36"/>
      <c r="AS41" s="54">
        <f>AP41-AP40</f>
        <v>30</v>
      </c>
      <c r="AT41" s="138"/>
      <c r="AU41" s="139"/>
      <c r="AV41" s="36" t="s">
        <v>123</v>
      </c>
      <c r="AW41" s="36" t="s">
        <v>123</v>
      </c>
      <c r="AX41" s="36" t="s">
        <v>123</v>
      </c>
      <c r="AY41" s="36" t="s">
        <v>123</v>
      </c>
      <c r="AZ41" s="36" t="s">
        <v>123</v>
      </c>
      <c r="BA41" s="36" t="s">
        <v>123</v>
      </c>
      <c r="BB41" s="36" t="s">
        <v>123</v>
      </c>
    </row>
    <row r="42" spans="1:54" x14ac:dyDescent="0.3">
      <c r="A42" s="36">
        <v>28</v>
      </c>
      <c r="B42" s="36">
        <v>235</v>
      </c>
      <c r="C42" s="36" t="s">
        <v>123</v>
      </c>
      <c r="D42" s="36" t="s">
        <v>123</v>
      </c>
      <c r="E42" s="36" t="s">
        <v>123</v>
      </c>
      <c r="F42" s="36">
        <v>1</v>
      </c>
      <c r="G42" s="36">
        <v>1</v>
      </c>
      <c r="H42" s="36">
        <v>1</v>
      </c>
      <c r="I42" s="36" t="s">
        <v>123</v>
      </c>
      <c r="J42" s="36" t="s">
        <v>123</v>
      </c>
      <c r="K42" s="36" t="s">
        <v>123</v>
      </c>
      <c r="L42" s="36" t="s">
        <v>123</v>
      </c>
      <c r="M42" s="36" t="s">
        <v>123</v>
      </c>
      <c r="N42" s="36">
        <v>1</v>
      </c>
      <c r="O42" s="36" t="s">
        <v>123</v>
      </c>
      <c r="P42" s="36">
        <v>1</v>
      </c>
      <c r="Q42" s="36" t="s">
        <v>123</v>
      </c>
      <c r="R42" s="36" t="s">
        <v>123</v>
      </c>
      <c r="S42" s="36" t="s">
        <v>123</v>
      </c>
      <c r="T42" s="36" t="s">
        <v>123</v>
      </c>
      <c r="U42" s="36" t="s">
        <v>123</v>
      </c>
      <c r="V42" s="36" t="s">
        <v>123</v>
      </c>
      <c r="W42" s="36" t="s">
        <v>123</v>
      </c>
      <c r="X42" s="36" t="s">
        <v>123</v>
      </c>
      <c r="Y42" s="36" t="s">
        <v>123</v>
      </c>
      <c r="Z42" s="36" t="s">
        <v>123</v>
      </c>
      <c r="AA42" s="36" t="s">
        <v>123</v>
      </c>
      <c r="AB42" s="36" t="s">
        <v>123</v>
      </c>
      <c r="AC42" s="36" t="s">
        <v>123</v>
      </c>
      <c r="AD42" s="36" t="s">
        <v>123</v>
      </c>
      <c r="AE42" s="36" t="s">
        <v>123</v>
      </c>
      <c r="AF42" s="36" t="s">
        <v>123</v>
      </c>
      <c r="AG42" s="36" t="s">
        <v>123</v>
      </c>
      <c r="AH42" s="36"/>
      <c r="AI42" s="36">
        <v>0</v>
      </c>
      <c r="AJ42" s="36"/>
      <c r="AK42" s="36"/>
      <c r="AL42" s="36"/>
      <c r="AM42" s="36"/>
      <c r="AN42" s="37">
        <v>-14.811006133529</v>
      </c>
      <c r="AO42" s="37">
        <v>-64.868484567850004</v>
      </c>
      <c r="AP42" s="36">
        <v>1170</v>
      </c>
      <c r="AQ42" s="36"/>
      <c r="AR42" s="36"/>
      <c r="AS42" s="54">
        <f>AP42-AP41</f>
        <v>30</v>
      </c>
      <c r="AT42" s="138"/>
      <c r="AU42" s="139"/>
      <c r="AV42" s="36">
        <v>1</v>
      </c>
      <c r="AW42" s="36">
        <v>1</v>
      </c>
      <c r="AX42" s="36">
        <v>1</v>
      </c>
      <c r="AY42" s="36" t="s">
        <v>123</v>
      </c>
      <c r="AZ42" s="36" t="s">
        <v>123</v>
      </c>
      <c r="BA42" s="36" t="s">
        <v>123</v>
      </c>
      <c r="BB42" s="36" t="s">
        <v>123</v>
      </c>
    </row>
    <row r="43" spans="1:54" x14ac:dyDescent="0.3">
      <c r="A43" s="36" t="s">
        <v>354</v>
      </c>
      <c r="B43" s="36"/>
      <c r="C43" s="36" t="s">
        <v>123</v>
      </c>
      <c r="D43" s="36" t="s">
        <v>123</v>
      </c>
      <c r="E43" s="36" t="s">
        <v>123</v>
      </c>
      <c r="F43" s="36" t="s">
        <v>123</v>
      </c>
      <c r="G43" s="36" t="s">
        <v>123</v>
      </c>
      <c r="H43" s="36" t="s">
        <v>123</v>
      </c>
      <c r="I43" s="36" t="s">
        <v>123</v>
      </c>
      <c r="J43" s="36" t="s">
        <v>123</v>
      </c>
      <c r="K43" s="36" t="s">
        <v>123</v>
      </c>
      <c r="L43" s="36" t="s">
        <v>123</v>
      </c>
      <c r="M43" s="36" t="s">
        <v>123</v>
      </c>
      <c r="N43" s="36" t="s">
        <v>123</v>
      </c>
      <c r="O43" s="36" t="s">
        <v>123</v>
      </c>
      <c r="P43" s="36" t="s">
        <v>123</v>
      </c>
      <c r="Q43" s="36" t="s">
        <v>123</v>
      </c>
      <c r="R43" s="36" t="s">
        <v>123</v>
      </c>
      <c r="S43" s="36" t="s">
        <v>123</v>
      </c>
      <c r="T43" s="36" t="s">
        <v>123</v>
      </c>
      <c r="U43" s="36" t="s">
        <v>123</v>
      </c>
      <c r="V43" s="36" t="s">
        <v>123</v>
      </c>
      <c r="W43" s="36" t="s">
        <v>123</v>
      </c>
      <c r="X43" s="36" t="s">
        <v>123</v>
      </c>
      <c r="Y43" s="36">
        <v>1</v>
      </c>
      <c r="Z43" s="36" t="s">
        <v>123</v>
      </c>
      <c r="AA43" s="36" t="s">
        <v>123</v>
      </c>
      <c r="AB43" s="36" t="s">
        <v>123</v>
      </c>
      <c r="AC43" s="36" t="s">
        <v>123</v>
      </c>
      <c r="AD43" s="36" t="s">
        <v>123</v>
      </c>
      <c r="AE43" s="36" t="s">
        <v>123</v>
      </c>
      <c r="AF43" s="36" t="s">
        <v>123</v>
      </c>
      <c r="AG43" s="36" t="s">
        <v>123</v>
      </c>
      <c r="AH43" s="36"/>
      <c r="AI43" s="36"/>
      <c r="AJ43" s="36"/>
      <c r="AK43" s="36"/>
      <c r="AL43" s="36"/>
      <c r="AM43" s="36"/>
      <c r="AN43" s="37">
        <v>-14.811152999999999</v>
      </c>
      <c r="AO43" s="37">
        <v>-64.868482999999998</v>
      </c>
      <c r="AP43" s="36"/>
      <c r="AQ43" s="36"/>
      <c r="AR43" s="36"/>
      <c r="AS43" s="54"/>
      <c r="AT43" s="52"/>
      <c r="AU43" s="53"/>
      <c r="AV43" s="36" t="s">
        <v>123</v>
      </c>
      <c r="AW43" s="36" t="s">
        <v>123</v>
      </c>
      <c r="AX43" s="36"/>
      <c r="AY43" s="36">
        <v>16</v>
      </c>
      <c r="AZ43" s="36">
        <f>AY43*1.25</f>
        <v>20</v>
      </c>
      <c r="BA43" s="36" t="s">
        <v>123</v>
      </c>
      <c r="BB43" s="36" t="s">
        <v>123</v>
      </c>
    </row>
    <row r="44" spans="1:54" x14ac:dyDescent="0.3">
      <c r="A44" s="36">
        <v>29</v>
      </c>
      <c r="B44" s="36">
        <v>236</v>
      </c>
      <c r="C44" s="36"/>
      <c r="D44" s="36"/>
      <c r="E44" s="36"/>
      <c r="F44" s="36">
        <v>1</v>
      </c>
      <c r="G44" s="36">
        <v>1</v>
      </c>
      <c r="H44" s="36">
        <v>1</v>
      </c>
      <c r="I44" s="36"/>
      <c r="J44" s="36"/>
      <c r="K44" s="36"/>
      <c r="L44" s="36"/>
      <c r="M44" s="36"/>
      <c r="N44" s="36"/>
      <c r="O44" s="36"/>
      <c r="P44" s="36">
        <v>1</v>
      </c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7">
        <v>-14.811170000000001</v>
      </c>
      <c r="AO44" s="37">
        <v>-64.868684999999999</v>
      </c>
      <c r="AP44" s="36"/>
      <c r="AQ44" s="36"/>
      <c r="AR44" s="36"/>
      <c r="AS44" s="54"/>
      <c r="AT44" s="52"/>
      <c r="AU44" s="53"/>
      <c r="AV44" s="36">
        <v>1</v>
      </c>
      <c r="AW44" s="36">
        <v>1</v>
      </c>
      <c r="AX44" s="36">
        <v>1</v>
      </c>
      <c r="AY44" s="36">
        <v>22</v>
      </c>
      <c r="AZ44" s="36">
        <f>AY44*1.25</f>
        <v>27.5</v>
      </c>
      <c r="BA44" s="36">
        <v>1</v>
      </c>
      <c r="BB44" s="36" t="s">
        <v>123</v>
      </c>
    </row>
    <row r="45" spans="1:54" x14ac:dyDescent="0.3">
      <c r="A45" s="36">
        <v>30</v>
      </c>
      <c r="B45" s="36">
        <v>237</v>
      </c>
      <c r="C45" s="36"/>
      <c r="D45" s="36"/>
      <c r="E45" s="36"/>
      <c r="F45" s="36">
        <v>1</v>
      </c>
      <c r="G45" s="36">
        <v>1</v>
      </c>
      <c r="H45" s="36">
        <v>1</v>
      </c>
      <c r="I45" s="36"/>
      <c r="J45" s="36"/>
      <c r="K45" s="36"/>
      <c r="L45" s="36"/>
      <c r="M45" s="36"/>
      <c r="N45" s="36"/>
      <c r="O45" s="36"/>
      <c r="P45" s="36">
        <v>1</v>
      </c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7">
        <v>-14.811327</v>
      </c>
      <c r="AO45" s="37">
        <v>-64.868515000000002</v>
      </c>
      <c r="AP45" s="36"/>
      <c r="AQ45" s="36"/>
      <c r="AR45" s="36"/>
      <c r="AS45" s="54"/>
      <c r="AT45" s="52"/>
      <c r="AU45" s="53"/>
      <c r="AV45" s="36">
        <v>1</v>
      </c>
      <c r="AW45" s="36">
        <v>1</v>
      </c>
      <c r="AX45" s="36">
        <v>1</v>
      </c>
      <c r="AY45" s="36">
        <v>20</v>
      </c>
      <c r="AZ45" s="36">
        <f>AY45*1.25</f>
        <v>25</v>
      </c>
      <c r="BA45" s="36">
        <v>1</v>
      </c>
      <c r="BB45" s="36" t="s">
        <v>123</v>
      </c>
    </row>
    <row r="46" spans="1:54" x14ac:dyDescent="0.3">
      <c r="A46" s="36">
        <v>31</v>
      </c>
      <c r="B46" s="36">
        <v>238</v>
      </c>
      <c r="C46" s="36"/>
      <c r="D46" s="36"/>
      <c r="E46" s="36"/>
      <c r="F46" s="36">
        <v>1</v>
      </c>
      <c r="G46" s="36">
        <v>1</v>
      </c>
      <c r="H46" s="36">
        <v>1</v>
      </c>
      <c r="I46" s="36"/>
      <c r="J46" s="36"/>
      <c r="K46" s="36"/>
      <c r="L46" s="36"/>
      <c r="M46" s="36"/>
      <c r="N46" s="36">
        <v>1</v>
      </c>
      <c r="O46" s="36"/>
      <c r="P46" s="36">
        <v>1</v>
      </c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7">
        <v>-14.811191000000001</v>
      </c>
      <c r="AO46" s="37">
        <v>-64.86833</v>
      </c>
      <c r="AP46" s="36">
        <v>1207</v>
      </c>
      <c r="AQ46" s="36"/>
      <c r="AR46" s="36"/>
      <c r="AS46" s="54">
        <f>AP46-AP42</f>
        <v>37</v>
      </c>
      <c r="AT46" s="52"/>
      <c r="AU46" s="53"/>
      <c r="AV46" s="36">
        <v>1</v>
      </c>
      <c r="AW46" s="36">
        <v>1</v>
      </c>
      <c r="AX46" s="36">
        <v>1</v>
      </c>
      <c r="AY46" s="36">
        <v>17</v>
      </c>
      <c r="AZ46" s="36">
        <f>AY46*1.25</f>
        <v>21.25</v>
      </c>
      <c r="BA46" s="36" t="s">
        <v>123</v>
      </c>
      <c r="BB46" s="36" t="s">
        <v>123</v>
      </c>
    </row>
    <row r="47" spans="1:54" x14ac:dyDescent="0.3">
      <c r="A47" s="36">
        <v>32</v>
      </c>
      <c r="B47" s="36">
        <v>239</v>
      </c>
      <c r="C47" s="36" t="s">
        <v>123</v>
      </c>
      <c r="D47" s="36" t="s">
        <v>123</v>
      </c>
      <c r="E47" s="36">
        <v>1</v>
      </c>
      <c r="F47" s="36" t="s">
        <v>123</v>
      </c>
      <c r="G47" s="36" t="s">
        <v>123</v>
      </c>
      <c r="H47" s="36">
        <v>1</v>
      </c>
      <c r="I47" s="36" t="s">
        <v>123</v>
      </c>
      <c r="J47" s="36" t="s">
        <v>123</v>
      </c>
      <c r="K47" s="36" t="s">
        <v>123</v>
      </c>
      <c r="L47" s="36">
        <v>1</v>
      </c>
      <c r="M47" s="36" t="s">
        <v>123</v>
      </c>
      <c r="N47" s="36" t="s">
        <v>123</v>
      </c>
      <c r="O47" s="36" t="s">
        <v>123</v>
      </c>
      <c r="P47" s="36" t="s">
        <v>123</v>
      </c>
      <c r="Q47" s="36" t="s">
        <v>123</v>
      </c>
      <c r="R47" s="36" t="s">
        <v>123</v>
      </c>
      <c r="S47" s="36" t="s">
        <v>123</v>
      </c>
      <c r="T47" s="36" t="s">
        <v>123</v>
      </c>
      <c r="U47" s="36" t="s">
        <v>123</v>
      </c>
      <c r="V47" s="36">
        <v>1</v>
      </c>
      <c r="W47" s="36" t="s">
        <v>123</v>
      </c>
      <c r="X47" s="36" t="s">
        <v>123</v>
      </c>
      <c r="Y47" s="36" t="s">
        <v>123</v>
      </c>
      <c r="Z47" s="36" t="s">
        <v>123</v>
      </c>
      <c r="AA47" s="36" t="s">
        <v>123</v>
      </c>
      <c r="AB47" s="36" t="s">
        <v>123</v>
      </c>
      <c r="AC47" s="36" t="s">
        <v>123</v>
      </c>
      <c r="AD47" s="36" t="s">
        <v>123</v>
      </c>
      <c r="AE47" s="36" t="s">
        <v>123</v>
      </c>
      <c r="AF47" s="36" t="s">
        <v>123</v>
      </c>
      <c r="AG47" s="36" t="s">
        <v>123</v>
      </c>
      <c r="AH47" s="36"/>
      <c r="AI47" s="36">
        <v>1</v>
      </c>
      <c r="AJ47" s="36"/>
      <c r="AK47" s="36" t="s">
        <v>209</v>
      </c>
      <c r="AL47" s="36">
        <v>1</v>
      </c>
      <c r="AM47" s="36">
        <v>5</v>
      </c>
      <c r="AN47" s="37">
        <v>-14.811236594976</v>
      </c>
      <c r="AO47" s="37">
        <v>-64.867921639233003</v>
      </c>
      <c r="AP47" s="36">
        <v>1279</v>
      </c>
      <c r="AQ47" s="36">
        <v>1251</v>
      </c>
      <c r="AR47" s="36">
        <f>AP47-AQ47</f>
        <v>28</v>
      </c>
      <c r="AS47" s="54">
        <f>AQ47-AP46</f>
        <v>44</v>
      </c>
      <c r="AT47" s="138"/>
      <c r="AU47" s="139"/>
      <c r="AV47" s="36" t="s">
        <v>123</v>
      </c>
      <c r="AW47" s="36" t="s">
        <v>123</v>
      </c>
      <c r="AX47" s="36" t="s">
        <v>123</v>
      </c>
      <c r="AY47" s="36" t="s">
        <v>123</v>
      </c>
      <c r="AZ47" s="36" t="s">
        <v>123</v>
      </c>
      <c r="BA47" s="36" t="s">
        <v>123</v>
      </c>
      <c r="BB47" s="36" t="s">
        <v>123</v>
      </c>
    </row>
    <row r="48" spans="1:54" x14ac:dyDescent="0.3">
      <c r="A48" s="36">
        <v>33</v>
      </c>
      <c r="B48" s="36">
        <v>240</v>
      </c>
      <c r="C48" s="36" t="s">
        <v>123</v>
      </c>
      <c r="D48" s="36" t="s">
        <v>123</v>
      </c>
      <c r="E48" s="36">
        <v>1</v>
      </c>
      <c r="F48" s="36" t="s">
        <v>123</v>
      </c>
      <c r="G48" s="36" t="s">
        <v>123</v>
      </c>
      <c r="H48" s="36">
        <v>1</v>
      </c>
      <c r="I48" s="36" t="s">
        <v>123</v>
      </c>
      <c r="J48" s="36" t="s">
        <v>123</v>
      </c>
      <c r="K48" s="36" t="s">
        <v>123</v>
      </c>
      <c r="L48" s="36">
        <v>1</v>
      </c>
      <c r="M48" s="36" t="s">
        <v>123</v>
      </c>
      <c r="N48" s="36" t="s">
        <v>123</v>
      </c>
      <c r="O48" s="36" t="s">
        <v>123</v>
      </c>
      <c r="P48" s="36" t="s">
        <v>123</v>
      </c>
      <c r="Q48" s="36" t="s">
        <v>123</v>
      </c>
      <c r="R48" s="36" t="s">
        <v>123</v>
      </c>
      <c r="S48" s="36" t="s">
        <v>123</v>
      </c>
      <c r="T48" s="36" t="s">
        <v>123</v>
      </c>
      <c r="U48" s="36" t="s">
        <v>123</v>
      </c>
      <c r="V48" s="36" t="s">
        <v>123</v>
      </c>
      <c r="W48" s="36" t="s">
        <v>123</v>
      </c>
      <c r="X48" s="36" t="s">
        <v>123</v>
      </c>
      <c r="Y48" s="36" t="s">
        <v>123</v>
      </c>
      <c r="Z48" s="36" t="s">
        <v>123</v>
      </c>
      <c r="AA48" s="36" t="s">
        <v>123</v>
      </c>
      <c r="AB48" s="36" t="s">
        <v>123</v>
      </c>
      <c r="AC48" s="36" t="s">
        <v>123</v>
      </c>
      <c r="AD48" s="36" t="s">
        <v>123</v>
      </c>
      <c r="AE48" s="36" t="s">
        <v>123</v>
      </c>
      <c r="AF48" s="36" t="s">
        <v>123</v>
      </c>
      <c r="AG48" s="36" t="s">
        <v>123</v>
      </c>
      <c r="AH48" s="36"/>
      <c r="AI48" s="36">
        <v>0</v>
      </c>
      <c r="AJ48" s="36"/>
      <c r="AK48" s="36"/>
      <c r="AL48" s="36"/>
      <c r="AM48" s="36"/>
      <c r="AN48" s="37">
        <v>-14.811702053945</v>
      </c>
      <c r="AO48" s="37">
        <v>-64.867964219301001</v>
      </c>
      <c r="AP48" s="36">
        <v>1330</v>
      </c>
      <c r="AQ48" s="36"/>
      <c r="AR48" s="36"/>
      <c r="AS48" s="54">
        <f>AP48-AP47</f>
        <v>51</v>
      </c>
      <c r="AT48" s="138"/>
      <c r="AU48" s="139"/>
      <c r="AV48" s="36" t="s">
        <v>123</v>
      </c>
      <c r="AW48" s="36" t="s">
        <v>123</v>
      </c>
      <c r="AX48" s="36" t="s">
        <v>123</v>
      </c>
      <c r="AY48" s="36" t="s">
        <v>123</v>
      </c>
      <c r="AZ48" s="36" t="s">
        <v>123</v>
      </c>
      <c r="BA48" s="36" t="s">
        <v>123</v>
      </c>
      <c r="BB48" s="36" t="s">
        <v>123</v>
      </c>
    </row>
    <row r="49" spans="1:54" x14ac:dyDescent="0.3">
      <c r="A49" s="36">
        <v>34</v>
      </c>
      <c r="B49" s="36">
        <v>241</v>
      </c>
      <c r="C49" s="36"/>
      <c r="D49" s="36"/>
      <c r="E49" s="36"/>
      <c r="F49" s="36">
        <v>1</v>
      </c>
      <c r="G49" s="36"/>
      <c r="H49" s="36">
        <v>1</v>
      </c>
      <c r="I49" s="36"/>
      <c r="J49" s="36"/>
      <c r="K49" s="36"/>
      <c r="L49" s="36">
        <v>1</v>
      </c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7">
        <v>-14.811963</v>
      </c>
      <c r="AO49" s="37">
        <v>-64.868015</v>
      </c>
      <c r="AP49" s="36">
        <v>1353</v>
      </c>
      <c r="AQ49" s="36"/>
      <c r="AR49" s="36"/>
      <c r="AS49" s="54">
        <f t="shared" ref="AS49:AS55" si="2">AP49-AP48</f>
        <v>23</v>
      </c>
      <c r="AT49" s="52"/>
      <c r="AU49" s="53"/>
      <c r="AV49" s="36"/>
      <c r="AW49" s="36"/>
      <c r="AX49" s="36"/>
      <c r="AY49" s="36"/>
      <c r="AZ49" s="36"/>
      <c r="BA49" s="36"/>
      <c r="BB49" s="36"/>
    </row>
    <row r="50" spans="1:54" x14ac:dyDescent="0.3">
      <c r="A50" s="36">
        <v>35</v>
      </c>
      <c r="B50" s="36">
        <v>242</v>
      </c>
      <c r="C50" s="36" t="s">
        <v>123</v>
      </c>
      <c r="D50" s="36" t="s">
        <v>123</v>
      </c>
      <c r="E50" s="36" t="s">
        <v>123</v>
      </c>
      <c r="F50" s="36">
        <v>1</v>
      </c>
      <c r="G50" s="36">
        <v>1</v>
      </c>
      <c r="H50" s="36">
        <v>1</v>
      </c>
      <c r="I50" s="36" t="s">
        <v>123</v>
      </c>
      <c r="J50" s="36" t="s">
        <v>123</v>
      </c>
      <c r="K50" s="36" t="s">
        <v>123</v>
      </c>
      <c r="L50" s="36">
        <v>1</v>
      </c>
      <c r="M50" s="36" t="s">
        <v>123</v>
      </c>
      <c r="N50" s="36" t="s">
        <v>123</v>
      </c>
      <c r="O50" s="36" t="s">
        <v>123</v>
      </c>
      <c r="P50" s="36" t="s">
        <v>123</v>
      </c>
      <c r="Q50" s="36" t="s">
        <v>123</v>
      </c>
      <c r="R50" s="36" t="s">
        <v>123</v>
      </c>
      <c r="S50" s="36" t="s">
        <v>123</v>
      </c>
      <c r="T50" s="36" t="s">
        <v>123</v>
      </c>
      <c r="U50" s="36" t="s">
        <v>123</v>
      </c>
      <c r="V50" s="36" t="s">
        <v>123</v>
      </c>
      <c r="W50" s="36" t="s">
        <v>123</v>
      </c>
      <c r="X50" s="36" t="s">
        <v>123</v>
      </c>
      <c r="Y50" s="36" t="s">
        <v>123</v>
      </c>
      <c r="Z50" s="36" t="s">
        <v>123</v>
      </c>
      <c r="AA50" s="36" t="s">
        <v>123</v>
      </c>
      <c r="AB50" s="36" t="s">
        <v>123</v>
      </c>
      <c r="AC50" s="36" t="s">
        <v>123</v>
      </c>
      <c r="AD50" s="36" t="s">
        <v>123</v>
      </c>
      <c r="AE50" s="36" t="s">
        <v>123</v>
      </c>
      <c r="AF50" s="36" t="s">
        <v>123</v>
      </c>
      <c r="AG50" s="36" t="s">
        <v>123</v>
      </c>
      <c r="AH50" s="36"/>
      <c r="AI50" s="36">
        <v>0</v>
      </c>
      <c r="AJ50" s="36"/>
      <c r="AK50" s="36"/>
      <c r="AL50" s="36"/>
      <c r="AM50" s="36"/>
      <c r="AN50" s="37">
        <v>-14.812336999999999</v>
      </c>
      <c r="AO50" s="37">
        <v>-64.868078999999994</v>
      </c>
      <c r="AP50" s="36">
        <v>1370</v>
      </c>
      <c r="AQ50" s="36"/>
      <c r="AR50" s="36"/>
      <c r="AS50" s="54">
        <f t="shared" si="2"/>
        <v>17</v>
      </c>
      <c r="AT50" s="138"/>
      <c r="AU50" s="139"/>
      <c r="AV50" s="36" t="s">
        <v>123</v>
      </c>
      <c r="AW50" s="36" t="s">
        <v>123</v>
      </c>
      <c r="AX50" s="36" t="s">
        <v>123</v>
      </c>
      <c r="AY50" s="36" t="s">
        <v>123</v>
      </c>
      <c r="AZ50" s="36" t="s">
        <v>123</v>
      </c>
      <c r="BA50" s="36" t="s">
        <v>123</v>
      </c>
      <c r="BB50" s="36" t="s">
        <v>123</v>
      </c>
    </row>
    <row r="51" spans="1:54" ht="11.25" customHeight="1" x14ac:dyDescent="0.3">
      <c r="A51" s="36">
        <v>36</v>
      </c>
      <c r="B51" s="36">
        <v>243</v>
      </c>
      <c r="C51" s="36" t="s">
        <v>123</v>
      </c>
      <c r="D51" s="36" t="s">
        <v>123</v>
      </c>
      <c r="E51" s="36" t="s">
        <v>123</v>
      </c>
      <c r="F51" s="36">
        <v>1</v>
      </c>
      <c r="G51" s="36">
        <v>1</v>
      </c>
      <c r="H51" s="36">
        <v>1</v>
      </c>
      <c r="I51" s="36" t="s">
        <v>123</v>
      </c>
      <c r="J51" s="36" t="s">
        <v>123</v>
      </c>
      <c r="K51" s="36" t="s">
        <v>123</v>
      </c>
      <c r="L51" s="36">
        <v>1</v>
      </c>
      <c r="M51" s="36" t="s">
        <v>123</v>
      </c>
      <c r="N51" s="36" t="s">
        <v>123</v>
      </c>
      <c r="O51" s="36" t="s">
        <v>123</v>
      </c>
      <c r="P51" s="36" t="s">
        <v>123</v>
      </c>
      <c r="Q51" s="36" t="s">
        <v>123</v>
      </c>
      <c r="R51" s="36" t="s">
        <v>123</v>
      </c>
      <c r="S51" s="36" t="s">
        <v>123</v>
      </c>
      <c r="T51" s="36" t="s">
        <v>123</v>
      </c>
      <c r="U51" s="36" t="s">
        <v>123</v>
      </c>
      <c r="V51" s="36" t="s">
        <v>123</v>
      </c>
      <c r="W51" s="36" t="s">
        <v>123</v>
      </c>
      <c r="X51" s="36" t="s">
        <v>123</v>
      </c>
      <c r="Y51" s="36" t="s">
        <v>123</v>
      </c>
      <c r="Z51" s="36" t="s">
        <v>123</v>
      </c>
      <c r="AA51" s="36" t="s">
        <v>123</v>
      </c>
      <c r="AB51" s="36" t="s">
        <v>123</v>
      </c>
      <c r="AC51" s="36" t="s">
        <v>123</v>
      </c>
      <c r="AD51" s="36" t="s">
        <v>123</v>
      </c>
      <c r="AE51" s="36" t="s">
        <v>123</v>
      </c>
      <c r="AF51" s="36" t="s">
        <v>123</v>
      </c>
      <c r="AG51" s="36" t="s">
        <v>123</v>
      </c>
      <c r="AH51" s="36"/>
      <c r="AI51" s="36"/>
      <c r="AJ51" s="36"/>
      <c r="AK51" s="36"/>
      <c r="AL51" s="36"/>
      <c r="AM51" s="36"/>
      <c r="AN51" s="37">
        <v>-14.812722000000001</v>
      </c>
      <c r="AO51" s="37">
        <v>-64.868122999999997</v>
      </c>
      <c r="AP51" s="36">
        <v>1412</v>
      </c>
      <c r="AQ51" s="36"/>
      <c r="AR51" s="36"/>
      <c r="AS51" s="54">
        <f t="shared" si="2"/>
        <v>42</v>
      </c>
      <c r="AT51" s="52"/>
      <c r="AU51" s="53"/>
      <c r="AV51" s="36"/>
      <c r="AW51" s="36"/>
      <c r="AX51" s="36"/>
      <c r="AY51" s="36"/>
      <c r="AZ51" s="36"/>
      <c r="BA51" s="36"/>
      <c r="BB51" s="36"/>
    </row>
    <row r="52" spans="1:54" x14ac:dyDescent="0.3">
      <c r="A52" s="36">
        <v>37</v>
      </c>
      <c r="B52" s="36">
        <v>244</v>
      </c>
      <c r="C52" s="36" t="s">
        <v>123</v>
      </c>
      <c r="D52" s="36" t="s">
        <v>123</v>
      </c>
      <c r="E52" s="36" t="s">
        <v>123</v>
      </c>
      <c r="F52" s="36">
        <v>1</v>
      </c>
      <c r="G52" s="36">
        <v>1</v>
      </c>
      <c r="H52" s="36">
        <v>1</v>
      </c>
      <c r="I52" s="36" t="s">
        <v>123</v>
      </c>
      <c r="J52" s="36" t="s">
        <v>123</v>
      </c>
      <c r="K52" s="36" t="s">
        <v>123</v>
      </c>
      <c r="L52" s="36" t="s">
        <v>123</v>
      </c>
      <c r="M52" s="36">
        <v>1</v>
      </c>
      <c r="N52" s="36" t="s">
        <v>123</v>
      </c>
      <c r="O52" s="36" t="s">
        <v>123</v>
      </c>
      <c r="P52" s="36" t="s">
        <v>123</v>
      </c>
      <c r="Q52" s="36" t="s">
        <v>123</v>
      </c>
      <c r="R52" s="36" t="s">
        <v>123</v>
      </c>
      <c r="S52" s="36" t="s">
        <v>123</v>
      </c>
      <c r="T52" s="36" t="s">
        <v>123</v>
      </c>
      <c r="U52" s="36" t="s">
        <v>123</v>
      </c>
      <c r="V52" s="36" t="s">
        <v>123</v>
      </c>
      <c r="W52" s="36" t="s">
        <v>123</v>
      </c>
      <c r="X52" s="36" t="s">
        <v>123</v>
      </c>
      <c r="Y52" s="36" t="s">
        <v>123</v>
      </c>
      <c r="Z52" s="36" t="s">
        <v>123</v>
      </c>
      <c r="AA52" s="36" t="s">
        <v>123</v>
      </c>
      <c r="AB52" s="36" t="s">
        <v>123</v>
      </c>
      <c r="AC52" s="36" t="s">
        <v>123</v>
      </c>
      <c r="AD52" s="36" t="s">
        <v>123</v>
      </c>
      <c r="AE52" s="36" t="s">
        <v>123</v>
      </c>
      <c r="AF52" s="36" t="s">
        <v>123</v>
      </c>
      <c r="AG52" s="36" t="s">
        <v>123</v>
      </c>
      <c r="AH52" s="36"/>
      <c r="AI52" s="36">
        <v>0</v>
      </c>
      <c r="AJ52" s="36"/>
      <c r="AK52" s="36"/>
      <c r="AL52" s="36"/>
      <c r="AM52" s="36"/>
      <c r="AN52" s="37">
        <v>-14.813048507807</v>
      </c>
      <c r="AO52" s="37">
        <v>-64.868161361663994</v>
      </c>
      <c r="AP52" s="67">
        <v>1481</v>
      </c>
      <c r="AQ52" s="67"/>
      <c r="AR52" s="36"/>
      <c r="AS52" s="54">
        <f t="shared" si="2"/>
        <v>69</v>
      </c>
      <c r="AT52" s="138"/>
      <c r="AU52" s="139"/>
      <c r="AV52" s="36" t="s">
        <v>123</v>
      </c>
      <c r="AW52" s="36" t="s">
        <v>123</v>
      </c>
      <c r="AX52" s="36" t="s">
        <v>123</v>
      </c>
      <c r="AY52" s="36" t="s">
        <v>123</v>
      </c>
      <c r="AZ52" s="36" t="s">
        <v>123</v>
      </c>
      <c r="BA52" s="36" t="s">
        <v>123</v>
      </c>
      <c r="BB52" s="36" t="s">
        <v>123</v>
      </c>
    </row>
    <row r="53" spans="1:54" x14ac:dyDescent="0.3">
      <c r="A53" s="36">
        <v>38</v>
      </c>
      <c r="B53" s="36">
        <v>245</v>
      </c>
      <c r="C53" s="36" t="s">
        <v>123</v>
      </c>
      <c r="D53" s="36" t="s">
        <v>123</v>
      </c>
      <c r="E53" s="36" t="s">
        <v>123</v>
      </c>
      <c r="F53" s="36">
        <v>1</v>
      </c>
      <c r="G53" s="36">
        <v>1</v>
      </c>
      <c r="H53" s="36">
        <v>1</v>
      </c>
      <c r="I53" s="36" t="s">
        <v>123</v>
      </c>
      <c r="J53" s="36" t="s">
        <v>123</v>
      </c>
      <c r="K53" s="36" t="s">
        <v>123</v>
      </c>
      <c r="L53" s="36">
        <v>1</v>
      </c>
      <c r="M53" s="36" t="s">
        <v>123</v>
      </c>
      <c r="N53" s="36" t="s">
        <v>123</v>
      </c>
      <c r="O53" s="36" t="s">
        <v>123</v>
      </c>
      <c r="P53" s="36" t="s">
        <v>123</v>
      </c>
      <c r="Q53" s="36" t="s">
        <v>123</v>
      </c>
      <c r="R53" s="36" t="s">
        <v>123</v>
      </c>
      <c r="S53" s="36" t="s">
        <v>123</v>
      </c>
      <c r="T53" s="36" t="s">
        <v>123</v>
      </c>
      <c r="U53" s="36" t="s">
        <v>123</v>
      </c>
      <c r="V53" s="36">
        <v>1</v>
      </c>
      <c r="W53" s="36" t="s">
        <v>123</v>
      </c>
      <c r="X53" s="36" t="s">
        <v>123</v>
      </c>
      <c r="Y53" s="36" t="s">
        <v>123</v>
      </c>
      <c r="Z53" s="36" t="s">
        <v>123</v>
      </c>
      <c r="AA53" s="36" t="s">
        <v>123</v>
      </c>
      <c r="AB53" s="36" t="s">
        <v>123</v>
      </c>
      <c r="AC53" s="36" t="s">
        <v>123</v>
      </c>
      <c r="AD53" s="36" t="s">
        <v>123</v>
      </c>
      <c r="AE53" s="36" t="s">
        <v>123</v>
      </c>
      <c r="AF53" s="36" t="s">
        <v>123</v>
      </c>
      <c r="AG53" s="36" t="s">
        <v>123</v>
      </c>
      <c r="AH53" s="36"/>
      <c r="AI53" s="36">
        <v>0</v>
      </c>
      <c r="AJ53" s="36"/>
      <c r="AK53" s="36" t="s">
        <v>210</v>
      </c>
      <c r="AL53" s="36">
        <v>1</v>
      </c>
      <c r="AM53" s="36">
        <v>1</v>
      </c>
      <c r="AN53" s="37">
        <v>-14.813371668454</v>
      </c>
      <c r="AO53" s="37">
        <v>-64.868203271179993</v>
      </c>
      <c r="AP53" s="67">
        <v>1517</v>
      </c>
      <c r="AQ53" s="67"/>
      <c r="AR53" s="36"/>
      <c r="AS53" s="54">
        <f t="shared" si="2"/>
        <v>36</v>
      </c>
      <c r="AT53" s="138"/>
      <c r="AU53" s="139"/>
      <c r="AV53" s="36" t="s">
        <v>123</v>
      </c>
      <c r="AW53" s="36" t="s">
        <v>123</v>
      </c>
      <c r="AX53" s="36" t="s">
        <v>123</v>
      </c>
      <c r="AY53" s="36" t="s">
        <v>123</v>
      </c>
      <c r="AZ53" s="36" t="s">
        <v>123</v>
      </c>
      <c r="BA53" s="36" t="s">
        <v>123</v>
      </c>
      <c r="BB53" s="36" t="s">
        <v>123</v>
      </c>
    </row>
    <row r="54" spans="1:54" x14ac:dyDescent="0.3">
      <c r="A54" s="36">
        <v>39</v>
      </c>
      <c r="B54" s="36">
        <v>246</v>
      </c>
      <c r="C54" s="36" t="s">
        <v>123</v>
      </c>
      <c r="D54" s="36" t="s">
        <v>123</v>
      </c>
      <c r="E54" s="36" t="s">
        <v>123</v>
      </c>
      <c r="F54" s="36">
        <v>1</v>
      </c>
      <c r="G54" s="36">
        <v>1</v>
      </c>
      <c r="H54" s="36">
        <v>1</v>
      </c>
      <c r="I54" s="36" t="s">
        <v>123</v>
      </c>
      <c r="J54" s="36" t="s">
        <v>123</v>
      </c>
      <c r="K54" s="36" t="s">
        <v>123</v>
      </c>
      <c r="L54" s="36">
        <v>1</v>
      </c>
      <c r="M54" s="36" t="s">
        <v>123</v>
      </c>
      <c r="N54" s="36">
        <v>1</v>
      </c>
      <c r="O54" s="36" t="s">
        <v>123</v>
      </c>
      <c r="P54" s="36" t="s">
        <v>123</v>
      </c>
      <c r="Q54" s="36" t="s">
        <v>123</v>
      </c>
      <c r="R54" s="36" t="s">
        <v>123</v>
      </c>
      <c r="S54" s="36" t="s">
        <v>123</v>
      </c>
      <c r="T54" s="36" t="s">
        <v>123</v>
      </c>
      <c r="U54" s="36" t="s">
        <v>123</v>
      </c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7">
        <v>-14.813714276558001</v>
      </c>
      <c r="AO54" s="37">
        <v>-64.868238139897002</v>
      </c>
      <c r="AP54" s="36">
        <v>1577</v>
      </c>
      <c r="AQ54" s="36">
        <v>1553</v>
      </c>
      <c r="AR54" s="36">
        <f>AP54-AQ54</f>
        <v>24</v>
      </c>
      <c r="AS54" s="54">
        <f>AQ54-AP53</f>
        <v>36</v>
      </c>
      <c r="AT54" s="138"/>
      <c r="AU54" s="139"/>
      <c r="AV54" s="36" t="s">
        <v>123</v>
      </c>
      <c r="AW54" s="36" t="s">
        <v>123</v>
      </c>
      <c r="AX54" s="36" t="s">
        <v>123</v>
      </c>
      <c r="AY54" s="36" t="s">
        <v>123</v>
      </c>
      <c r="AZ54" s="36" t="s">
        <v>123</v>
      </c>
      <c r="BA54" s="36" t="s">
        <v>123</v>
      </c>
      <c r="BB54" s="36" t="s">
        <v>123</v>
      </c>
    </row>
    <row r="55" spans="1:54" x14ac:dyDescent="0.3">
      <c r="A55" s="36">
        <v>40</v>
      </c>
      <c r="B55" s="36">
        <v>247</v>
      </c>
      <c r="C55" s="36" t="s">
        <v>123</v>
      </c>
      <c r="D55" s="36" t="s">
        <v>123</v>
      </c>
      <c r="E55" s="36" t="s">
        <v>123</v>
      </c>
      <c r="F55" s="36">
        <v>1</v>
      </c>
      <c r="G55" s="36">
        <v>1</v>
      </c>
      <c r="H55" s="36">
        <v>1</v>
      </c>
      <c r="I55" s="36" t="s">
        <v>123</v>
      </c>
      <c r="J55" s="36" t="s">
        <v>123</v>
      </c>
      <c r="K55" s="36" t="s">
        <v>123</v>
      </c>
      <c r="L55" s="36"/>
      <c r="M55" s="36" t="s">
        <v>123</v>
      </c>
      <c r="N55" s="36">
        <v>1</v>
      </c>
      <c r="O55" s="36" t="s">
        <v>123</v>
      </c>
      <c r="P55" s="36">
        <v>1</v>
      </c>
      <c r="Q55" s="36" t="s">
        <v>123</v>
      </c>
      <c r="R55" s="36" t="s">
        <v>123</v>
      </c>
      <c r="S55" s="36" t="s">
        <v>123</v>
      </c>
      <c r="T55" s="36" t="s">
        <v>123</v>
      </c>
      <c r="U55" s="36" t="s">
        <v>123</v>
      </c>
      <c r="V55" s="36"/>
      <c r="W55" s="36" t="s">
        <v>123</v>
      </c>
      <c r="X55" s="36" t="s">
        <v>123</v>
      </c>
      <c r="Y55" s="36" t="s">
        <v>123</v>
      </c>
      <c r="Z55" s="36" t="s">
        <v>123</v>
      </c>
      <c r="AA55" s="36" t="s">
        <v>123</v>
      </c>
      <c r="AB55" s="36" t="s">
        <v>123</v>
      </c>
      <c r="AC55" s="36" t="s">
        <v>123</v>
      </c>
      <c r="AD55" s="36" t="s">
        <v>123</v>
      </c>
      <c r="AE55" s="36" t="s">
        <v>123</v>
      </c>
      <c r="AF55" s="36" t="s">
        <v>123</v>
      </c>
      <c r="AG55" s="36" t="s">
        <v>123</v>
      </c>
      <c r="AH55" s="36"/>
      <c r="AI55" s="36">
        <v>0</v>
      </c>
      <c r="AJ55" s="36"/>
      <c r="AK55" s="36"/>
      <c r="AL55" s="36"/>
      <c r="AM55" s="36"/>
      <c r="AN55" s="37">
        <v>-14.814271459251</v>
      </c>
      <c r="AO55" s="37">
        <v>-64.868307542055007</v>
      </c>
      <c r="AP55" s="36">
        <v>1616</v>
      </c>
      <c r="AQ55" s="36"/>
      <c r="AR55" s="36"/>
      <c r="AS55" s="54">
        <f t="shared" si="2"/>
        <v>39</v>
      </c>
      <c r="AT55" s="138"/>
      <c r="AU55" s="139"/>
      <c r="AV55" s="36">
        <v>1</v>
      </c>
      <c r="AW55" s="36">
        <v>1</v>
      </c>
      <c r="AX55" s="36">
        <v>1</v>
      </c>
      <c r="AY55" s="36"/>
      <c r="AZ55" s="36">
        <v>75</v>
      </c>
      <c r="BA55" s="36" t="s">
        <v>123</v>
      </c>
      <c r="BB55" s="36" t="s">
        <v>123</v>
      </c>
    </row>
    <row r="56" spans="1:54" x14ac:dyDescent="0.3">
      <c r="A56" s="36" t="s">
        <v>394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>
        <v>1</v>
      </c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7">
        <v>-14.814294</v>
      </c>
      <c r="AO56" s="37">
        <v>-64.868307999999999</v>
      </c>
      <c r="AP56" s="36"/>
      <c r="AQ56" s="36"/>
      <c r="AR56" s="36"/>
      <c r="AS56" s="54"/>
      <c r="AT56" s="52"/>
      <c r="AU56" s="53"/>
      <c r="AV56" s="36"/>
      <c r="AW56" s="36"/>
      <c r="AX56" s="36"/>
      <c r="AY56" s="36">
        <v>2</v>
      </c>
      <c r="AZ56" s="36">
        <v>3</v>
      </c>
      <c r="BA56" s="36"/>
      <c r="BB56" s="36"/>
    </row>
    <row r="57" spans="1:54" x14ac:dyDescent="0.3">
      <c r="A57" s="36">
        <v>41</v>
      </c>
      <c r="B57" s="36">
        <v>248</v>
      </c>
      <c r="C57" s="36"/>
      <c r="D57" s="36"/>
      <c r="E57" s="36"/>
      <c r="F57" s="36">
        <v>1</v>
      </c>
      <c r="G57" s="36"/>
      <c r="H57" s="36">
        <v>1</v>
      </c>
      <c r="I57" s="36"/>
      <c r="J57" s="36"/>
      <c r="K57" s="36"/>
      <c r="L57" s="36"/>
      <c r="M57" s="36"/>
      <c r="N57" s="36"/>
      <c r="O57" s="36"/>
      <c r="P57" s="36">
        <v>1</v>
      </c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7">
        <v>-14.814295</v>
      </c>
      <c r="AO57" s="37">
        <v>-64.868375</v>
      </c>
      <c r="AP57" s="36"/>
      <c r="AQ57" s="36"/>
      <c r="AR57" s="36"/>
      <c r="AS57" s="54"/>
      <c r="AT57" s="52"/>
      <c r="AU57" s="53"/>
      <c r="AV57" s="36">
        <v>1</v>
      </c>
      <c r="AW57" s="36">
        <v>1</v>
      </c>
      <c r="AX57" s="36">
        <v>1</v>
      </c>
      <c r="AY57" s="36">
        <v>7</v>
      </c>
      <c r="AZ57" s="36">
        <v>8</v>
      </c>
      <c r="BA57" s="36">
        <v>1</v>
      </c>
      <c r="BB57" s="36"/>
    </row>
    <row r="58" spans="1:54" x14ac:dyDescent="0.3">
      <c r="A58" s="36">
        <v>42</v>
      </c>
      <c r="B58" s="36">
        <v>344</v>
      </c>
      <c r="C58" s="36"/>
      <c r="D58" s="36"/>
      <c r="E58" s="36"/>
      <c r="F58" s="36"/>
      <c r="G58" s="36"/>
      <c r="H58" s="36">
        <v>1</v>
      </c>
      <c r="I58" s="36"/>
      <c r="J58" s="36"/>
      <c r="K58" s="36"/>
      <c r="L58" s="36"/>
      <c r="M58" s="36"/>
      <c r="N58" s="36"/>
      <c r="O58" s="36"/>
      <c r="P58" s="36">
        <v>1</v>
      </c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7">
        <v>-14.814648999999999</v>
      </c>
      <c r="AO58" s="37">
        <v>-64.868350000000007</v>
      </c>
      <c r="AP58" s="36"/>
      <c r="AQ58" s="36"/>
      <c r="AR58" s="36"/>
      <c r="AS58" s="54"/>
      <c r="AT58" s="52"/>
      <c r="AU58" s="53"/>
      <c r="AV58" s="36">
        <v>1</v>
      </c>
      <c r="AW58" s="36">
        <v>1</v>
      </c>
      <c r="AX58" s="36">
        <v>1</v>
      </c>
      <c r="AY58" s="36">
        <v>38</v>
      </c>
      <c r="AZ58" s="36">
        <v>47</v>
      </c>
      <c r="BA58" s="36"/>
      <c r="BB58" s="36"/>
    </row>
    <row r="59" spans="1:54" x14ac:dyDescent="0.3">
      <c r="A59" s="36">
        <v>43</v>
      </c>
      <c r="B59" s="36">
        <v>249</v>
      </c>
      <c r="C59" s="36" t="s">
        <v>123</v>
      </c>
      <c r="D59" s="36" t="s">
        <v>123</v>
      </c>
      <c r="E59" s="36" t="s">
        <v>123</v>
      </c>
      <c r="F59" s="36">
        <v>1</v>
      </c>
      <c r="G59" s="36">
        <v>1</v>
      </c>
      <c r="H59" s="36">
        <v>1</v>
      </c>
      <c r="I59" s="36" t="s">
        <v>123</v>
      </c>
      <c r="J59" s="36" t="s">
        <v>123</v>
      </c>
      <c r="K59" s="36" t="s">
        <v>123</v>
      </c>
      <c r="L59" s="36"/>
      <c r="M59" s="36" t="s">
        <v>123</v>
      </c>
      <c r="N59" s="36">
        <v>1</v>
      </c>
      <c r="O59" s="36" t="s">
        <v>123</v>
      </c>
      <c r="P59" s="36">
        <v>1</v>
      </c>
      <c r="Q59" s="36" t="s">
        <v>123</v>
      </c>
      <c r="R59" s="36" t="s">
        <v>123</v>
      </c>
      <c r="S59" s="36" t="s">
        <v>123</v>
      </c>
      <c r="T59" s="36" t="s">
        <v>123</v>
      </c>
      <c r="U59" s="36" t="s">
        <v>123</v>
      </c>
      <c r="V59" s="36"/>
      <c r="W59" s="36" t="s">
        <v>123</v>
      </c>
      <c r="X59" s="36" t="s">
        <v>123</v>
      </c>
      <c r="Y59" s="36" t="s">
        <v>123</v>
      </c>
      <c r="Z59" s="36" t="s">
        <v>123</v>
      </c>
      <c r="AA59" s="36" t="s">
        <v>123</v>
      </c>
      <c r="AB59" s="36" t="s">
        <v>123</v>
      </c>
      <c r="AC59" s="36" t="s">
        <v>123</v>
      </c>
      <c r="AD59" s="36" t="s">
        <v>123</v>
      </c>
      <c r="AE59" s="36" t="s">
        <v>123</v>
      </c>
      <c r="AF59" s="36" t="s">
        <v>123</v>
      </c>
      <c r="AG59" s="36" t="s">
        <v>123</v>
      </c>
      <c r="AH59" s="36"/>
      <c r="AI59" s="36">
        <v>0</v>
      </c>
      <c r="AJ59" s="36"/>
      <c r="AK59" s="36"/>
      <c r="AL59" s="36"/>
      <c r="AM59" s="36"/>
      <c r="AN59" s="37">
        <v>-14.814332720088</v>
      </c>
      <c r="AO59" s="37">
        <v>-64.867977295070006</v>
      </c>
      <c r="AP59" s="36">
        <v>1678</v>
      </c>
      <c r="AQ59" s="36"/>
      <c r="AR59" s="36"/>
      <c r="AS59" s="54">
        <f>AP59-AP55</f>
        <v>62</v>
      </c>
      <c r="AT59" s="138"/>
      <c r="AU59" s="139"/>
      <c r="AV59" s="36">
        <v>1</v>
      </c>
      <c r="AW59" s="36">
        <v>1</v>
      </c>
      <c r="AX59" s="36">
        <v>1</v>
      </c>
      <c r="AY59" s="36">
        <v>36</v>
      </c>
      <c r="AZ59" s="36">
        <v>45</v>
      </c>
      <c r="BA59" s="36" t="s">
        <v>123</v>
      </c>
      <c r="BB59" s="36" t="s">
        <v>123</v>
      </c>
    </row>
    <row r="60" spans="1:54" x14ac:dyDescent="0.3">
      <c r="A60" s="36">
        <v>44</v>
      </c>
      <c r="B60" s="36">
        <v>250</v>
      </c>
      <c r="C60" s="36" t="s">
        <v>123</v>
      </c>
      <c r="D60" s="36" t="s">
        <v>123</v>
      </c>
      <c r="E60" s="36" t="s">
        <v>123</v>
      </c>
      <c r="F60" s="36">
        <v>1</v>
      </c>
      <c r="G60" s="36">
        <v>1</v>
      </c>
      <c r="H60" s="36">
        <v>1</v>
      </c>
      <c r="I60" s="36" t="s">
        <v>123</v>
      </c>
      <c r="J60" s="36" t="s">
        <v>123</v>
      </c>
      <c r="K60" s="36" t="s">
        <v>123</v>
      </c>
      <c r="L60" s="36">
        <v>1</v>
      </c>
      <c r="M60" s="36" t="s">
        <v>123</v>
      </c>
      <c r="N60" s="36" t="s">
        <v>123</v>
      </c>
      <c r="O60" s="36" t="s">
        <v>123</v>
      </c>
      <c r="P60" s="36" t="s">
        <v>123</v>
      </c>
      <c r="Q60" s="36" t="s">
        <v>123</v>
      </c>
      <c r="R60" s="36" t="s">
        <v>123</v>
      </c>
      <c r="S60" s="36" t="s">
        <v>123</v>
      </c>
      <c r="T60" s="36" t="s">
        <v>123</v>
      </c>
      <c r="U60" s="36" t="s">
        <v>123</v>
      </c>
      <c r="V60" s="36" t="s">
        <v>123</v>
      </c>
      <c r="W60" s="36" t="s">
        <v>123</v>
      </c>
      <c r="X60" s="36" t="s">
        <v>123</v>
      </c>
      <c r="Y60" s="36" t="s">
        <v>123</v>
      </c>
      <c r="Z60" s="36" t="s">
        <v>123</v>
      </c>
      <c r="AA60" s="36" t="s">
        <v>123</v>
      </c>
      <c r="AB60" s="36" t="s">
        <v>123</v>
      </c>
      <c r="AC60" s="36" t="s">
        <v>123</v>
      </c>
      <c r="AD60" s="36" t="s">
        <v>123</v>
      </c>
      <c r="AE60" s="36" t="s">
        <v>123</v>
      </c>
      <c r="AF60" s="36" t="s">
        <v>123</v>
      </c>
      <c r="AG60" s="36" t="s">
        <v>123</v>
      </c>
      <c r="AH60" s="36"/>
      <c r="AI60" s="36">
        <v>0</v>
      </c>
      <c r="AJ60" s="36"/>
      <c r="AK60" s="36"/>
      <c r="AL60" s="36"/>
      <c r="AM60" s="36"/>
      <c r="AN60" s="37">
        <v>-14.814377774343001</v>
      </c>
      <c r="AO60" s="37">
        <v>-64.867568928748</v>
      </c>
      <c r="AP60" s="36">
        <v>1721</v>
      </c>
      <c r="AQ60" s="36"/>
      <c r="AR60" s="36"/>
      <c r="AS60" s="54">
        <f>AP60-AP59</f>
        <v>43</v>
      </c>
      <c r="AT60" s="138"/>
      <c r="AU60" s="139"/>
      <c r="AV60" s="36" t="s">
        <v>123</v>
      </c>
      <c r="AW60" s="36" t="s">
        <v>123</v>
      </c>
      <c r="AX60" s="36" t="s">
        <v>123</v>
      </c>
      <c r="AY60" s="36" t="s">
        <v>123</v>
      </c>
      <c r="AZ60" s="36" t="s">
        <v>123</v>
      </c>
      <c r="BA60" s="36" t="s">
        <v>123</v>
      </c>
      <c r="BB60" s="36" t="s">
        <v>123</v>
      </c>
    </row>
    <row r="61" spans="1:54" x14ac:dyDescent="0.3">
      <c r="A61" s="36">
        <v>45</v>
      </c>
      <c r="B61" s="36">
        <v>251</v>
      </c>
      <c r="C61" s="36"/>
      <c r="D61" s="36"/>
      <c r="E61" s="36"/>
      <c r="F61" s="36">
        <v>1</v>
      </c>
      <c r="G61" s="36">
        <v>1</v>
      </c>
      <c r="H61" s="36">
        <v>1</v>
      </c>
      <c r="I61" s="36"/>
      <c r="J61" s="36"/>
      <c r="K61" s="36"/>
      <c r="L61" s="36">
        <v>1</v>
      </c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7">
        <v>-14.814297</v>
      </c>
      <c r="AO61" s="37">
        <v>-64.867512000000005</v>
      </c>
      <c r="AP61" s="36">
        <v>1733</v>
      </c>
      <c r="AQ61" s="36"/>
      <c r="AR61" s="36"/>
      <c r="AS61" s="54">
        <f t="shared" ref="AS61:AS65" si="3">AP61-AP60</f>
        <v>12</v>
      </c>
      <c r="AT61" s="52"/>
      <c r="AU61" s="53"/>
      <c r="AV61" s="36"/>
      <c r="AW61" s="36"/>
      <c r="AX61" s="36"/>
      <c r="AY61" s="36"/>
      <c r="AZ61" s="36"/>
      <c r="BA61" s="36"/>
      <c r="BB61" s="36"/>
    </row>
    <row r="62" spans="1:54" x14ac:dyDescent="0.3">
      <c r="A62" s="36">
        <v>46</v>
      </c>
      <c r="B62" s="36">
        <v>252</v>
      </c>
      <c r="C62" s="36" t="s">
        <v>123</v>
      </c>
      <c r="D62" s="36" t="s">
        <v>123</v>
      </c>
      <c r="E62" s="36" t="s">
        <v>123</v>
      </c>
      <c r="F62" s="36">
        <v>1</v>
      </c>
      <c r="G62" s="36">
        <v>1</v>
      </c>
      <c r="H62" s="36">
        <v>1</v>
      </c>
      <c r="I62" s="36" t="s">
        <v>123</v>
      </c>
      <c r="J62" s="36" t="s">
        <v>123</v>
      </c>
      <c r="K62" s="36" t="s">
        <v>123</v>
      </c>
      <c r="L62" s="36">
        <v>1</v>
      </c>
      <c r="M62" s="36" t="s">
        <v>123</v>
      </c>
      <c r="N62" s="36" t="s">
        <v>123</v>
      </c>
      <c r="O62" s="36" t="s">
        <v>123</v>
      </c>
      <c r="P62" s="36" t="s">
        <v>123</v>
      </c>
      <c r="Q62" s="36" t="s">
        <v>123</v>
      </c>
      <c r="R62" s="36" t="s">
        <v>123</v>
      </c>
      <c r="S62" s="36" t="s">
        <v>123</v>
      </c>
      <c r="T62" s="36" t="s">
        <v>123</v>
      </c>
      <c r="U62" s="36" t="s">
        <v>123</v>
      </c>
      <c r="V62" s="36" t="s">
        <v>123</v>
      </c>
      <c r="W62" s="36" t="s">
        <v>123</v>
      </c>
      <c r="X62" s="36" t="s">
        <v>123</v>
      </c>
      <c r="Y62" s="36" t="s">
        <v>123</v>
      </c>
      <c r="Z62" s="36" t="s">
        <v>123</v>
      </c>
      <c r="AA62" s="36" t="s">
        <v>123</v>
      </c>
      <c r="AB62" s="36" t="s">
        <v>123</v>
      </c>
      <c r="AC62" s="36" t="s">
        <v>123</v>
      </c>
      <c r="AD62" s="36" t="s">
        <v>123</v>
      </c>
      <c r="AE62" s="36" t="s">
        <v>123</v>
      </c>
      <c r="AF62" s="36" t="s">
        <v>123</v>
      </c>
      <c r="AG62" s="36" t="s">
        <v>123</v>
      </c>
      <c r="AH62" s="36"/>
      <c r="AI62" s="36">
        <v>0</v>
      </c>
      <c r="AJ62" s="36"/>
      <c r="AK62" s="36"/>
      <c r="AL62" s="36"/>
      <c r="AM62" s="36"/>
      <c r="AN62" s="37">
        <v>-14.813992000000001</v>
      </c>
      <c r="AO62" s="37">
        <v>-64.867469999999997</v>
      </c>
      <c r="AP62" s="36">
        <v>1770</v>
      </c>
      <c r="AQ62" s="36"/>
      <c r="AR62" s="36"/>
      <c r="AS62" s="54">
        <f t="shared" si="3"/>
        <v>37</v>
      </c>
      <c r="AT62" s="52"/>
      <c r="AU62" s="53"/>
      <c r="AV62" s="36" t="s">
        <v>123</v>
      </c>
      <c r="AW62" s="36" t="s">
        <v>123</v>
      </c>
      <c r="AX62" s="36" t="s">
        <v>123</v>
      </c>
      <c r="AY62" s="36" t="s">
        <v>123</v>
      </c>
      <c r="AZ62" s="36" t="s">
        <v>123</v>
      </c>
      <c r="BA62" s="36" t="s">
        <v>123</v>
      </c>
      <c r="BB62" s="36" t="s">
        <v>123</v>
      </c>
    </row>
    <row r="63" spans="1:54" x14ac:dyDescent="0.3">
      <c r="A63" s="36">
        <v>47</v>
      </c>
      <c r="B63" s="36">
        <v>253</v>
      </c>
      <c r="C63" s="36" t="s">
        <v>123</v>
      </c>
      <c r="D63" s="36" t="s">
        <v>123</v>
      </c>
      <c r="E63" s="36" t="s">
        <v>123</v>
      </c>
      <c r="F63" s="36">
        <v>1</v>
      </c>
      <c r="G63" s="36">
        <v>1</v>
      </c>
      <c r="H63" s="36">
        <v>1</v>
      </c>
      <c r="I63" s="36" t="s">
        <v>123</v>
      </c>
      <c r="J63" s="36" t="s">
        <v>123</v>
      </c>
      <c r="K63" s="36" t="s">
        <v>123</v>
      </c>
      <c r="L63" s="36">
        <v>1</v>
      </c>
      <c r="M63" s="36" t="s">
        <v>123</v>
      </c>
      <c r="N63" s="36" t="s">
        <v>123</v>
      </c>
      <c r="O63" s="36" t="s">
        <v>123</v>
      </c>
      <c r="P63" s="36" t="s">
        <v>123</v>
      </c>
      <c r="Q63" s="36" t="s">
        <v>123</v>
      </c>
      <c r="R63" s="36" t="s">
        <v>123</v>
      </c>
      <c r="S63" s="36" t="s">
        <v>123</v>
      </c>
      <c r="T63" s="36" t="s">
        <v>123</v>
      </c>
      <c r="U63" s="36" t="s">
        <v>123</v>
      </c>
      <c r="V63" s="36" t="s">
        <v>123</v>
      </c>
      <c r="W63" s="36" t="s">
        <v>123</v>
      </c>
      <c r="X63" s="36" t="s">
        <v>123</v>
      </c>
      <c r="Y63" s="36" t="s">
        <v>123</v>
      </c>
      <c r="Z63" s="36" t="s">
        <v>123</v>
      </c>
      <c r="AA63" s="36" t="s">
        <v>123</v>
      </c>
      <c r="AB63" s="36" t="s">
        <v>123</v>
      </c>
      <c r="AC63" s="36" t="s">
        <v>123</v>
      </c>
      <c r="AD63" s="36" t="s">
        <v>123</v>
      </c>
      <c r="AE63" s="36" t="s">
        <v>123</v>
      </c>
      <c r="AF63" s="36" t="s">
        <v>123</v>
      </c>
      <c r="AG63" s="36" t="s">
        <v>123</v>
      </c>
      <c r="AH63" s="36"/>
      <c r="AI63" s="36">
        <v>0</v>
      </c>
      <c r="AJ63" s="36"/>
      <c r="AK63" s="36"/>
      <c r="AL63" s="36"/>
      <c r="AM63" s="36"/>
      <c r="AN63" s="37">
        <v>-14.813883000000001</v>
      </c>
      <c r="AO63" s="37">
        <v>-64.867132999999995</v>
      </c>
      <c r="AP63" s="36">
        <v>1808</v>
      </c>
      <c r="AQ63" s="36"/>
      <c r="AR63" s="36"/>
      <c r="AS63" s="54">
        <f t="shared" si="3"/>
        <v>38</v>
      </c>
      <c r="AT63" s="52"/>
      <c r="AU63" s="53"/>
      <c r="AV63" s="36" t="s">
        <v>123</v>
      </c>
      <c r="AW63" s="36" t="s">
        <v>123</v>
      </c>
      <c r="AX63" s="36" t="s">
        <v>123</v>
      </c>
      <c r="AY63" s="36" t="s">
        <v>123</v>
      </c>
      <c r="AZ63" s="36" t="s">
        <v>123</v>
      </c>
      <c r="BA63" s="36" t="s">
        <v>123</v>
      </c>
      <c r="BB63" s="36" t="s">
        <v>123</v>
      </c>
    </row>
    <row r="64" spans="1:54" x14ac:dyDescent="0.3">
      <c r="A64" s="36">
        <v>48</v>
      </c>
      <c r="B64" s="36">
        <v>254</v>
      </c>
      <c r="C64" s="36" t="s">
        <v>123</v>
      </c>
      <c r="D64" s="36" t="s">
        <v>123</v>
      </c>
      <c r="E64" s="36" t="s">
        <v>123</v>
      </c>
      <c r="F64" s="36">
        <v>1</v>
      </c>
      <c r="G64" s="36">
        <v>1</v>
      </c>
      <c r="H64" s="36">
        <v>1</v>
      </c>
      <c r="I64" s="36" t="s">
        <v>123</v>
      </c>
      <c r="J64" s="36" t="s">
        <v>123</v>
      </c>
      <c r="K64" s="36" t="s">
        <v>123</v>
      </c>
      <c r="L64" s="36">
        <v>1</v>
      </c>
      <c r="M64" s="36" t="s">
        <v>123</v>
      </c>
      <c r="N64" s="36" t="s">
        <v>123</v>
      </c>
      <c r="O64" s="36" t="s">
        <v>123</v>
      </c>
      <c r="P64" s="36" t="s">
        <v>123</v>
      </c>
      <c r="Q64" s="36" t="s">
        <v>123</v>
      </c>
      <c r="R64" s="36" t="s">
        <v>123</v>
      </c>
      <c r="S64" s="36" t="s">
        <v>123</v>
      </c>
      <c r="T64" s="36" t="s">
        <v>123</v>
      </c>
      <c r="U64" s="36" t="s">
        <v>123</v>
      </c>
      <c r="V64" s="36" t="s">
        <v>123</v>
      </c>
      <c r="W64" s="36" t="s">
        <v>123</v>
      </c>
      <c r="X64" s="36" t="s">
        <v>123</v>
      </c>
      <c r="Y64" s="36" t="s">
        <v>123</v>
      </c>
      <c r="Z64" s="36" t="s">
        <v>123</v>
      </c>
      <c r="AA64" s="36" t="s">
        <v>123</v>
      </c>
      <c r="AB64" s="36" t="s">
        <v>123</v>
      </c>
      <c r="AC64" s="36" t="s">
        <v>123</v>
      </c>
      <c r="AD64" s="36" t="s">
        <v>123</v>
      </c>
      <c r="AE64" s="36" t="s">
        <v>123</v>
      </c>
      <c r="AF64" s="36" t="s">
        <v>123</v>
      </c>
      <c r="AG64" s="36" t="s">
        <v>123</v>
      </c>
      <c r="AH64" s="36"/>
      <c r="AI64" s="36">
        <v>0</v>
      </c>
      <c r="AJ64" s="36"/>
      <c r="AK64" s="36"/>
      <c r="AL64" s="36"/>
      <c r="AM64" s="36"/>
      <c r="AN64" s="37">
        <v>-14.813801792259</v>
      </c>
      <c r="AO64" s="37">
        <v>-64.866821933536997</v>
      </c>
      <c r="AP64" s="36">
        <v>1842</v>
      </c>
      <c r="AQ64" s="36"/>
      <c r="AR64" s="36"/>
      <c r="AS64" s="54">
        <f t="shared" si="3"/>
        <v>34</v>
      </c>
      <c r="AT64" s="52"/>
      <c r="AU64" s="53"/>
      <c r="AV64" s="36" t="s">
        <v>123</v>
      </c>
      <c r="AW64" s="36" t="s">
        <v>123</v>
      </c>
      <c r="AX64" s="36" t="s">
        <v>123</v>
      </c>
      <c r="AY64" s="36" t="s">
        <v>123</v>
      </c>
      <c r="AZ64" s="36" t="s">
        <v>123</v>
      </c>
      <c r="BA64" s="36" t="s">
        <v>123</v>
      </c>
      <c r="BB64" s="36" t="s">
        <v>123</v>
      </c>
    </row>
    <row r="65" spans="1:54" x14ac:dyDescent="0.3">
      <c r="A65" s="36">
        <v>49</v>
      </c>
      <c r="B65" s="36">
        <v>255</v>
      </c>
      <c r="C65" s="36" t="s">
        <v>123</v>
      </c>
      <c r="D65" s="36" t="s">
        <v>123</v>
      </c>
      <c r="E65" s="36" t="s">
        <v>123</v>
      </c>
      <c r="F65" s="36">
        <v>1</v>
      </c>
      <c r="G65" s="36">
        <v>1</v>
      </c>
      <c r="H65" s="36">
        <v>1</v>
      </c>
      <c r="I65" s="36" t="s">
        <v>123</v>
      </c>
      <c r="J65" s="36" t="s">
        <v>123</v>
      </c>
      <c r="K65" s="36" t="s">
        <v>123</v>
      </c>
      <c r="L65" s="36" t="s">
        <v>123</v>
      </c>
      <c r="M65" s="36" t="s">
        <v>123</v>
      </c>
      <c r="N65" s="36">
        <v>1</v>
      </c>
      <c r="O65" s="36" t="s">
        <v>123</v>
      </c>
      <c r="P65" s="36">
        <v>1</v>
      </c>
      <c r="Q65" s="36" t="s">
        <v>123</v>
      </c>
      <c r="R65" s="36" t="s">
        <v>123</v>
      </c>
      <c r="S65" s="36" t="s">
        <v>123</v>
      </c>
      <c r="T65" s="36" t="s">
        <v>123</v>
      </c>
      <c r="U65" s="36" t="s">
        <v>123</v>
      </c>
      <c r="V65" s="36" t="s">
        <v>123</v>
      </c>
      <c r="W65" s="36" t="s">
        <v>123</v>
      </c>
      <c r="X65" s="36" t="s">
        <v>123</v>
      </c>
      <c r="Y65" s="36" t="s">
        <v>123</v>
      </c>
      <c r="Z65" s="36" t="s">
        <v>123</v>
      </c>
      <c r="AA65" s="36" t="s">
        <v>123</v>
      </c>
      <c r="AB65" s="36" t="s">
        <v>123</v>
      </c>
      <c r="AC65" s="36" t="s">
        <v>123</v>
      </c>
      <c r="AD65" s="36" t="s">
        <v>123</v>
      </c>
      <c r="AE65" s="36" t="s">
        <v>123</v>
      </c>
      <c r="AF65" s="36" t="s">
        <v>123</v>
      </c>
      <c r="AG65" s="36" t="s">
        <v>123</v>
      </c>
      <c r="AH65" s="36"/>
      <c r="AI65" s="36">
        <v>0</v>
      </c>
      <c r="AJ65" s="36"/>
      <c r="AK65" s="36"/>
      <c r="AL65" s="36"/>
      <c r="AM65" s="36"/>
      <c r="AN65" s="37">
        <v>-14.813843929436</v>
      </c>
      <c r="AO65" s="37">
        <v>-64.866359587757998</v>
      </c>
      <c r="AP65" s="36">
        <v>1892</v>
      </c>
      <c r="AQ65" s="36"/>
      <c r="AR65" s="36"/>
      <c r="AS65" s="54">
        <f t="shared" si="3"/>
        <v>50</v>
      </c>
      <c r="AT65" s="52"/>
      <c r="AU65" s="53"/>
      <c r="AV65" s="36">
        <v>1</v>
      </c>
      <c r="AW65" s="36">
        <v>1</v>
      </c>
      <c r="AX65" s="36">
        <v>1</v>
      </c>
      <c r="AY65" s="36" t="s">
        <v>123</v>
      </c>
      <c r="AZ65" s="36" t="s">
        <v>123</v>
      </c>
      <c r="BA65" s="36" t="s">
        <v>123</v>
      </c>
      <c r="BB65" s="36" t="s">
        <v>123</v>
      </c>
    </row>
    <row r="66" spans="1:54" x14ac:dyDescent="0.3">
      <c r="A66" s="36" t="s">
        <v>160</v>
      </c>
      <c r="B66" s="36" t="s">
        <v>123</v>
      </c>
      <c r="C66" s="36" t="s">
        <v>123</v>
      </c>
      <c r="D66" s="36" t="s">
        <v>123</v>
      </c>
      <c r="E66" s="36" t="s">
        <v>123</v>
      </c>
      <c r="F66" s="36" t="s">
        <v>123</v>
      </c>
      <c r="G66" s="36" t="s">
        <v>123</v>
      </c>
      <c r="H66" s="36" t="s">
        <v>123</v>
      </c>
      <c r="I66" s="36" t="s">
        <v>123</v>
      </c>
      <c r="J66" s="36" t="s">
        <v>123</v>
      </c>
      <c r="K66" s="36" t="s">
        <v>123</v>
      </c>
      <c r="L66" s="36" t="s">
        <v>123</v>
      </c>
      <c r="M66" s="36" t="s">
        <v>123</v>
      </c>
      <c r="N66" s="36" t="s">
        <v>123</v>
      </c>
      <c r="O66" s="36" t="s">
        <v>123</v>
      </c>
      <c r="P66" s="36" t="s">
        <v>123</v>
      </c>
      <c r="Q66" s="36" t="s">
        <v>123</v>
      </c>
      <c r="R66" s="36" t="s">
        <v>123</v>
      </c>
      <c r="S66" s="36" t="s">
        <v>123</v>
      </c>
      <c r="T66" s="36" t="s">
        <v>123</v>
      </c>
      <c r="U66" s="36" t="s">
        <v>123</v>
      </c>
      <c r="V66" s="36" t="s">
        <v>123</v>
      </c>
      <c r="W66" s="36" t="s">
        <v>123</v>
      </c>
      <c r="X66" s="36"/>
      <c r="Y66" s="36">
        <v>1</v>
      </c>
      <c r="Z66" s="36" t="s">
        <v>123</v>
      </c>
      <c r="AA66" s="36" t="s">
        <v>123</v>
      </c>
      <c r="AB66" s="36" t="s">
        <v>123</v>
      </c>
      <c r="AC66" s="36" t="s">
        <v>123</v>
      </c>
      <c r="AD66" s="36" t="s">
        <v>123</v>
      </c>
      <c r="AE66" s="36" t="s">
        <v>123</v>
      </c>
      <c r="AF66" s="36" t="s">
        <v>123</v>
      </c>
      <c r="AG66" s="36" t="s">
        <v>123</v>
      </c>
      <c r="AH66" s="36"/>
      <c r="AI66" s="36">
        <v>0</v>
      </c>
      <c r="AJ66" s="36"/>
      <c r="AK66" s="36"/>
      <c r="AL66" s="36"/>
      <c r="AM66" s="36"/>
      <c r="AN66" s="37">
        <v>-14.813878000000001</v>
      </c>
      <c r="AO66" s="37">
        <v>-64.866107</v>
      </c>
      <c r="AP66" s="36"/>
      <c r="AQ66" s="36"/>
      <c r="AR66" s="36"/>
      <c r="AS66" s="54"/>
      <c r="AT66" s="52"/>
      <c r="AU66" s="53"/>
      <c r="AV66" s="36" t="s">
        <v>123</v>
      </c>
      <c r="AW66" s="36" t="s">
        <v>123</v>
      </c>
      <c r="AX66" s="36"/>
      <c r="AY66" s="36">
        <v>27</v>
      </c>
      <c r="AZ66" s="36">
        <f>AY66*1.2</f>
        <v>32.4</v>
      </c>
      <c r="BA66" s="36" t="s">
        <v>123</v>
      </c>
      <c r="BB66" s="36" t="s">
        <v>123</v>
      </c>
    </row>
    <row r="67" spans="1:54" x14ac:dyDescent="0.3">
      <c r="A67" s="36">
        <v>50</v>
      </c>
      <c r="B67" s="36">
        <v>256</v>
      </c>
      <c r="C67" s="36" t="s">
        <v>123</v>
      </c>
      <c r="D67" s="36" t="s">
        <v>123</v>
      </c>
      <c r="E67" s="36" t="s">
        <v>123</v>
      </c>
      <c r="F67" s="36">
        <v>1</v>
      </c>
      <c r="G67" s="36">
        <v>1</v>
      </c>
      <c r="H67" s="36">
        <v>1</v>
      </c>
      <c r="I67" s="36" t="s">
        <v>123</v>
      </c>
      <c r="J67" s="36" t="s">
        <v>123</v>
      </c>
      <c r="K67" s="36" t="s">
        <v>123</v>
      </c>
      <c r="L67" s="36" t="s">
        <v>123</v>
      </c>
      <c r="M67" s="36" t="s">
        <v>123</v>
      </c>
      <c r="N67" s="36" t="s">
        <v>123</v>
      </c>
      <c r="O67" s="36" t="s">
        <v>123</v>
      </c>
      <c r="P67" s="36">
        <v>1</v>
      </c>
      <c r="Q67" s="36" t="s">
        <v>123</v>
      </c>
      <c r="R67" s="36" t="s">
        <v>123</v>
      </c>
      <c r="S67" s="36" t="s">
        <v>123</v>
      </c>
      <c r="T67" s="36" t="s">
        <v>123</v>
      </c>
      <c r="U67" s="36" t="s">
        <v>123</v>
      </c>
      <c r="V67" s="36" t="s">
        <v>123</v>
      </c>
      <c r="W67" s="36" t="s">
        <v>123</v>
      </c>
      <c r="X67" s="36" t="s">
        <v>123</v>
      </c>
      <c r="Y67" s="36" t="s">
        <v>123</v>
      </c>
      <c r="Z67" s="36" t="s">
        <v>123</v>
      </c>
      <c r="AA67" s="36" t="s">
        <v>123</v>
      </c>
      <c r="AB67" s="36" t="s">
        <v>123</v>
      </c>
      <c r="AC67" s="36" t="s">
        <v>123</v>
      </c>
      <c r="AD67" s="36" t="s">
        <v>123</v>
      </c>
      <c r="AE67" s="36" t="s">
        <v>123</v>
      </c>
      <c r="AF67" s="36" t="s">
        <v>123</v>
      </c>
      <c r="AG67" s="36" t="s">
        <v>123</v>
      </c>
      <c r="AH67" s="36"/>
      <c r="AI67" s="36">
        <v>0</v>
      </c>
      <c r="AJ67" s="36"/>
      <c r="AK67" s="36"/>
      <c r="AL67" s="36"/>
      <c r="AM67" s="36"/>
      <c r="AN67" s="37">
        <v>-14.813797578540999</v>
      </c>
      <c r="AO67" s="37">
        <v>-64.866099078207995</v>
      </c>
      <c r="AP67" s="36"/>
      <c r="AQ67" s="36"/>
      <c r="AR67" s="36"/>
      <c r="AS67" s="54"/>
      <c r="AT67" s="52"/>
      <c r="AU67" s="53"/>
      <c r="AV67" s="36">
        <v>1</v>
      </c>
      <c r="AW67" s="36">
        <v>1</v>
      </c>
      <c r="AX67" s="36">
        <v>1</v>
      </c>
      <c r="AY67" s="36">
        <v>9</v>
      </c>
      <c r="AZ67" s="36">
        <f>AY67*1.2</f>
        <v>10.799999999999999</v>
      </c>
      <c r="BA67" s="36">
        <v>1</v>
      </c>
      <c r="BB67" s="36" t="s">
        <v>123</v>
      </c>
    </row>
    <row r="68" spans="1:54" x14ac:dyDescent="0.3">
      <c r="A68" s="36">
        <v>51</v>
      </c>
      <c r="B68" s="36">
        <v>258</v>
      </c>
      <c r="C68" s="36" t="s">
        <v>123</v>
      </c>
      <c r="D68" s="36" t="s">
        <v>123</v>
      </c>
      <c r="E68" s="36" t="s">
        <v>123</v>
      </c>
      <c r="F68" s="36">
        <v>1</v>
      </c>
      <c r="G68" s="36">
        <v>1</v>
      </c>
      <c r="H68" s="36">
        <v>1</v>
      </c>
      <c r="I68" s="36" t="s">
        <v>123</v>
      </c>
      <c r="J68" s="36" t="s">
        <v>123</v>
      </c>
      <c r="K68" s="36" t="s">
        <v>123</v>
      </c>
      <c r="L68" s="36" t="s">
        <v>123</v>
      </c>
      <c r="M68" s="36" t="s">
        <v>123</v>
      </c>
      <c r="N68" s="36">
        <v>1</v>
      </c>
      <c r="O68" s="36" t="s">
        <v>123</v>
      </c>
      <c r="P68" s="36">
        <v>1</v>
      </c>
      <c r="Q68" s="36" t="s">
        <v>123</v>
      </c>
      <c r="R68" s="36" t="s">
        <v>123</v>
      </c>
      <c r="S68" s="36" t="s">
        <v>123</v>
      </c>
      <c r="T68" s="36" t="s">
        <v>123</v>
      </c>
      <c r="U68" s="36" t="s">
        <v>123</v>
      </c>
      <c r="V68" s="36" t="s">
        <v>123</v>
      </c>
      <c r="W68" s="36" t="s">
        <v>123</v>
      </c>
      <c r="X68" s="36" t="s">
        <v>123</v>
      </c>
      <c r="Y68" s="36" t="s">
        <v>123</v>
      </c>
      <c r="Z68" s="36" t="s">
        <v>123</v>
      </c>
      <c r="AA68" s="36" t="s">
        <v>123</v>
      </c>
      <c r="AB68" s="36" t="s">
        <v>123</v>
      </c>
      <c r="AC68" s="36" t="s">
        <v>123</v>
      </c>
      <c r="AD68" s="36" t="s">
        <v>123</v>
      </c>
      <c r="AE68" s="36" t="s">
        <v>123</v>
      </c>
      <c r="AF68" s="36" t="s">
        <v>123</v>
      </c>
      <c r="AG68" s="36" t="s">
        <v>123</v>
      </c>
      <c r="AH68" s="36"/>
      <c r="AI68" s="36">
        <v>0</v>
      </c>
      <c r="AJ68" s="36"/>
      <c r="AK68" s="36"/>
      <c r="AL68" s="36"/>
      <c r="AM68" s="36"/>
      <c r="AN68" s="37">
        <v>-14.814030305312</v>
      </c>
      <c r="AO68" s="37">
        <v>-64.86612053588</v>
      </c>
      <c r="AP68" s="36">
        <v>1936</v>
      </c>
      <c r="AQ68" s="36"/>
      <c r="AR68" s="36"/>
      <c r="AS68" s="54">
        <f>AP68-AP65</f>
        <v>44</v>
      </c>
      <c r="AT68" s="52"/>
      <c r="AU68" s="53"/>
      <c r="AV68" s="36">
        <v>1</v>
      </c>
      <c r="AW68" s="36">
        <v>1</v>
      </c>
      <c r="AX68" s="36">
        <v>1</v>
      </c>
      <c r="AY68" s="36">
        <v>17</v>
      </c>
      <c r="AZ68" s="36">
        <f>AY68*1.2</f>
        <v>20.399999999999999</v>
      </c>
      <c r="BA68" s="36" t="s">
        <v>123</v>
      </c>
      <c r="BB68" s="36" t="s">
        <v>123</v>
      </c>
    </row>
    <row r="69" spans="1:54" x14ac:dyDescent="0.3">
      <c r="A69" s="36">
        <v>52</v>
      </c>
      <c r="B69" s="36">
        <v>259</v>
      </c>
      <c r="C69" s="36" t="s">
        <v>123</v>
      </c>
      <c r="D69" s="36" t="s">
        <v>123</v>
      </c>
      <c r="E69" s="36" t="s">
        <v>123</v>
      </c>
      <c r="F69" s="36">
        <v>1</v>
      </c>
      <c r="G69" s="36">
        <v>1</v>
      </c>
      <c r="H69" s="36">
        <v>1</v>
      </c>
      <c r="I69" s="36" t="s">
        <v>123</v>
      </c>
      <c r="J69" s="36" t="s">
        <v>123</v>
      </c>
      <c r="K69" s="36" t="s">
        <v>123</v>
      </c>
      <c r="L69" s="36">
        <v>1</v>
      </c>
      <c r="M69" s="36" t="s">
        <v>123</v>
      </c>
      <c r="N69" s="36" t="s">
        <v>123</v>
      </c>
      <c r="O69" s="36" t="s">
        <v>123</v>
      </c>
      <c r="P69" s="36" t="s">
        <v>123</v>
      </c>
      <c r="Q69" s="36" t="s">
        <v>123</v>
      </c>
      <c r="R69" s="36" t="s">
        <v>123</v>
      </c>
      <c r="S69" s="36" t="s">
        <v>123</v>
      </c>
      <c r="T69" s="36" t="s">
        <v>123</v>
      </c>
      <c r="U69" s="36" t="s">
        <v>123</v>
      </c>
      <c r="V69" s="36" t="s">
        <v>123</v>
      </c>
      <c r="W69" s="36" t="s">
        <v>123</v>
      </c>
      <c r="X69" s="36" t="s">
        <v>123</v>
      </c>
      <c r="Y69" s="36" t="s">
        <v>123</v>
      </c>
      <c r="Z69" s="36" t="s">
        <v>123</v>
      </c>
      <c r="AA69" s="36" t="s">
        <v>123</v>
      </c>
      <c r="AB69" s="36" t="s">
        <v>123</v>
      </c>
      <c r="AC69" s="36" t="s">
        <v>123</v>
      </c>
      <c r="AD69" s="36" t="s">
        <v>123</v>
      </c>
      <c r="AE69" s="36" t="s">
        <v>123</v>
      </c>
      <c r="AF69" s="36" t="s">
        <v>123</v>
      </c>
      <c r="AG69" s="36" t="s">
        <v>123</v>
      </c>
      <c r="AH69" s="36"/>
      <c r="AI69" s="36">
        <v>0</v>
      </c>
      <c r="AJ69" s="36"/>
      <c r="AK69" s="36"/>
      <c r="AL69" s="36"/>
      <c r="AM69" s="36"/>
      <c r="AN69" s="37">
        <v>-14.814381663919001</v>
      </c>
      <c r="AO69" s="37">
        <v>-64.866169821469995</v>
      </c>
      <c r="AP69" s="36">
        <v>1975</v>
      </c>
      <c r="AQ69" s="36"/>
      <c r="AR69" s="36"/>
      <c r="AS69" s="54">
        <f>AP69-AP68</f>
        <v>39</v>
      </c>
      <c r="AT69" s="52"/>
      <c r="AU69" s="53"/>
      <c r="AV69" s="36" t="s">
        <v>123</v>
      </c>
      <c r="AW69" s="36" t="s">
        <v>123</v>
      </c>
      <c r="AX69" s="36" t="s">
        <v>123</v>
      </c>
      <c r="AY69" s="36" t="s">
        <v>123</v>
      </c>
      <c r="AZ69" s="36">
        <f>42*1.25</f>
        <v>52.5</v>
      </c>
      <c r="BA69" s="36" t="s">
        <v>123</v>
      </c>
      <c r="BB69" s="36" t="s">
        <v>123</v>
      </c>
    </row>
    <row r="70" spans="1:54" x14ac:dyDescent="0.3">
      <c r="A70" s="36">
        <v>53</v>
      </c>
      <c r="B70" s="36">
        <v>260</v>
      </c>
      <c r="C70" s="36" t="s">
        <v>123</v>
      </c>
      <c r="D70" s="36" t="s">
        <v>123</v>
      </c>
      <c r="E70" s="36" t="s">
        <v>123</v>
      </c>
      <c r="F70" s="36">
        <v>1</v>
      </c>
      <c r="G70" s="36">
        <v>1</v>
      </c>
      <c r="H70" s="36">
        <v>1</v>
      </c>
      <c r="I70" s="36" t="s">
        <v>123</v>
      </c>
      <c r="J70" s="36" t="s">
        <v>123</v>
      </c>
      <c r="K70" s="36" t="s">
        <v>123</v>
      </c>
      <c r="L70" s="36">
        <v>1</v>
      </c>
      <c r="M70" s="36" t="s">
        <v>123</v>
      </c>
      <c r="N70" s="36" t="s">
        <v>123</v>
      </c>
      <c r="O70" s="36" t="s">
        <v>123</v>
      </c>
      <c r="P70" s="36" t="s">
        <v>123</v>
      </c>
      <c r="Q70" s="36" t="s">
        <v>123</v>
      </c>
      <c r="R70" s="36" t="s">
        <v>123</v>
      </c>
      <c r="S70" s="36" t="s">
        <v>123</v>
      </c>
      <c r="T70" s="36" t="s">
        <v>123</v>
      </c>
      <c r="U70" s="36" t="s">
        <v>123</v>
      </c>
      <c r="V70" s="36">
        <v>1</v>
      </c>
      <c r="W70" s="36" t="s">
        <v>123</v>
      </c>
      <c r="X70" s="36" t="s">
        <v>123</v>
      </c>
      <c r="Y70" s="36" t="s">
        <v>123</v>
      </c>
      <c r="Z70" s="36" t="s">
        <v>123</v>
      </c>
      <c r="AA70" s="36" t="s">
        <v>123</v>
      </c>
      <c r="AB70" s="36" t="s">
        <v>123</v>
      </c>
      <c r="AC70" s="36" t="s">
        <v>123</v>
      </c>
      <c r="AD70" s="36" t="s">
        <v>123</v>
      </c>
      <c r="AE70" s="36" t="s">
        <v>123</v>
      </c>
      <c r="AF70" s="36" t="s">
        <v>123</v>
      </c>
      <c r="AG70" s="36" t="s">
        <v>123</v>
      </c>
      <c r="AH70" s="36"/>
      <c r="AI70" s="36">
        <v>1</v>
      </c>
      <c r="AJ70" s="36"/>
      <c r="AK70" s="36" t="s">
        <v>188</v>
      </c>
      <c r="AL70" s="36">
        <v>1</v>
      </c>
      <c r="AM70" s="36">
        <v>5</v>
      </c>
      <c r="AN70" s="37">
        <v>-14.814746635448</v>
      </c>
      <c r="AO70" s="37">
        <v>-64.866220783442003</v>
      </c>
      <c r="AP70" s="36">
        <v>2040</v>
      </c>
      <c r="AQ70" s="36">
        <v>2016</v>
      </c>
      <c r="AR70" s="36">
        <f>AP70-AQ70</f>
        <v>24</v>
      </c>
      <c r="AS70" s="54">
        <f>AQ70-AP69</f>
        <v>41</v>
      </c>
      <c r="AT70" s="52"/>
      <c r="AU70" s="53"/>
      <c r="AV70" s="36" t="s">
        <v>123</v>
      </c>
      <c r="AW70" s="36" t="s">
        <v>123</v>
      </c>
      <c r="AX70" s="36" t="s">
        <v>123</v>
      </c>
      <c r="AY70" s="36" t="s">
        <v>123</v>
      </c>
      <c r="AZ70" s="36">
        <f>39*1.25</f>
        <v>48.75</v>
      </c>
      <c r="BA70" s="36" t="s">
        <v>123</v>
      </c>
      <c r="BB70" s="36" t="s">
        <v>123</v>
      </c>
    </row>
    <row r="71" spans="1:54" x14ac:dyDescent="0.3">
      <c r="A71" s="36">
        <v>54</v>
      </c>
      <c r="B71" s="36">
        <v>261</v>
      </c>
      <c r="C71" s="36" t="s">
        <v>123</v>
      </c>
      <c r="D71" s="36" t="s">
        <v>123</v>
      </c>
      <c r="E71" s="36" t="s">
        <v>123</v>
      </c>
      <c r="F71" s="36">
        <v>1</v>
      </c>
      <c r="G71" s="36">
        <v>1</v>
      </c>
      <c r="H71" s="36">
        <v>1</v>
      </c>
      <c r="I71" s="36" t="s">
        <v>123</v>
      </c>
      <c r="J71" s="36" t="s">
        <v>123</v>
      </c>
      <c r="K71" s="36" t="s">
        <v>123</v>
      </c>
      <c r="L71" s="36">
        <v>1</v>
      </c>
      <c r="M71" s="36" t="s">
        <v>123</v>
      </c>
      <c r="N71" s="36" t="s">
        <v>123</v>
      </c>
      <c r="O71" s="36" t="s">
        <v>123</v>
      </c>
      <c r="P71" s="36" t="s">
        <v>123</v>
      </c>
      <c r="Q71" s="36" t="s">
        <v>123</v>
      </c>
      <c r="R71" s="36" t="s">
        <v>123</v>
      </c>
      <c r="S71" s="36" t="s">
        <v>123</v>
      </c>
      <c r="T71" s="36" t="s">
        <v>123</v>
      </c>
      <c r="U71" s="36" t="s">
        <v>123</v>
      </c>
      <c r="V71" s="36" t="s">
        <v>123</v>
      </c>
      <c r="W71" s="36" t="s">
        <v>123</v>
      </c>
      <c r="X71" s="36" t="s">
        <v>123</v>
      </c>
      <c r="Y71" s="36" t="s">
        <v>123</v>
      </c>
      <c r="Z71" s="36" t="s">
        <v>123</v>
      </c>
      <c r="AA71" s="36" t="s">
        <v>123</v>
      </c>
      <c r="AB71" s="36" t="s">
        <v>123</v>
      </c>
      <c r="AC71" s="36" t="s">
        <v>123</v>
      </c>
      <c r="AD71" s="36" t="s">
        <v>123</v>
      </c>
      <c r="AE71" s="36" t="s">
        <v>123</v>
      </c>
      <c r="AF71" s="36" t="s">
        <v>123</v>
      </c>
      <c r="AG71" s="36" t="s">
        <v>123</v>
      </c>
      <c r="AH71" s="36"/>
      <c r="AI71" s="36">
        <v>0</v>
      </c>
      <c r="AJ71" s="36"/>
      <c r="AK71" s="36"/>
      <c r="AL71" s="36"/>
      <c r="AM71" s="36"/>
      <c r="AN71" s="37">
        <v>-14.815090862028001</v>
      </c>
      <c r="AO71" s="37">
        <v>-64.866262022404996</v>
      </c>
      <c r="AP71" s="67"/>
      <c r="AQ71" s="67"/>
      <c r="AR71" s="36"/>
      <c r="AS71" s="54"/>
      <c r="AT71" s="52"/>
      <c r="AU71" s="53"/>
      <c r="AV71" s="36" t="s">
        <v>123</v>
      </c>
      <c r="AW71" s="36" t="s">
        <v>123</v>
      </c>
      <c r="AX71" s="36" t="s">
        <v>123</v>
      </c>
      <c r="AY71" s="36" t="s">
        <v>123</v>
      </c>
      <c r="AZ71" s="36" t="s">
        <v>123</v>
      </c>
      <c r="BA71" s="36" t="s">
        <v>123</v>
      </c>
      <c r="BB71" s="36" t="s">
        <v>123</v>
      </c>
    </row>
    <row r="72" spans="1:54" x14ac:dyDescent="0.3">
      <c r="A72" s="36">
        <v>55</v>
      </c>
      <c r="B72" s="36">
        <v>262</v>
      </c>
      <c r="C72" s="36" t="s">
        <v>123</v>
      </c>
      <c r="D72" s="36" t="s">
        <v>123</v>
      </c>
      <c r="E72" s="36" t="s">
        <v>123</v>
      </c>
      <c r="F72" s="36">
        <v>1</v>
      </c>
      <c r="G72" s="36">
        <v>1</v>
      </c>
      <c r="H72" s="36">
        <v>1</v>
      </c>
      <c r="I72" s="36" t="s">
        <v>123</v>
      </c>
      <c r="J72" s="36" t="s">
        <v>123</v>
      </c>
      <c r="K72" s="36" t="s">
        <v>123</v>
      </c>
      <c r="L72" s="36">
        <v>1</v>
      </c>
      <c r="M72" s="36" t="s">
        <v>123</v>
      </c>
      <c r="N72" s="36" t="s">
        <v>123</v>
      </c>
      <c r="O72" s="36" t="s">
        <v>123</v>
      </c>
      <c r="P72" s="36" t="s">
        <v>123</v>
      </c>
      <c r="Q72" s="36" t="s">
        <v>123</v>
      </c>
      <c r="R72" s="36" t="s">
        <v>123</v>
      </c>
      <c r="S72" s="36" t="s">
        <v>123</v>
      </c>
      <c r="T72" s="36" t="s">
        <v>123</v>
      </c>
      <c r="U72" s="36" t="s">
        <v>123</v>
      </c>
      <c r="V72" s="36" t="s">
        <v>123</v>
      </c>
      <c r="W72" s="36" t="s">
        <v>123</v>
      </c>
      <c r="X72" s="36" t="s">
        <v>123</v>
      </c>
      <c r="Y72" s="36" t="s">
        <v>123</v>
      </c>
      <c r="Z72" s="36" t="s">
        <v>123</v>
      </c>
      <c r="AA72" s="36" t="s">
        <v>123</v>
      </c>
      <c r="AB72" s="36" t="s">
        <v>123</v>
      </c>
      <c r="AC72" s="36" t="s">
        <v>123</v>
      </c>
      <c r="AD72" s="36" t="s">
        <v>123</v>
      </c>
      <c r="AE72" s="36" t="s">
        <v>123</v>
      </c>
      <c r="AF72" s="36" t="s">
        <v>123</v>
      </c>
      <c r="AG72" s="36" t="s">
        <v>123</v>
      </c>
      <c r="AH72" s="36"/>
      <c r="AI72" s="36">
        <v>0</v>
      </c>
      <c r="AJ72" s="36"/>
      <c r="AK72" s="36"/>
      <c r="AL72" s="36"/>
      <c r="AM72" s="36"/>
      <c r="AN72" s="37">
        <v>-14.815488245328</v>
      </c>
      <c r="AO72" s="37">
        <v>-64.866322036832003</v>
      </c>
      <c r="AP72" s="36">
        <v>2119</v>
      </c>
      <c r="AQ72" s="36"/>
      <c r="AR72" s="36"/>
      <c r="AS72" s="54"/>
      <c r="AT72" s="52"/>
      <c r="AU72" s="53"/>
      <c r="AV72" s="36" t="s">
        <v>123</v>
      </c>
      <c r="AW72" s="36" t="s">
        <v>123</v>
      </c>
      <c r="AX72" s="36" t="s">
        <v>123</v>
      </c>
      <c r="AY72" s="36" t="s">
        <v>123</v>
      </c>
      <c r="AZ72" s="36" t="s">
        <v>123</v>
      </c>
      <c r="BA72" s="36" t="s">
        <v>123</v>
      </c>
      <c r="BB72" s="36" t="s">
        <v>123</v>
      </c>
    </row>
    <row r="73" spans="1:54" x14ac:dyDescent="0.3">
      <c r="A73" s="36">
        <v>56</v>
      </c>
      <c r="B73" s="36">
        <v>263</v>
      </c>
      <c r="C73" s="36" t="s">
        <v>123</v>
      </c>
      <c r="D73" s="36" t="s">
        <v>123</v>
      </c>
      <c r="E73" s="36" t="s">
        <v>123</v>
      </c>
      <c r="F73" s="36">
        <v>1</v>
      </c>
      <c r="G73" s="36">
        <v>1</v>
      </c>
      <c r="H73" s="36">
        <v>1</v>
      </c>
      <c r="I73" s="36" t="s">
        <v>123</v>
      </c>
      <c r="J73" s="36" t="s">
        <v>123</v>
      </c>
      <c r="K73" s="36" t="s">
        <v>123</v>
      </c>
      <c r="L73" s="36">
        <v>1</v>
      </c>
      <c r="M73" s="36" t="s">
        <v>123</v>
      </c>
      <c r="N73" s="36" t="s">
        <v>123</v>
      </c>
      <c r="O73" s="36" t="s">
        <v>123</v>
      </c>
      <c r="P73" s="36" t="s">
        <v>123</v>
      </c>
      <c r="Q73" s="36" t="s">
        <v>123</v>
      </c>
      <c r="R73" s="36" t="s">
        <v>123</v>
      </c>
      <c r="S73" s="36" t="s">
        <v>123</v>
      </c>
      <c r="T73" s="36" t="s">
        <v>123</v>
      </c>
      <c r="U73" s="36" t="s">
        <v>123</v>
      </c>
      <c r="V73" s="36" t="s">
        <v>123</v>
      </c>
      <c r="W73" s="36" t="s">
        <v>123</v>
      </c>
      <c r="X73" s="36" t="s">
        <v>123</v>
      </c>
      <c r="Y73" s="36" t="s">
        <v>123</v>
      </c>
      <c r="Z73" s="36" t="s">
        <v>123</v>
      </c>
      <c r="AA73" s="36" t="s">
        <v>123</v>
      </c>
      <c r="AB73" s="36" t="s">
        <v>123</v>
      </c>
      <c r="AC73" s="36" t="s">
        <v>123</v>
      </c>
      <c r="AD73" s="36" t="s">
        <v>123</v>
      </c>
      <c r="AE73" s="36" t="s">
        <v>123</v>
      </c>
      <c r="AF73" s="36" t="s">
        <v>123</v>
      </c>
      <c r="AG73" s="36" t="s">
        <v>123</v>
      </c>
      <c r="AH73" s="36"/>
      <c r="AI73" s="36">
        <v>0</v>
      </c>
      <c r="AJ73" s="36"/>
      <c r="AK73" s="36"/>
      <c r="AL73" s="36"/>
      <c r="AM73" s="36"/>
      <c r="AN73" s="37">
        <v>-14.815841546345</v>
      </c>
      <c r="AO73" s="37">
        <v>-64.866359587757998</v>
      </c>
      <c r="AP73" s="36">
        <v>2161</v>
      </c>
      <c r="AQ73" s="36"/>
      <c r="AR73" s="36"/>
      <c r="AS73" s="54">
        <f>AP73-AP72</f>
        <v>42</v>
      </c>
      <c r="AT73" s="52"/>
      <c r="AU73" s="53"/>
      <c r="AV73" s="36" t="s">
        <v>123</v>
      </c>
      <c r="AW73" s="36" t="s">
        <v>123</v>
      </c>
      <c r="AX73" s="36" t="s">
        <v>123</v>
      </c>
      <c r="AY73" s="36" t="s">
        <v>123</v>
      </c>
      <c r="AZ73" s="36" t="s">
        <v>123</v>
      </c>
      <c r="BA73" s="36" t="s">
        <v>123</v>
      </c>
      <c r="BB73" s="36" t="s">
        <v>123</v>
      </c>
    </row>
    <row r="74" spans="1:54" x14ac:dyDescent="0.3">
      <c r="A74" s="36">
        <v>57</v>
      </c>
      <c r="B74" s="36">
        <v>264</v>
      </c>
      <c r="C74" s="36" t="s">
        <v>123</v>
      </c>
      <c r="D74" s="36" t="s">
        <v>123</v>
      </c>
      <c r="E74" s="36" t="s">
        <v>123</v>
      </c>
      <c r="F74" s="36">
        <v>1</v>
      </c>
      <c r="G74" s="36">
        <v>1</v>
      </c>
      <c r="H74" s="36">
        <v>1</v>
      </c>
      <c r="I74" s="36" t="s">
        <v>123</v>
      </c>
      <c r="J74" s="36" t="s">
        <v>123</v>
      </c>
      <c r="K74" s="36" t="s">
        <v>123</v>
      </c>
      <c r="L74" s="36">
        <v>1</v>
      </c>
      <c r="M74" s="36" t="s">
        <v>123</v>
      </c>
      <c r="N74" s="36" t="s">
        <v>123</v>
      </c>
      <c r="O74" s="36" t="s">
        <v>123</v>
      </c>
      <c r="P74" s="36" t="s">
        <v>123</v>
      </c>
      <c r="Q74" s="36" t="s">
        <v>123</v>
      </c>
      <c r="R74" s="36" t="s">
        <v>123</v>
      </c>
      <c r="S74" s="36" t="s">
        <v>123</v>
      </c>
      <c r="T74" s="36" t="s">
        <v>123</v>
      </c>
      <c r="U74" s="36" t="s">
        <v>123</v>
      </c>
      <c r="V74" s="36" t="s">
        <v>123</v>
      </c>
      <c r="W74" s="36" t="s">
        <v>123</v>
      </c>
      <c r="X74" s="36" t="s">
        <v>123</v>
      </c>
      <c r="Y74" s="36" t="s">
        <v>123</v>
      </c>
      <c r="Z74" s="36" t="s">
        <v>123</v>
      </c>
      <c r="AA74" s="36" t="s">
        <v>123</v>
      </c>
      <c r="AB74" s="36" t="s">
        <v>123</v>
      </c>
      <c r="AC74" s="36" t="s">
        <v>123</v>
      </c>
      <c r="AD74" s="36" t="s">
        <v>123</v>
      </c>
      <c r="AE74" s="36" t="s">
        <v>123</v>
      </c>
      <c r="AF74" s="36" t="s">
        <v>123</v>
      </c>
      <c r="AG74" s="36" t="s">
        <v>123</v>
      </c>
      <c r="AH74" s="36"/>
      <c r="AI74" s="36">
        <v>0</v>
      </c>
      <c r="AJ74" s="36"/>
      <c r="AK74" s="36"/>
      <c r="AL74" s="36"/>
      <c r="AM74" s="36"/>
      <c r="AN74" s="37">
        <v>-14.816243141938999</v>
      </c>
      <c r="AO74" s="37">
        <v>-64.866307955235001</v>
      </c>
      <c r="AP74" s="36">
        <v>2205</v>
      </c>
      <c r="AQ74" s="36"/>
      <c r="AR74" s="36"/>
      <c r="AS74" s="54">
        <f>AP74-AP73</f>
        <v>44</v>
      </c>
      <c r="AT74" s="52"/>
      <c r="AU74" s="53"/>
      <c r="AV74" s="36" t="s">
        <v>123</v>
      </c>
      <c r="AW74" s="36" t="s">
        <v>123</v>
      </c>
      <c r="AX74" s="36" t="s">
        <v>123</v>
      </c>
      <c r="AY74" s="36" t="s">
        <v>123</v>
      </c>
      <c r="AZ74" s="36" t="s">
        <v>123</v>
      </c>
      <c r="BA74" s="36" t="s">
        <v>123</v>
      </c>
      <c r="BB74" s="36" t="s">
        <v>123</v>
      </c>
    </row>
    <row r="75" spans="1:54" x14ac:dyDescent="0.3">
      <c r="A75" s="36">
        <v>58</v>
      </c>
      <c r="B75" s="36">
        <v>265</v>
      </c>
      <c r="C75" s="36" t="s">
        <v>123</v>
      </c>
      <c r="D75" s="36" t="s">
        <v>123</v>
      </c>
      <c r="E75" s="36" t="s">
        <v>123</v>
      </c>
      <c r="F75" s="36">
        <v>1</v>
      </c>
      <c r="G75" s="36">
        <v>1</v>
      </c>
      <c r="H75" s="36">
        <v>1</v>
      </c>
      <c r="I75" s="36" t="s">
        <v>123</v>
      </c>
      <c r="J75" s="36" t="s">
        <v>123</v>
      </c>
      <c r="K75" s="36" t="s">
        <v>123</v>
      </c>
      <c r="L75" s="36">
        <v>1</v>
      </c>
      <c r="M75" s="36" t="s">
        <v>123</v>
      </c>
      <c r="N75" s="36" t="s">
        <v>123</v>
      </c>
      <c r="O75" s="36" t="s">
        <v>123</v>
      </c>
      <c r="P75" s="36" t="s">
        <v>123</v>
      </c>
      <c r="Q75" s="36" t="s">
        <v>123</v>
      </c>
      <c r="R75" s="36" t="s">
        <v>123</v>
      </c>
      <c r="S75" s="36" t="s">
        <v>123</v>
      </c>
      <c r="T75" s="36" t="s">
        <v>123</v>
      </c>
      <c r="U75" s="36" t="s">
        <v>123</v>
      </c>
      <c r="V75" s="36">
        <v>1</v>
      </c>
      <c r="W75" s="36" t="s">
        <v>123</v>
      </c>
      <c r="X75" s="36" t="s">
        <v>123</v>
      </c>
      <c r="Y75" s="36" t="s">
        <v>123</v>
      </c>
      <c r="Z75" s="36" t="s">
        <v>123</v>
      </c>
      <c r="AA75" s="36" t="s">
        <v>123</v>
      </c>
      <c r="AB75" s="36" t="s">
        <v>123</v>
      </c>
      <c r="AC75" s="36" t="s">
        <v>123</v>
      </c>
      <c r="AD75" s="36" t="s">
        <v>123</v>
      </c>
      <c r="AE75" s="36" t="s">
        <v>123</v>
      </c>
      <c r="AF75" s="36" t="s">
        <v>123</v>
      </c>
      <c r="AG75" s="36" t="s">
        <v>123</v>
      </c>
      <c r="AH75" s="36"/>
      <c r="AI75" s="36">
        <v>0</v>
      </c>
      <c r="AJ75" s="36"/>
      <c r="AK75" s="36" t="s">
        <v>211</v>
      </c>
      <c r="AL75" s="36">
        <v>1</v>
      </c>
      <c r="AM75" s="36">
        <v>1</v>
      </c>
      <c r="AN75" s="37">
        <v>-14.81656629782</v>
      </c>
      <c r="AO75" s="37">
        <v>-64.866287503391007</v>
      </c>
      <c r="AP75" s="36">
        <v>2264</v>
      </c>
      <c r="AQ75" s="36">
        <v>2240</v>
      </c>
      <c r="AR75" s="36">
        <f>AP75-AQ75</f>
        <v>24</v>
      </c>
      <c r="AS75" s="54">
        <f>AQ75-AP74</f>
        <v>35</v>
      </c>
      <c r="AT75" s="52"/>
      <c r="AU75" s="53"/>
      <c r="AV75" s="36" t="s">
        <v>123</v>
      </c>
      <c r="AW75" s="36" t="s">
        <v>123</v>
      </c>
      <c r="AX75" s="36" t="s">
        <v>123</v>
      </c>
      <c r="AY75" s="36" t="s">
        <v>123</v>
      </c>
      <c r="AZ75" s="36" t="s">
        <v>123</v>
      </c>
      <c r="BA75" s="36" t="s">
        <v>123</v>
      </c>
      <c r="BB75" s="36" t="s">
        <v>123</v>
      </c>
    </row>
    <row r="76" spans="1:54" x14ac:dyDescent="0.3">
      <c r="A76" s="36">
        <v>59</v>
      </c>
      <c r="B76" s="36">
        <v>266</v>
      </c>
      <c r="C76" s="36" t="s">
        <v>123</v>
      </c>
      <c r="D76" s="36" t="s">
        <v>123</v>
      </c>
      <c r="E76" s="36" t="s">
        <v>123</v>
      </c>
      <c r="F76" s="36">
        <v>1</v>
      </c>
      <c r="G76" s="36">
        <v>1</v>
      </c>
      <c r="H76" s="36">
        <v>1</v>
      </c>
      <c r="I76" s="36" t="s">
        <v>123</v>
      </c>
      <c r="J76" s="36" t="s">
        <v>123</v>
      </c>
      <c r="K76" s="36" t="s">
        <v>123</v>
      </c>
      <c r="L76" s="36">
        <v>1</v>
      </c>
      <c r="M76" s="36" t="s">
        <v>123</v>
      </c>
      <c r="N76" s="36" t="s">
        <v>123</v>
      </c>
      <c r="O76" s="36" t="s">
        <v>123</v>
      </c>
      <c r="P76" s="36" t="s">
        <v>123</v>
      </c>
      <c r="Q76" s="36" t="s">
        <v>123</v>
      </c>
      <c r="R76" s="36" t="s">
        <v>123</v>
      </c>
      <c r="S76" s="36" t="s">
        <v>123</v>
      </c>
      <c r="T76" s="36" t="s">
        <v>123</v>
      </c>
      <c r="U76" s="36" t="s">
        <v>123</v>
      </c>
      <c r="V76" s="36" t="s">
        <v>123</v>
      </c>
      <c r="W76" s="36" t="s">
        <v>123</v>
      </c>
      <c r="X76" s="36" t="s">
        <v>123</v>
      </c>
      <c r="Y76" s="36" t="s">
        <v>123</v>
      </c>
      <c r="Z76" s="36" t="s">
        <v>123</v>
      </c>
      <c r="AA76" s="36" t="s">
        <v>123</v>
      </c>
      <c r="AB76" s="36" t="s">
        <v>123</v>
      </c>
      <c r="AC76" s="36" t="s">
        <v>123</v>
      </c>
      <c r="AD76" s="36" t="s">
        <v>123</v>
      </c>
      <c r="AE76" s="36" t="s">
        <v>123</v>
      </c>
      <c r="AF76" s="36" t="s">
        <v>123</v>
      </c>
      <c r="AG76" s="36" t="s">
        <v>123</v>
      </c>
      <c r="AH76" s="36"/>
      <c r="AI76" s="36">
        <v>0</v>
      </c>
      <c r="AJ76" s="36"/>
      <c r="AK76" s="36"/>
      <c r="AL76" s="36"/>
      <c r="AM76" s="36"/>
      <c r="AN76" s="37">
        <v>-14.816885887817</v>
      </c>
      <c r="AO76" s="37">
        <v>-64.866259675471994</v>
      </c>
      <c r="AP76" s="36">
        <v>2300</v>
      </c>
      <c r="AQ76" s="36"/>
      <c r="AR76" s="36"/>
      <c r="AS76" s="54">
        <f>AP76-AP75</f>
        <v>36</v>
      </c>
      <c r="AT76" s="52"/>
      <c r="AU76" s="53"/>
      <c r="AV76" s="36" t="s">
        <v>123</v>
      </c>
      <c r="AW76" s="36" t="s">
        <v>123</v>
      </c>
      <c r="AX76" s="36" t="s">
        <v>123</v>
      </c>
      <c r="AY76" s="36" t="s">
        <v>123</v>
      </c>
      <c r="AZ76" s="36" t="s">
        <v>123</v>
      </c>
      <c r="BA76" s="36" t="s">
        <v>123</v>
      </c>
      <c r="BB76" s="36" t="s">
        <v>123</v>
      </c>
    </row>
    <row r="77" spans="1:54" x14ac:dyDescent="0.3">
      <c r="A77" s="36">
        <v>60</v>
      </c>
      <c r="B77" s="36">
        <v>267</v>
      </c>
      <c r="C77" s="36" t="s">
        <v>123</v>
      </c>
      <c r="D77" s="36" t="s">
        <v>123</v>
      </c>
      <c r="E77" s="36" t="s">
        <v>123</v>
      </c>
      <c r="F77" s="36">
        <v>1</v>
      </c>
      <c r="G77" s="36">
        <v>1</v>
      </c>
      <c r="H77" s="36">
        <v>1</v>
      </c>
      <c r="I77" s="36" t="s">
        <v>123</v>
      </c>
      <c r="J77" s="36" t="s">
        <v>123</v>
      </c>
      <c r="K77" s="36" t="s">
        <v>123</v>
      </c>
      <c r="L77" s="36">
        <v>1</v>
      </c>
      <c r="M77" s="36" t="s">
        <v>123</v>
      </c>
      <c r="N77" s="36" t="s">
        <v>123</v>
      </c>
      <c r="O77" s="36" t="s">
        <v>123</v>
      </c>
      <c r="P77" s="36" t="s">
        <v>123</v>
      </c>
      <c r="Q77" s="36" t="s">
        <v>123</v>
      </c>
      <c r="R77" s="36" t="s">
        <v>123</v>
      </c>
      <c r="S77" s="36" t="s">
        <v>123</v>
      </c>
      <c r="T77" s="36" t="s">
        <v>123</v>
      </c>
      <c r="U77" s="36" t="s">
        <v>123</v>
      </c>
      <c r="V77" s="36" t="s">
        <v>123</v>
      </c>
      <c r="W77" s="36" t="s">
        <v>123</v>
      </c>
      <c r="X77" s="36" t="s">
        <v>123</v>
      </c>
      <c r="Y77" s="36" t="s">
        <v>123</v>
      </c>
      <c r="Z77" s="36" t="s">
        <v>123</v>
      </c>
      <c r="AA77" s="36" t="s">
        <v>123</v>
      </c>
      <c r="AB77" s="36" t="s">
        <v>123</v>
      </c>
      <c r="AC77" s="36" t="s">
        <v>123</v>
      </c>
      <c r="AD77" s="36" t="s">
        <v>123</v>
      </c>
      <c r="AE77" s="36" t="s">
        <v>123</v>
      </c>
      <c r="AF77" s="36" t="s">
        <v>123</v>
      </c>
      <c r="AG77" s="36" t="s">
        <v>123</v>
      </c>
      <c r="AH77" s="36"/>
      <c r="AI77" s="36">
        <v>0</v>
      </c>
      <c r="AJ77" s="36"/>
      <c r="AK77" s="36"/>
      <c r="AL77" s="36"/>
      <c r="AM77" s="36"/>
      <c r="AN77" s="37">
        <v>-14.817216497661001</v>
      </c>
      <c r="AO77" s="37">
        <v>-64.866255652158998</v>
      </c>
      <c r="AP77" s="36">
        <v>2335</v>
      </c>
      <c r="AQ77" s="36"/>
      <c r="AR77" s="36"/>
      <c r="AS77" s="54">
        <f t="shared" ref="AS77:AS79" si="4">AP77-AP76</f>
        <v>35</v>
      </c>
      <c r="AT77" s="52"/>
      <c r="AU77" s="53"/>
      <c r="AV77" s="36" t="s">
        <v>123</v>
      </c>
      <c r="AW77" s="36" t="s">
        <v>123</v>
      </c>
      <c r="AX77" s="36" t="s">
        <v>123</v>
      </c>
      <c r="AY77" s="36" t="s">
        <v>123</v>
      </c>
      <c r="AZ77" s="36" t="s">
        <v>123</v>
      </c>
      <c r="BA77" s="36" t="s">
        <v>123</v>
      </c>
      <c r="BB77" s="36" t="s">
        <v>123</v>
      </c>
    </row>
    <row r="78" spans="1:54" x14ac:dyDescent="0.3">
      <c r="A78" s="36">
        <v>61</v>
      </c>
      <c r="B78" s="36">
        <v>268</v>
      </c>
      <c r="C78" s="36" t="s">
        <v>123</v>
      </c>
      <c r="D78" s="36" t="s">
        <v>123</v>
      </c>
      <c r="E78" s="36" t="s">
        <v>123</v>
      </c>
      <c r="F78" s="36">
        <v>1</v>
      </c>
      <c r="G78" s="36">
        <v>1</v>
      </c>
      <c r="H78" s="36">
        <v>1</v>
      </c>
      <c r="I78" s="36" t="s">
        <v>123</v>
      </c>
      <c r="J78" s="36" t="s">
        <v>123</v>
      </c>
      <c r="K78" s="36" t="s">
        <v>123</v>
      </c>
      <c r="L78" s="36">
        <v>1</v>
      </c>
      <c r="M78" s="36" t="s">
        <v>123</v>
      </c>
      <c r="N78" s="36" t="s">
        <v>123</v>
      </c>
      <c r="O78" s="36" t="s">
        <v>123</v>
      </c>
      <c r="P78" s="36" t="s">
        <v>123</v>
      </c>
      <c r="Q78" s="36" t="s">
        <v>123</v>
      </c>
      <c r="R78" s="36" t="s">
        <v>123</v>
      </c>
      <c r="S78" s="36" t="s">
        <v>123</v>
      </c>
      <c r="T78" s="36" t="s">
        <v>123</v>
      </c>
      <c r="U78" s="36" t="s">
        <v>123</v>
      </c>
      <c r="V78" s="36" t="s">
        <v>123</v>
      </c>
      <c r="W78" s="36" t="s">
        <v>123</v>
      </c>
      <c r="X78" s="36" t="s">
        <v>123</v>
      </c>
      <c r="Y78" s="36" t="s">
        <v>123</v>
      </c>
      <c r="Z78" s="36" t="s">
        <v>123</v>
      </c>
      <c r="AA78" s="36" t="s">
        <v>123</v>
      </c>
      <c r="AB78" s="36" t="s">
        <v>123</v>
      </c>
      <c r="AC78" s="36" t="s">
        <v>123</v>
      </c>
      <c r="AD78" s="36" t="s">
        <v>123</v>
      </c>
      <c r="AE78" s="36" t="s">
        <v>123</v>
      </c>
      <c r="AF78" s="36" t="s">
        <v>123</v>
      </c>
      <c r="AG78" s="36" t="s">
        <v>123</v>
      </c>
      <c r="AH78" s="36"/>
      <c r="AI78" s="36">
        <v>0</v>
      </c>
      <c r="AJ78" s="36"/>
      <c r="AK78" s="36"/>
      <c r="AL78" s="36"/>
      <c r="AM78" s="36"/>
      <c r="AN78" s="37">
        <v>-14.81753219718</v>
      </c>
      <c r="AO78" s="37">
        <v>-64.866228830069005</v>
      </c>
      <c r="AP78" s="36">
        <v>2372</v>
      </c>
      <c r="AQ78" s="36"/>
      <c r="AR78" s="36"/>
      <c r="AS78" s="54">
        <f t="shared" si="4"/>
        <v>37</v>
      </c>
      <c r="AT78" s="52"/>
      <c r="AU78" s="53"/>
      <c r="AV78" s="36" t="s">
        <v>123</v>
      </c>
      <c r="AW78" s="36" t="s">
        <v>123</v>
      </c>
      <c r="AX78" s="36" t="s">
        <v>123</v>
      </c>
      <c r="AY78" s="36" t="s">
        <v>123</v>
      </c>
      <c r="AZ78" s="36" t="s">
        <v>123</v>
      </c>
      <c r="BA78" s="36" t="s">
        <v>123</v>
      </c>
      <c r="BB78" s="36" t="s">
        <v>123</v>
      </c>
    </row>
    <row r="79" spans="1:54" ht="11.25" customHeight="1" x14ac:dyDescent="0.3">
      <c r="A79" s="36">
        <v>62</v>
      </c>
      <c r="B79" s="36">
        <v>269</v>
      </c>
      <c r="C79" s="36" t="s">
        <v>123</v>
      </c>
      <c r="D79" s="36" t="s">
        <v>123</v>
      </c>
      <c r="E79" s="36" t="s">
        <v>123</v>
      </c>
      <c r="F79" s="36">
        <v>1</v>
      </c>
      <c r="G79" s="36">
        <v>1</v>
      </c>
      <c r="H79" s="36">
        <v>1</v>
      </c>
      <c r="I79" s="36" t="s">
        <v>123</v>
      </c>
      <c r="J79" s="36" t="s">
        <v>123</v>
      </c>
      <c r="K79" s="36" t="s">
        <v>123</v>
      </c>
      <c r="L79" s="36" t="s">
        <v>123</v>
      </c>
      <c r="M79" s="36" t="s">
        <v>123</v>
      </c>
      <c r="N79" s="36">
        <v>1</v>
      </c>
      <c r="O79" s="36" t="s">
        <v>123</v>
      </c>
      <c r="P79" s="36">
        <v>1</v>
      </c>
      <c r="Q79" s="36" t="s">
        <v>123</v>
      </c>
      <c r="R79" s="36" t="s">
        <v>123</v>
      </c>
      <c r="S79" s="36" t="s">
        <v>123</v>
      </c>
      <c r="T79" s="36" t="s">
        <v>123</v>
      </c>
      <c r="U79" s="36" t="s">
        <v>123</v>
      </c>
      <c r="V79" s="36" t="s">
        <v>123</v>
      </c>
      <c r="W79" s="36" t="s">
        <v>123</v>
      </c>
      <c r="X79" s="36" t="s">
        <v>123</v>
      </c>
      <c r="Y79" s="36" t="s">
        <v>123</v>
      </c>
      <c r="Z79" s="36" t="s">
        <v>123</v>
      </c>
      <c r="AA79" s="36" t="s">
        <v>123</v>
      </c>
      <c r="AB79" s="36" t="s">
        <v>123</v>
      </c>
      <c r="AC79" s="36" t="s">
        <v>123</v>
      </c>
      <c r="AD79" s="36" t="s">
        <v>123</v>
      </c>
      <c r="AE79" s="36" t="s">
        <v>123</v>
      </c>
      <c r="AF79" s="36" t="s">
        <v>123</v>
      </c>
      <c r="AG79" s="36" t="s">
        <v>123</v>
      </c>
      <c r="AH79" s="36"/>
      <c r="AI79" s="36">
        <v>0</v>
      </c>
      <c r="AJ79" s="36"/>
      <c r="AK79" s="36"/>
      <c r="AL79" s="36"/>
      <c r="AM79" s="36"/>
      <c r="AN79" s="37">
        <v>-14.817863778415999</v>
      </c>
      <c r="AO79" s="37">
        <v>-64.866215419024002</v>
      </c>
      <c r="AP79" s="36">
        <v>2408</v>
      </c>
      <c r="AQ79" s="36"/>
      <c r="AR79" s="36"/>
      <c r="AS79" s="54">
        <f t="shared" si="4"/>
        <v>36</v>
      </c>
      <c r="AT79" s="52"/>
      <c r="AU79" s="53"/>
      <c r="AV79" s="36">
        <v>1</v>
      </c>
      <c r="AW79" s="36">
        <v>1</v>
      </c>
      <c r="AX79" s="36">
        <v>1</v>
      </c>
      <c r="AY79" s="36" t="s">
        <v>123</v>
      </c>
      <c r="AZ79" s="36" t="s">
        <v>123</v>
      </c>
      <c r="BA79" s="36" t="s">
        <v>123</v>
      </c>
      <c r="BB79" s="36" t="s">
        <v>123</v>
      </c>
    </row>
    <row r="80" spans="1:54" x14ac:dyDescent="0.3">
      <c r="A80" s="36" t="s">
        <v>161</v>
      </c>
      <c r="B80" s="36" t="s">
        <v>123</v>
      </c>
      <c r="C80" s="36" t="s">
        <v>123</v>
      </c>
      <c r="D80" s="36" t="s">
        <v>123</v>
      </c>
      <c r="E80" s="36" t="s">
        <v>123</v>
      </c>
      <c r="F80" s="36" t="s">
        <v>123</v>
      </c>
      <c r="G80" s="36" t="s">
        <v>123</v>
      </c>
      <c r="H80" s="36" t="s">
        <v>123</v>
      </c>
      <c r="I80" s="36" t="s">
        <v>123</v>
      </c>
      <c r="J80" s="36" t="s">
        <v>123</v>
      </c>
      <c r="K80" s="36" t="s">
        <v>123</v>
      </c>
      <c r="L80" s="36" t="s">
        <v>123</v>
      </c>
      <c r="M80" s="36" t="s">
        <v>123</v>
      </c>
      <c r="N80" s="36" t="s">
        <v>123</v>
      </c>
      <c r="O80" s="36" t="s">
        <v>123</v>
      </c>
      <c r="P80" s="36" t="s">
        <v>123</v>
      </c>
      <c r="Q80" s="36" t="s">
        <v>123</v>
      </c>
      <c r="R80" s="36" t="s">
        <v>123</v>
      </c>
      <c r="S80" s="36" t="s">
        <v>123</v>
      </c>
      <c r="T80" s="36" t="s">
        <v>123</v>
      </c>
      <c r="U80" s="36" t="s">
        <v>123</v>
      </c>
      <c r="V80" s="36" t="s">
        <v>123</v>
      </c>
      <c r="W80" s="36" t="s">
        <v>123</v>
      </c>
      <c r="X80" s="36">
        <v>1</v>
      </c>
      <c r="Y80" s="36" t="s">
        <v>123</v>
      </c>
      <c r="Z80" s="36" t="s">
        <v>123</v>
      </c>
      <c r="AA80" s="36" t="s">
        <v>123</v>
      </c>
      <c r="AB80" s="36" t="s">
        <v>123</v>
      </c>
      <c r="AC80" s="36" t="s">
        <v>123</v>
      </c>
      <c r="AD80" s="36" t="s">
        <v>123</v>
      </c>
      <c r="AE80" s="36" t="s">
        <v>123</v>
      </c>
      <c r="AF80" s="36" t="s">
        <v>123</v>
      </c>
      <c r="AG80" s="36" t="s">
        <v>123</v>
      </c>
      <c r="AH80" s="36"/>
      <c r="AI80" s="36">
        <v>0</v>
      </c>
      <c r="AJ80" s="36"/>
      <c r="AK80" s="36"/>
      <c r="AL80" s="36"/>
      <c r="AM80" s="36"/>
      <c r="AN80" s="37">
        <v>-14.818123</v>
      </c>
      <c r="AO80" s="37">
        <v>-64.866214999999997</v>
      </c>
      <c r="AP80" s="36"/>
      <c r="AQ80" s="36"/>
      <c r="AR80" s="36"/>
      <c r="AS80" s="54"/>
      <c r="AT80" s="52"/>
      <c r="AU80" s="53"/>
      <c r="AV80" s="36" t="s">
        <v>123</v>
      </c>
      <c r="AW80" s="36" t="s">
        <v>123</v>
      </c>
      <c r="AX80" s="36"/>
      <c r="AY80" s="36">
        <v>29</v>
      </c>
      <c r="AZ80" s="36">
        <f>AY80*1.2</f>
        <v>34.799999999999997</v>
      </c>
      <c r="BA80" s="36" t="s">
        <v>123</v>
      </c>
      <c r="BB80" s="36" t="s">
        <v>123</v>
      </c>
    </row>
    <row r="81" spans="1:54" x14ac:dyDescent="0.3">
      <c r="A81" s="36">
        <v>63</v>
      </c>
      <c r="B81" s="36">
        <v>270</v>
      </c>
      <c r="C81" s="36" t="s">
        <v>123</v>
      </c>
      <c r="D81" s="36" t="s">
        <v>123</v>
      </c>
      <c r="E81" s="36" t="s">
        <v>123</v>
      </c>
      <c r="F81" s="36">
        <v>1</v>
      </c>
      <c r="G81" s="36">
        <v>1</v>
      </c>
      <c r="H81" s="36">
        <v>1</v>
      </c>
      <c r="I81" s="36" t="s">
        <v>123</v>
      </c>
      <c r="J81" s="36" t="s">
        <v>123</v>
      </c>
      <c r="K81" s="36" t="s">
        <v>123</v>
      </c>
      <c r="L81" s="36" t="s">
        <v>123</v>
      </c>
      <c r="M81" s="36" t="s">
        <v>123</v>
      </c>
      <c r="N81" s="36" t="s">
        <v>123</v>
      </c>
      <c r="O81" s="36" t="s">
        <v>123</v>
      </c>
      <c r="P81" s="36">
        <v>1</v>
      </c>
      <c r="Q81" s="36" t="s">
        <v>123</v>
      </c>
      <c r="R81" s="36" t="s">
        <v>123</v>
      </c>
      <c r="S81" s="36" t="s">
        <v>123</v>
      </c>
      <c r="T81" s="36" t="s">
        <v>123</v>
      </c>
      <c r="U81" s="36" t="s">
        <v>123</v>
      </c>
      <c r="V81" s="36" t="s">
        <v>123</v>
      </c>
      <c r="W81" s="36" t="s">
        <v>123</v>
      </c>
      <c r="X81" s="36" t="s">
        <v>123</v>
      </c>
      <c r="Y81" s="36" t="s">
        <v>123</v>
      </c>
      <c r="Z81" s="36" t="s">
        <v>123</v>
      </c>
      <c r="AA81" s="36" t="s">
        <v>123</v>
      </c>
      <c r="AB81" s="36" t="s">
        <v>123</v>
      </c>
      <c r="AC81" s="36" t="s">
        <v>123</v>
      </c>
      <c r="AD81" s="36" t="s">
        <v>123</v>
      </c>
      <c r="AE81" s="36" t="s">
        <v>123</v>
      </c>
      <c r="AF81" s="36" t="s">
        <v>123</v>
      </c>
      <c r="AG81" s="36" t="s">
        <v>123</v>
      </c>
      <c r="AH81" s="36"/>
      <c r="AI81" s="36">
        <v>0</v>
      </c>
      <c r="AJ81" s="36"/>
      <c r="AK81" s="36"/>
      <c r="AL81" s="36"/>
      <c r="AM81" s="36"/>
      <c r="AN81" s="37">
        <v>-14.818187</v>
      </c>
      <c r="AO81" s="37">
        <v>-64.866207000000003</v>
      </c>
      <c r="AP81" s="36"/>
      <c r="AQ81" s="36"/>
      <c r="AR81" s="36"/>
      <c r="AS81" s="54"/>
      <c r="AT81" s="52"/>
      <c r="AU81" s="53"/>
      <c r="AV81" s="36">
        <v>1</v>
      </c>
      <c r="AW81" s="36">
        <v>1</v>
      </c>
      <c r="AX81" s="36">
        <v>1</v>
      </c>
      <c r="AY81" s="36">
        <v>7</v>
      </c>
      <c r="AZ81" s="36">
        <f>AY81*1.2</f>
        <v>8.4</v>
      </c>
      <c r="BA81" s="36">
        <v>1</v>
      </c>
      <c r="BB81" s="36" t="s">
        <v>123</v>
      </c>
    </row>
    <row r="82" spans="1:54" x14ac:dyDescent="0.3">
      <c r="A82" s="36">
        <v>64</v>
      </c>
      <c r="B82" s="36">
        <v>271</v>
      </c>
      <c r="C82" s="36" t="s">
        <v>123</v>
      </c>
      <c r="D82" s="36" t="s">
        <v>123</v>
      </c>
      <c r="E82" s="36" t="s">
        <v>123</v>
      </c>
      <c r="F82" s="36">
        <v>1</v>
      </c>
      <c r="G82" s="36">
        <v>1</v>
      </c>
      <c r="H82" s="36">
        <v>1</v>
      </c>
      <c r="I82" s="36" t="s">
        <v>123</v>
      </c>
      <c r="J82" s="36" t="s">
        <v>123</v>
      </c>
      <c r="K82" s="36" t="s">
        <v>123</v>
      </c>
      <c r="L82" s="36"/>
      <c r="M82" s="36" t="s">
        <v>123</v>
      </c>
      <c r="N82" s="36">
        <v>1</v>
      </c>
      <c r="O82" s="36" t="s">
        <v>123</v>
      </c>
      <c r="P82" s="36">
        <v>1</v>
      </c>
      <c r="Q82" s="36" t="s">
        <v>123</v>
      </c>
      <c r="R82" s="36" t="s">
        <v>123</v>
      </c>
      <c r="S82" s="36" t="s">
        <v>123</v>
      </c>
      <c r="T82" s="36" t="s">
        <v>123</v>
      </c>
      <c r="U82" s="36" t="s">
        <v>123</v>
      </c>
      <c r="V82" s="36" t="s">
        <v>123</v>
      </c>
      <c r="W82" s="36" t="s">
        <v>123</v>
      </c>
      <c r="X82" s="36" t="s">
        <v>123</v>
      </c>
      <c r="Y82" s="36" t="s">
        <v>123</v>
      </c>
      <c r="Z82" s="36" t="s">
        <v>123</v>
      </c>
      <c r="AA82" s="36" t="s">
        <v>123</v>
      </c>
      <c r="AB82" s="36" t="s">
        <v>123</v>
      </c>
      <c r="AC82" s="36" t="s">
        <v>123</v>
      </c>
      <c r="AD82" s="36" t="s">
        <v>123</v>
      </c>
      <c r="AE82" s="36" t="s">
        <v>123</v>
      </c>
      <c r="AF82" s="36" t="s">
        <v>123</v>
      </c>
      <c r="AG82" s="36" t="s">
        <v>123</v>
      </c>
      <c r="AH82" s="36"/>
      <c r="AI82" s="36">
        <v>0</v>
      </c>
      <c r="AJ82" s="36"/>
      <c r="AK82" s="36"/>
      <c r="AL82" s="36"/>
      <c r="AM82" s="36"/>
      <c r="AN82" s="37">
        <v>-14.818125</v>
      </c>
      <c r="AO82" s="37">
        <v>-64.866113999999996</v>
      </c>
      <c r="AP82" s="36">
        <v>2443</v>
      </c>
      <c r="AQ82" s="36"/>
      <c r="AR82" s="36"/>
      <c r="AS82" s="54">
        <f>AP82-AP79</f>
        <v>35</v>
      </c>
      <c r="AT82" s="52"/>
      <c r="AU82" s="53"/>
      <c r="AV82" s="36">
        <v>1</v>
      </c>
      <c r="AW82" s="36">
        <v>1</v>
      </c>
      <c r="AX82" s="36">
        <v>1</v>
      </c>
      <c r="AY82" s="36">
        <v>14</v>
      </c>
      <c r="AZ82" s="36">
        <f>AY82*1.2</f>
        <v>16.8</v>
      </c>
      <c r="BA82" s="36" t="s">
        <v>123</v>
      </c>
      <c r="BB82" s="36" t="s">
        <v>123</v>
      </c>
    </row>
    <row r="83" spans="1:54" x14ac:dyDescent="0.3">
      <c r="A83" s="36">
        <v>65</v>
      </c>
      <c r="B83" s="36">
        <v>272</v>
      </c>
      <c r="C83" s="36"/>
      <c r="D83" s="36"/>
      <c r="E83" s="36"/>
      <c r="F83" s="36">
        <v>1</v>
      </c>
      <c r="G83" s="36">
        <v>1</v>
      </c>
      <c r="H83" s="36">
        <v>1</v>
      </c>
      <c r="I83" s="36"/>
      <c r="J83" s="36"/>
      <c r="K83" s="36"/>
      <c r="L83" s="36">
        <v>1</v>
      </c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7">
        <v>-14.818104999999999</v>
      </c>
      <c r="AO83" s="37">
        <v>-64.865769</v>
      </c>
      <c r="AP83" s="36">
        <v>2479</v>
      </c>
      <c r="AQ83" s="36"/>
      <c r="AR83" s="36"/>
      <c r="AS83" s="54">
        <f t="shared" ref="AS83" si="5">AP83-AP82</f>
        <v>36</v>
      </c>
      <c r="AT83" s="52"/>
      <c r="AU83" s="53"/>
      <c r="AV83" s="36"/>
      <c r="AW83" s="36"/>
      <c r="AX83" s="36"/>
      <c r="AY83" s="36"/>
      <c r="AZ83" s="36"/>
      <c r="BA83" s="36"/>
      <c r="BB83" s="36"/>
    </row>
    <row r="84" spans="1:54" x14ac:dyDescent="0.3">
      <c r="A84" s="36">
        <v>66</v>
      </c>
      <c r="B84" s="36">
        <v>273</v>
      </c>
      <c r="C84" s="36" t="s">
        <v>123</v>
      </c>
      <c r="D84" s="36" t="s">
        <v>123</v>
      </c>
      <c r="E84" s="36" t="s">
        <v>123</v>
      </c>
      <c r="F84" s="36">
        <v>1</v>
      </c>
      <c r="G84" s="36">
        <v>1</v>
      </c>
      <c r="H84" s="36">
        <v>1</v>
      </c>
      <c r="I84" s="36" t="s">
        <v>123</v>
      </c>
      <c r="J84" s="36" t="s">
        <v>123</v>
      </c>
      <c r="K84" s="36" t="s">
        <v>123</v>
      </c>
      <c r="L84" s="36"/>
      <c r="M84" s="36" t="s">
        <v>123</v>
      </c>
      <c r="N84" s="36">
        <v>1</v>
      </c>
      <c r="O84" s="36"/>
      <c r="P84" s="36">
        <v>1</v>
      </c>
      <c r="Q84" s="36" t="s">
        <v>123</v>
      </c>
      <c r="R84" s="36" t="s">
        <v>123</v>
      </c>
      <c r="S84" s="36" t="s">
        <v>123</v>
      </c>
      <c r="T84" s="36" t="s">
        <v>123</v>
      </c>
      <c r="U84" s="36" t="s">
        <v>123</v>
      </c>
      <c r="V84" s="36">
        <v>1</v>
      </c>
      <c r="W84" s="36" t="s">
        <v>123</v>
      </c>
      <c r="X84" s="36" t="s">
        <v>123</v>
      </c>
      <c r="Y84" s="36" t="s">
        <v>123</v>
      </c>
      <c r="Z84" s="36" t="s">
        <v>123</v>
      </c>
      <c r="AA84" s="36" t="s">
        <v>123</v>
      </c>
      <c r="AB84" s="36" t="s">
        <v>123</v>
      </c>
      <c r="AC84" s="36" t="s">
        <v>123</v>
      </c>
      <c r="AD84" s="36" t="s">
        <v>123</v>
      </c>
      <c r="AE84" s="36" t="s">
        <v>123</v>
      </c>
      <c r="AF84" s="36" t="s">
        <v>123</v>
      </c>
      <c r="AG84" s="36" t="s">
        <v>123</v>
      </c>
      <c r="AH84" s="36"/>
      <c r="AI84" s="36">
        <v>1</v>
      </c>
      <c r="AJ84" s="36"/>
      <c r="AK84" s="36" t="s">
        <v>268</v>
      </c>
      <c r="AL84" s="36">
        <v>1</v>
      </c>
      <c r="AM84" s="36">
        <v>5</v>
      </c>
      <c r="AN84" s="37">
        <v>-14.818099</v>
      </c>
      <c r="AO84" s="37">
        <v>-64.865476999999998</v>
      </c>
      <c r="AP84" s="36">
        <v>2537</v>
      </c>
      <c r="AQ84" s="36">
        <v>2513</v>
      </c>
      <c r="AR84" s="36">
        <f>AP84-AQ84</f>
        <v>24</v>
      </c>
      <c r="AS84" s="54">
        <f>AQ84-AP83</f>
        <v>34</v>
      </c>
      <c r="AT84" s="52"/>
      <c r="AU84" s="53"/>
      <c r="AV84" s="36">
        <v>1</v>
      </c>
      <c r="AW84" s="36">
        <v>1</v>
      </c>
      <c r="AX84" s="36">
        <v>1</v>
      </c>
      <c r="AY84" s="36" t="s">
        <v>123</v>
      </c>
      <c r="AZ84" s="36" t="s">
        <v>123</v>
      </c>
      <c r="BA84" s="36" t="s">
        <v>123</v>
      </c>
      <c r="BB84" s="36" t="s">
        <v>123</v>
      </c>
    </row>
    <row r="85" spans="1:54" x14ac:dyDescent="0.3">
      <c r="A85" s="36" t="s">
        <v>393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>
        <v>1</v>
      </c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7">
        <v>-14.818082</v>
      </c>
      <c r="AO85" s="37">
        <v>-64.865329000000003</v>
      </c>
      <c r="AP85" s="36"/>
      <c r="AQ85" s="36"/>
      <c r="AR85" s="36"/>
      <c r="AS85" s="54"/>
      <c r="AT85" s="52"/>
      <c r="AU85" s="53"/>
      <c r="AV85" s="36"/>
      <c r="AW85" s="36"/>
      <c r="AX85" s="36"/>
      <c r="AY85" s="36">
        <v>15</v>
      </c>
      <c r="AZ85" s="36">
        <v>18</v>
      </c>
      <c r="BA85" s="36"/>
      <c r="BB85" s="36"/>
    </row>
    <row r="86" spans="1:54" x14ac:dyDescent="0.3">
      <c r="A86" s="36">
        <v>67</v>
      </c>
      <c r="B86" s="36">
        <v>274</v>
      </c>
      <c r="C86" s="36"/>
      <c r="D86" s="36"/>
      <c r="E86" s="36"/>
      <c r="F86" s="36">
        <v>1</v>
      </c>
      <c r="G86" s="36">
        <v>1</v>
      </c>
      <c r="H86" s="36">
        <v>1</v>
      </c>
      <c r="I86" s="36"/>
      <c r="J86" s="36"/>
      <c r="K86" s="36"/>
      <c r="L86" s="36"/>
      <c r="M86" s="36"/>
      <c r="N86" s="36"/>
      <c r="O86" s="36"/>
      <c r="P86" s="36">
        <v>1</v>
      </c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7">
        <v>-14.818087999999999</v>
      </c>
      <c r="AO86" s="37">
        <v>-64.865206999999998</v>
      </c>
      <c r="AP86" s="36"/>
      <c r="AQ86" s="36"/>
      <c r="AR86" s="36"/>
      <c r="AS86" s="54"/>
      <c r="AT86" s="52"/>
      <c r="AU86" s="53"/>
      <c r="AV86" s="36">
        <v>1</v>
      </c>
      <c r="AW86" s="36">
        <v>1</v>
      </c>
      <c r="AX86" s="36">
        <v>1</v>
      </c>
      <c r="AY86" s="36">
        <v>13</v>
      </c>
      <c r="AZ86" s="36">
        <v>16</v>
      </c>
      <c r="BA86" s="36">
        <v>1</v>
      </c>
      <c r="BB86" s="36"/>
    </row>
    <row r="87" spans="1:54" x14ac:dyDescent="0.3">
      <c r="A87" s="36">
        <v>68</v>
      </c>
      <c r="B87" s="36">
        <v>275</v>
      </c>
      <c r="C87" s="36" t="s">
        <v>123</v>
      </c>
      <c r="D87" s="36" t="s">
        <v>123</v>
      </c>
      <c r="E87" s="36" t="s">
        <v>123</v>
      </c>
      <c r="F87" s="36">
        <v>1</v>
      </c>
      <c r="G87" s="36">
        <v>1</v>
      </c>
      <c r="H87" s="36">
        <v>1</v>
      </c>
      <c r="I87" s="36" t="s">
        <v>123</v>
      </c>
      <c r="J87" s="36" t="s">
        <v>123</v>
      </c>
      <c r="K87" s="36" t="s">
        <v>123</v>
      </c>
      <c r="L87" s="36">
        <v>1</v>
      </c>
      <c r="M87" s="36" t="s">
        <v>123</v>
      </c>
      <c r="N87" s="36" t="s">
        <v>123</v>
      </c>
      <c r="O87" s="36" t="s">
        <v>123</v>
      </c>
      <c r="P87" s="36" t="s">
        <v>123</v>
      </c>
      <c r="Q87" s="36" t="s">
        <v>123</v>
      </c>
      <c r="R87" s="36" t="s">
        <v>123</v>
      </c>
      <c r="S87" s="36" t="s">
        <v>123</v>
      </c>
      <c r="T87" s="36" t="s">
        <v>123</v>
      </c>
      <c r="U87" s="36" t="s">
        <v>123</v>
      </c>
      <c r="V87" s="36"/>
      <c r="W87" s="36" t="s">
        <v>123</v>
      </c>
      <c r="X87" s="36" t="s">
        <v>123</v>
      </c>
      <c r="Y87" s="36" t="s">
        <v>123</v>
      </c>
      <c r="Z87" s="36" t="s">
        <v>123</v>
      </c>
      <c r="AA87" s="36" t="s">
        <v>123</v>
      </c>
      <c r="AB87" s="36" t="s">
        <v>123</v>
      </c>
      <c r="AC87" s="36" t="s">
        <v>123</v>
      </c>
      <c r="AD87" s="36" t="s">
        <v>123</v>
      </c>
      <c r="AE87" s="36" t="s">
        <v>123</v>
      </c>
      <c r="AF87" s="36" t="s">
        <v>123</v>
      </c>
      <c r="AG87" s="36" t="s">
        <v>123</v>
      </c>
      <c r="AH87" s="36"/>
      <c r="AI87" s="36"/>
      <c r="AJ87" s="36"/>
      <c r="AK87" s="36"/>
      <c r="AL87" s="36"/>
      <c r="AM87" s="36"/>
      <c r="AN87" s="37">
        <v>-14.818148000000001</v>
      </c>
      <c r="AO87" s="37">
        <v>-64.865319</v>
      </c>
      <c r="AP87" s="54">
        <v>2575</v>
      </c>
      <c r="AQ87" s="54"/>
      <c r="AR87" s="36"/>
      <c r="AS87" s="54">
        <f>AP87-AP84</f>
        <v>38</v>
      </c>
      <c r="AT87" s="52"/>
      <c r="AU87" s="53"/>
      <c r="AV87" s="36">
        <v>1</v>
      </c>
      <c r="AW87" s="36">
        <v>1</v>
      </c>
      <c r="AX87" s="36">
        <v>1</v>
      </c>
      <c r="AY87" s="36">
        <v>6</v>
      </c>
      <c r="AZ87" s="36">
        <v>7</v>
      </c>
      <c r="BA87" s="36" t="s">
        <v>123</v>
      </c>
      <c r="BB87" s="36" t="s">
        <v>123</v>
      </c>
    </row>
    <row r="88" spans="1:54" x14ac:dyDescent="0.3">
      <c r="A88" s="36">
        <v>69</v>
      </c>
      <c r="B88" s="36">
        <v>276</v>
      </c>
      <c r="C88" s="36"/>
      <c r="D88" s="36"/>
      <c r="E88" s="36"/>
      <c r="F88" s="36">
        <v>1</v>
      </c>
      <c r="G88" s="36">
        <v>1</v>
      </c>
      <c r="H88" s="36">
        <v>1</v>
      </c>
      <c r="I88" s="36"/>
      <c r="J88" s="36"/>
      <c r="K88" s="36"/>
      <c r="L88" s="36">
        <v>1</v>
      </c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7">
        <v>-14.818489</v>
      </c>
      <c r="AO88" s="37">
        <v>-64.865295000000003</v>
      </c>
      <c r="AP88" s="36">
        <v>2597</v>
      </c>
      <c r="AQ88" s="36"/>
      <c r="AR88" s="36"/>
      <c r="AS88" s="54">
        <f>AP88-AP87</f>
        <v>22</v>
      </c>
      <c r="AT88" s="52"/>
      <c r="AU88" s="53"/>
      <c r="AV88" s="36"/>
      <c r="AW88" s="36"/>
      <c r="AX88" s="36"/>
      <c r="AY88" s="36"/>
      <c r="AZ88" s="36"/>
      <c r="BA88" s="36"/>
      <c r="BB88" s="36"/>
    </row>
    <row r="89" spans="1:54" ht="12.75" customHeight="1" x14ac:dyDescent="0.3">
      <c r="A89" s="36">
        <v>70</v>
      </c>
      <c r="B89" s="36">
        <v>277</v>
      </c>
      <c r="C89" s="36" t="s">
        <v>123</v>
      </c>
      <c r="D89" s="36" t="s">
        <v>123</v>
      </c>
      <c r="E89" s="36" t="s">
        <v>123</v>
      </c>
      <c r="F89" s="36">
        <v>1</v>
      </c>
      <c r="G89" s="36">
        <v>1</v>
      </c>
      <c r="H89" s="36">
        <v>1</v>
      </c>
      <c r="I89" s="36" t="s">
        <v>123</v>
      </c>
      <c r="J89" s="36" t="s">
        <v>123</v>
      </c>
      <c r="K89" s="36" t="s">
        <v>123</v>
      </c>
      <c r="L89" s="36">
        <v>1</v>
      </c>
      <c r="M89" s="36" t="s">
        <v>123</v>
      </c>
      <c r="N89" s="36" t="s">
        <v>123</v>
      </c>
      <c r="O89" s="36" t="s">
        <v>123</v>
      </c>
      <c r="P89" s="36" t="s">
        <v>123</v>
      </c>
      <c r="Q89" s="36" t="s">
        <v>123</v>
      </c>
      <c r="R89" s="36" t="s">
        <v>123</v>
      </c>
      <c r="S89" s="36" t="s">
        <v>123</v>
      </c>
      <c r="T89" s="36" t="s">
        <v>123</v>
      </c>
      <c r="U89" s="36" t="s">
        <v>123</v>
      </c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7">
        <v>-14.818847</v>
      </c>
      <c r="AO89" s="37">
        <v>-64.865281999999993</v>
      </c>
      <c r="AP89" s="36">
        <v>2636</v>
      </c>
      <c r="AQ89" s="36"/>
      <c r="AR89" s="36"/>
      <c r="AS89" s="54">
        <f>AP89-AP88</f>
        <v>39</v>
      </c>
      <c r="AT89" s="52"/>
      <c r="AU89" s="53"/>
      <c r="AV89" s="36" t="s">
        <v>123</v>
      </c>
      <c r="AW89" s="36" t="s">
        <v>123</v>
      </c>
      <c r="AX89" s="36" t="s">
        <v>123</v>
      </c>
      <c r="AY89" s="36"/>
      <c r="AZ89" s="36"/>
      <c r="BA89" s="36" t="s">
        <v>123</v>
      </c>
      <c r="BB89" s="36" t="s">
        <v>123</v>
      </c>
    </row>
    <row r="90" spans="1:54" x14ac:dyDescent="0.3">
      <c r="A90" s="36">
        <v>71</v>
      </c>
      <c r="B90" s="36">
        <v>278</v>
      </c>
      <c r="C90" s="36"/>
      <c r="D90" s="36"/>
      <c r="E90" s="36"/>
      <c r="F90" s="36">
        <v>1</v>
      </c>
      <c r="G90" s="36">
        <v>1</v>
      </c>
      <c r="H90" s="36">
        <v>1</v>
      </c>
      <c r="I90" s="36"/>
      <c r="J90" s="36"/>
      <c r="K90" s="36"/>
      <c r="L90" s="36">
        <v>1</v>
      </c>
      <c r="M90" s="36"/>
      <c r="N90" s="36"/>
      <c r="O90" s="36"/>
      <c r="P90" s="36"/>
      <c r="Q90" s="36"/>
      <c r="R90" s="36"/>
      <c r="S90" s="36"/>
      <c r="T90" s="36"/>
      <c r="U90" s="36"/>
      <c r="V90" s="36">
        <v>1</v>
      </c>
      <c r="W90" s="36" t="s">
        <v>123</v>
      </c>
      <c r="X90" s="36" t="s">
        <v>123</v>
      </c>
      <c r="Y90" s="36" t="s">
        <v>123</v>
      </c>
      <c r="Z90" s="36" t="s">
        <v>123</v>
      </c>
      <c r="AA90" s="36" t="s">
        <v>123</v>
      </c>
      <c r="AB90" s="36" t="s">
        <v>123</v>
      </c>
      <c r="AC90" s="36" t="s">
        <v>123</v>
      </c>
      <c r="AD90" s="36" t="s">
        <v>123</v>
      </c>
      <c r="AE90" s="36" t="s">
        <v>123</v>
      </c>
      <c r="AF90" s="36" t="s">
        <v>123</v>
      </c>
      <c r="AG90" s="36" t="s">
        <v>123</v>
      </c>
      <c r="AH90" s="36"/>
      <c r="AI90" s="36">
        <v>0</v>
      </c>
      <c r="AJ90" s="36"/>
      <c r="AK90" s="36" t="s">
        <v>212</v>
      </c>
      <c r="AL90" s="36">
        <v>1</v>
      </c>
      <c r="AM90" s="36">
        <v>1</v>
      </c>
      <c r="AN90" s="37">
        <v>-14.819191</v>
      </c>
      <c r="AO90" s="37">
        <v>-64.865245000000002</v>
      </c>
      <c r="AP90" s="79">
        <v>2700</v>
      </c>
      <c r="AQ90" s="79">
        <v>2676</v>
      </c>
      <c r="AR90" s="36">
        <f>AP90-AQ90</f>
        <v>24</v>
      </c>
      <c r="AS90" s="54">
        <f>AQ90-AP89</f>
        <v>40</v>
      </c>
      <c r="AT90" s="52"/>
      <c r="AU90" s="53"/>
      <c r="AV90" s="36"/>
      <c r="AW90" s="36"/>
      <c r="AX90" s="36"/>
      <c r="AY90" s="36"/>
      <c r="AZ90" s="36"/>
      <c r="BA90" s="36"/>
      <c r="BB90" s="36"/>
    </row>
    <row r="91" spans="1:54" x14ac:dyDescent="0.3">
      <c r="A91" s="36">
        <v>72</v>
      </c>
      <c r="B91" s="36">
        <v>279</v>
      </c>
      <c r="C91" s="36" t="s">
        <v>123</v>
      </c>
      <c r="D91" s="36" t="s">
        <v>123</v>
      </c>
      <c r="E91" s="36" t="s">
        <v>123</v>
      </c>
      <c r="F91" s="36">
        <v>1</v>
      </c>
      <c r="G91" s="36">
        <v>1</v>
      </c>
      <c r="H91" s="36">
        <v>1</v>
      </c>
      <c r="I91" s="36" t="s">
        <v>123</v>
      </c>
      <c r="J91" s="36" t="s">
        <v>123</v>
      </c>
      <c r="K91" s="36" t="s">
        <v>123</v>
      </c>
      <c r="L91" s="36">
        <v>1</v>
      </c>
      <c r="M91" s="36" t="s">
        <v>123</v>
      </c>
      <c r="N91" s="36" t="s">
        <v>123</v>
      </c>
      <c r="O91" s="36" t="s">
        <v>123</v>
      </c>
      <c r="P91" s="36" t="s">
        <v>123</v>
      </c>
      <c r="Q91" s="36" t="s">
        <v>123</v>
      </c>
      <c r="R91" s="36" t="s">
        <v>123</v>
      </c>
      <c r="S91" s="36" t="s">
        <v>123</v>
      </c>
      <c r="T91" s="36" t="s">
        <v>123</v>
      </c>
      <c r="U91" s="36" t="s">
        <v>123</v>
      </c>
      <c r="V91" s="36"/>
      <c r="W91" s="36" t="s">
        <v>123</v>
      </c>
      <c r="X91" s="36" t="s">
        <v>123</v>
      </c>
      <c r="Y91" s="36" t="s">
        <v>123</v>
      </c>
      <c r="Z91" s="36" t="s">
        <v>123</v>
      </c>
      <c r="AA91" s="36" t="s">
        <v>123</v>
      </c>
      <c r="AB91" s="36" t="s">
        <v>123</v>
      </c>
      <c r="AC91" s="36" t="s">
        <v>123</v>
      </c>
      <c r="AD91" s="36" t="s">
        <v>123</v>
      </c>
      <c r="AE91" s="36" t="s">
        <v>123</v>
      </c>
      <c r="AF91" s="36" t="s">
        <v>123</v>
      </c>
      <c r="AG91" s="36" t="s">
        <v>123</v>
      </c>
      <c r="AH91" s="36"/>
      <c r="AI91" s="36">
        <v>0</v>
      </c>
      <c r="AJ91" s="36"/>
      <c r="AK91" s="36"/>
      <c r="AL91" s="36"/>
      <c r="AM91" s="36"/>
      <c r="AN91" s="37">
        <v>-14.819452</v>
      </c>
      <c r="AO91" s="37">
        <v>-64.865236999999993</v>
      </c>
      <c r="AP91" s="72">
        <v>2818</v>
      </c>
      <c r="AQ91" s="72"/>
      <c r="AR91" s="36"/>
      <c r="AS91" s="54"/>
      <c r="AT91" s="52"/>
      <c r="AU91" s="53"/>
      <c r="AV91" s="36" t="s">
        <v>123</v>
      </c>
      <c r="AW91" s="36" t="s">
        <v>123</v>
      </c>
      <c r="AX91" s="36" t="s">
        <v>123</v>
      </c>
      <c r="AY91" s="36" t="s">
        <v>123</v>
      </c>
      <c r="AZ91" s="36" t="s">
        <v>123</v>
      </c>
      <c r="BA91" s="36" t="s">
        <v>123</v>
      </c>
      <c r="BB91" s="36" t="s">
        <v>123</v>
      </c>
    </row>
    <row r="92" spans="1:54" x14ac:dyDescent="0.3">
      <c r="A92" s="36">
        <v>73</v>
      </c>
      <c r="B92" s="36">
        <v>280</v>
      </c>
      <c r="C92" s="36" t="s">
        <v>123</v>
      </c>
      <c r="D92" s="36" t="s">
        <v>123</v>
      </c>
      <c r="E92" s="36" t="s">
        <v>123</v>
      </c>
      <c r="F92" s="36">
        <v>1</v>
      </c>
      <c r="G92" s="36">
        <v>1</v>
      </c>
      <c r="H92" s="36">
        <v>1</v>
      </c>
      <c r="I92" s="36" t="s">
        <v>123</v>
      </c>
      <c r="J92" s="36" t="s">
        <v>123</v>
      </c>
      <c r="K92" s="36" t="s">
        <v>123</v>
      </c>
      <c r="L92" s="36">
        <v>1</v>
      </c>
      <c r="M92" s="36" t="s">
        <v>123</v>
      </c>
      <c r="N92" s="36" t="s">
        <v>123</v>
      </c>
      <c r="O92" s="36" t="s">
        <v>123</v>
      </c>
      <c r="P92" s="36" t="s">
        <v>123</v>
      </c>
      <c r="Q92" s="36" t="s">
        <v>123</v>
      </c>
      <c r="R92" s="36" t="s">
        <v>123</v>
      </c>
      <c r="S92" s="36" t="s">
        <v>123</v>
      </c>
      <c r="T92" s="36" t="s">
        <v>123</v>
      </c>
      <c r="U92" s="36" t="s">
        <v>123</v>
      </c>
      <c r="V92" s="36" t="s">
        <v>123</v>
      </c>
      <c r="W92" s="36" t="s">
        <v>123</v>
      </c>
      <c r="X92" s="36" t="s">
        <v>123</v>
      </c>
      <c r="Y92" s="36" t="s">
        <v>123</v>
      </c>
      <c r="Z92" s="36" t="s">
        <v>123</v>
      </c>
      <c r="AA92" s="36" t="s">
        <v>123</v>
      </c>
      <c r="AB92" s="36" t="s">
        <v>123</v>
      </c>
      <c r="AC92" s="36" t="s">
        <v>123</v>
      </c>
      <c r="AD92" s="36" t="s">
        <v>123</v>
      </c>
      <c r="AE92" s="36" t="s">
        <v>123</v>
      </c>
      <c r="AF92" s="36" t="s">
        <v>123</v>
      </c>
      <c r="AG92" s="36" t="s">
        <v>123</v>
      </c>
      <c r="AH92" s="36"/>
      <c r="AI92" s="36">
        <v>0</v>
      </c>
      <c r="AJ92" s="36"/>
      <c r="AK92" s="36"/>
      <c r="AL92" s="36"/>
      <c r="AM92" s="36"/>
      <c r="AN92" s="37">
        <v>-14.819863</v>
      </c>
      <c r="AO92" s="37">
        <v>-64.865227000000004</v>
      </c>
      <c r="AP92" s="72">
        <v>2771</v>
      </c>
      <c r="AQ92" s="72"/>
      <c r="AR92" s="67"/>
      <c r="AS92" s="67"/>
      <c r="AT92" s="52"/>
      <c r="AU92" s="53"/>
      <c r="AV92" s="36" t="s">
        <v>123</v>
      </c>
      <c r="AW92" s="36" t="s">
        <v>123</v>
      </c>
      <c r="AX92" s="36" t="s">
        <v>123</v>
      </c>
      <c r="AY92" s="36" t="s">
        <v>123</v>
      </c>
      <c r="AZ92" s="36" t="s">
        <v>123</v>
      </c>
      <c r="BA92" s="36" t="s">
        <v>123</v>
      </c>
      <c r="BB92" s="36" t="s">
        <v>123</v>
      </c>
    </row>
    <row r="93" spans="1:54" x14ac:dyDescent="0.3">
      <c r="A93" s="36">
        <v>74</v>
      </c>
      <c r="B93" s="36">
        <v>281</v>
      </c>
      <c r="C93" s="36" t="s">
        <v>123</v>
      </c>
      <c r="D93" s="36" t="s">
        <v>123</v>
      </c>
      <c r="E93" s="36" t="s">
        <v>123</v>
      </c>
      <c r="F93" s="36">
        <v>1</v>
      </c>
      <c r="G93" s="36">
        <v>1</v>
      </c>
      <c r="H93" s="36">
        <v>1</v>
      </c>
      <c r="I93" s="36" t="s">
        <v>123</v>
      </c>
      <c r="J93" s="36" t="s">
        <v>123</v>
      </c>
      <c r="K93" s="36" t="s">
        <v>123</v>
      </c>
      <c r="L93" s="36" t="s">
        <v>123</v>
      </c>
      <c r="M93" s="36" t="s">
        <v>123</v>
      </c>
      <c r="N93" s="36">
        <v>1</v>
      </c>
      <c r="O93" s="36" t="s">
        <v>123</v>
      </c>
      <c r="P93" s="36" t="s">
        <v>123</v>
      </c>
      <c r="Q93" s="36" t="s">
        <v>123</v>
      </c>
      <c r="R93" s="36" t="s">
        <v>123</v>
      </c>
      <c r="S93" s="36" t="s">
        <v>123</v>
      </c>
      <c r="T93" s="36" t="s">
        <v>123</v>
      </c>
      <c r="U93" s="36" t="s">
        <v>123</v>
      </c>
      <c r="V93" s="36">
        <v>1</v>
      </c>
      <c r="W93" s="36" t="s">
        <v>123</v>
      </c>
      <c r="X93" s="36" t="s">
        <v>123</v>
      </c>
      <c r="Y93" s="36" t="s">
        <v>123</v>
      </c>
      <c r="Z93" s="36" t="s">
        <v>123</v>
      </c>
      <c r="AA93" s="36" t="s">
        <v>123</v>
      </c>
      <c r="AB93" s="36" t="s">
        <v>123</v>
      </c>
      <c r="AC93" s="36" t="s">
        <v>123</v>
      </c>
      <c r="AD93" s="36" t="s">
        <v>123</v>
      </c>
      <c r="AE93" s="36" t="s">
        <v>123</v>
      </c>
      <c r="AF93" s="36" t="s">
        <v>123</v>
      </c>
      <c r="AG93" s="36" t="s">
        <v>123</v>
      </c>
      <c r="AH93" s="36"/>
      <c r="AI93" s="36">
        <v>0</v>
      </c>
      <c r="AJ93" s="36"/>
      <c r="AK93" s="36" t="s">
        <v>217</v>
      </c>
      <c r="AL93" s="36">
        <v>1</v>
      </c>
      <c r="AM93" s="36">
        <v>1</v>
      </c>
      <c r="AN93" s="37">
        <v>-14.820242</v>
      </c>
      <c r="AO93" s="37">
        <v>-64.865199000000004</v>
      </c>
      <c r="AP93" s="72">
        <v>2826</v>
      </c>
      <c r="AQ93" s="72"/>
      <c r="AR93" s="67"/>
      <c r="AS93" s="67">
        <f>AP93-AP90</f>
        <v>126</v>
      </c>
      <c r="AT93" s="52"/>
      <c r="AU93" s="53"/>
      <c r="AV93" s="36" t="s">
        <v>123</v>
      </c>
      <c r="AW93" s="36" t="s">
        <v>123</v>
      </c>
      <c r="AX93" s="36" t="s">
        <v>123</v>
      </c>
      <c r="AY93" s="36" t="s">
        <v>123</v>
      </c>
      <c r="AZ93" s="36" t="s">
        <v>123</v>
      </c>
      <c r="BA93" s="36" t="s">
        <v>123</v>
      </c>
      <c r="BB93" s="36" t="s">
        <v>123</v>
      </c>
    </row>
    <row r="94" spans="1:54" x14ac:dyDescent="0.3">
      <c r="A94" s="123" t="s">
        <v>22</v>
      </c>
      <c r="B94" s="123"/>
      <c r="C94" s="38">
        <f t="shared" ref="C94:AG94" si="6">SUM(C9:C93)</f>
        <v>0</v>
      </c>
      <c r="D94" s="38">
        <f t="shared" si="6"/>
        <v>0</v>
      </c>
      <c r="E94" s="38">
        <f t="shared" si="6"/>
        <v>2</v>
      </c>
      <c r="F94" s="38">
        <f t="shared" si="6"/>
        <v>70</v>
      </c>
      <c r="G94" s="38">
        <f t="shared" si="6"/>
        <v>68</v>
      </c>
      <c r="H94" s="38">
        <f t="shared" si="6"/>
        <v>73</v>
      </c>
      <c r="I94" s="38">
        <f t="shared" si="6"/>
        <v>0</v>
      </c>
      <c r="J94" s="38">
        <f t="shared" si="6"/>
        <v>0</v>
      </c>
      <c r="K94" s="38">
        <f t="shared" si="6"/>
        <v>0</v>
      </c>
      <c r="L94" s="38">
        <f t="shared" si="6"/>
        <v>37</v>
      </c>
      <c r="M94" s="38">
        <f t="shared" si="6"/>
        <v>1</v>
      </c>
      <c r="N94" s="38">
        <f t="shared" si="6"/>
        <v>22</v>
      </c>
      <c r="O94" s="38">
        <f t="shared" si="6"/>
        <v>1</v>
      </c>
      <c r="P94" s="38">
        <f t="shared" si="6"/>
        <v>34</v>
      </c>
      <c r="Q94" s="38">
        <f t="shared" si="6"/>
        <v>7</v>
      </c>
      <c r="R94" s="38">
        <f t="shared" si="6"/>
        <v>0</v>
      </c>
      <c r="S94" s="38">
        <f t="shared" si="6"/>
        <v>1</v>
      </c>
      <c r="T94" s="38">
        <f t="shared" si="6"/>
        <v>0</v>
      </c>
      <c r="U94" s="38">
        <f t="shared" si="6"/>
        <v>0</v>
      </c>
      <c r="V94" s="38">
        <f t="shared" si="6"/>
        <v>9</v>
      </c>
      <c r="W94" s="38">
        <f t="shared" si="6"/>
        <v>0</v>
      </c>
      <c r="X94" s="38">
        <f t="shared" si="6"/>
        <v>5</v>
      </c>
      <c r="Y94" s="38">
        <f t="shared" si="6"/>
        <v>6</v>
      </c>
      <c r="Z94" s="38">
        <f t="shared" si="6"/>
        <v>0</v>
      </c>
      <c r="AA94" s="38">
        <f t="shared" si="6"/>
        <v>0</v>
      </c>
      <c r="AB94" s="38">
        <f t="shared" si="6"/>
        <v>0</v>
      </c>
      <c r="AC94" s="38">
        <f t="shared" si="6"/>
        <v>0</v>
      </c>
      <c r="AD94" s="38">
        <f t="shared" si="6"/>
        <v>0</v>
      </c>
      <c r="AE94" s="38">
        <f t="shared" si="6"/>
        <v>0</v>
      </c>
      <c r="AF94" s="38">
        <f t="shared" si="6"/>
        <v>0</v>
      </c>
      <c r="AG94" s="38">
        <f t="shared" si="6"/>
        <v>0</v>
      </c>
      <c r="AH94" s="38">
        <f>COUNTA(AH9:AH93)</f>
        <v>0</v>
      </c>
      <c r="AI94" s="38">
        <f>SUM(AI9:AI93)</f>
        <v>4</v>
      </c>
      <c r="AJ94" s="38">
        <f>SUM(AJ9:AJ93)</f>
        <v>0</v>
      </c>
      <c r="AK94" s="38">
        <f>COUNTA(AK9:AK93)</f>
        <v>9</v>
      </c>
      <c r="AL94" s="38">
        <f>SUM(AL9:AL93)</f>
        <v>9</v>
      </c>
      <c r="AM94" s="38">
        <f>SUM(AM9:AM93)</f>
        <v>25</v>
      </c>
      <c r="AN94" s="106" t="s">
        <v>25</v>
      </c>
      <c r="AO94" s="106"/>
      <c r="AP94" s="144">
        <f>AR94+AS94</f>
        <v>2445</v>
      </c>
      <c r="AQ94" s="144"/>
      <c r="AR94" s="38">
        <f>SUM(AR8:AR93)</f>
        <v>238</v>
      </c>
      <c r="AS94" s="38">
        <f>SUM(AS8:AS93)</f>
        <v>2207</v>
      </c>
      <c r="AT94" s="106" t="s">
        <v>75</v>
      </c>
      <c r="AU94" s="106"/>
      <c r="AV94" s="38">
        <f t="shared" ref="AV94:BB94" si="7">SUM(AV9:AV93)</f>
        <v>37</v>
      </c>
      <c r="AW94" s="38">
        <f t="shared" si="7"/>
        <v>37</v>
      </c>
      <c r="AX94" s="38">
        <f t="shared" si="7"/>
        <v>37</v>
      </c>
      <c r="AY94" s="38">
        <f t="shared" si="7"/>
        <v>741</v>
      </c>
      <c r="AZ94" s="38">
        <f t="shared" si="7"/>
        <v>1144.3499999999999</v>
      </c>
      <c r="BA94" s="38">
        <f t="shared" si="7"/>
        <v>14</v>
      </c>
      <c r="BB94" s="38">
        <f t="shared" si="7"/>
        <v>0</v>
      </c>
    </row>
    <row r="95" spans="1:54" ht="10.95" customHeight="1" x14ac:dyDescent="0.3">
      <c r="AP95" s="82">
        <f>AP93-AP9</f>
        <v>2552</v>
      </c>
    </row>
    <row r="96" spans="1:54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  <row r="180" ht="10.95" customHeight="1" x14ac:dyDescent="0.3"/>
    <row r="181" ht="10.95" customHeight="1" x14ac:dyDescent="0.3"/>
    <row r="182" ht="10.95" customHeight="1" x14ac:dyDescent="0.3"/>
    <row r="183" ht="10.95" customHeight="1" x14ac:dyDescent="0.3"/>
    <row r="184" ht="10.95" customHeight="1" x14ac:dyDescent="0.3"/>
    <row r="185" ht="10.95" customHeight="1" x14ac:dyDescent="0.3"/>
    <row r="186" ht="10.95" customHeight="1" x14ac:dyDescent="0.3"/>
    <row r="187" ht="10.95" customHeight="1" x14ac:dyDescent="0.3"/>
    <row r="188" ht="10.95" customHeight="1" x14ac:dyDescent="0.3"/>
    <row r="189" ht="10.95" customHeight="1" x14ac:dyDescent="0.3"/>
    <row r="190" ht="10.95" customHeight="1" x14ac:dyDescent="0.3"/>
    <row r="191" ht="10.95" customHeight="1" x14ac:dyDescent="0.3"/>
    <row r="192" ht="10.95" customHeight="1" x14ac:dyDescent="0.3"/>
    <row r="193" ht="10.95" customHeight="1" x14ac:dyDescent="0.3"/>
    <row r="194" ht="10.95" customHeight="1" x14ac:dyDescent="0.3"/>
    <row r="195" ht="10.95" customHeight="1" x14ac:dyDescent="0.3"/>
    <row r="196" ht="10.95" customHeight="1" x14ac:dyDescent="0.3"/>
    <row r="197" ht="10.95" customHeight="1" x14ac:dyDescent="0.3"/>
    <row r="198" ht="10.95" customHeight="1" x14ac:dyDescent="0.3"/>
    <row r="199" ht="10.95" customHeight="1" x14ac:dyDescent="0.3"/>
    <row r="200" ht="10.95" customHeight="1" x14ac:dyDescent="0.3"/>
    <row r="201" ht="10.95" customHeight="1" x14ac:dyDescent="0.3"/>
    <row r="202" ht="10.95" customHeight="1" x14ac:dyDescent="0.3"/>
    <row r="203" ht="10.95" customHeight="1" x14ac:dyDescent="0.3"/>
    <row r="204" ht="10.95" customHeight="1" x14ac:dyDescent="0.3"/>
    <row r="205" ht="10.95" customHeight="1" x14ac:dyDescent="0.3"/>
    <row r="206" ht="10.95" customHeight="1" x14ac:dyDescent="0.3"/>
    <row r="207" ht="10.95" customHeight="1" x14ac:dyDescent="0.3"/>
    <row r="208" ht="10.95" customHeight="1" x14ac:dyDescent="0.3"/>
    <row r="209" ht="10.95" customHeight="1" x14ac:dyDescent="0.3"/>
    <row r="210" ht="10.95" customHeight="1" x14ac:dyDescent="0.3"/>
    <row r="211" ht="10.95" customHeight="1" x14ac:dyDescent="0.3"/>
    <row r="212" ht="10.95" customHeight="1" x14ac:dyDescent="0.3"/>
    <row r="213" ht="10.95" customHeight="1" x14ac:dyDescent="0.3"/>
    <row r="214" ht="10.95" customHeight="1" x14ac:dyDescent="0.3"/>
    <row r="215" ht="10.95" customHeight="1" x14ac:dyDescent="0.3"/>
    <row r="216" ht="10.95" customHeight="1" x14ac:dyDescent="0.3"/>
    <row r="217" ht="10.95" customHeight="1" x14ac:dyDescent="0.3"/>
    <row r="218" ht="10.95" customHeight="1" x14ac:dyDescent="0.3"/>
    <row r="219" ht="10.95" customHeight="1" x14ac:dyDescent="0.3"/>
    <row r="220" ht="10.95" customHeight="1" x14ac:dyDescent="0.3"/>
    <row r="221" ht="10.95" customHeight="1" x14ac:dyDescent="0.3"/>
    <row r="222" ht="10.95" customHeight="1" x14ac:dyDescent="0.3"/>
    <row r="223" ht="10.95" customHeight="1" x14ac:dyDescent="0.3"/>
    <row r="224" ht="10.95" customHeight="1" x14ac:dyDescent="0.3"/>
    <row r="225" ht="10.95" customHeight="1" x14ac:dyDescent="0.3"/>
    <row r="226" ht="10.95" customHeight="1" x14ac:dyDescent="0.3"/>
    <row r="227" ht="10.95" customHeight="1" x14ac:dyDescent="0.3"/>
    <row r="228" ht="10.95" customHeight="1" x14ac:dyDescent="0.3"/>
    <row r="229" ht="10.95" customHeight="1" x14ac:dyDescent="0.3"/>
    <row r="230" ht="10.95" customHeight="1" x14ac:dyDescent="0.3"/>
    <row r="231" ht="10.95" customHeight="1" x14ac:dyDescent="0.3"/>
    <row r="232" ht="10.95" customHeight="1" x14ac:dyDescent="0.3"/>
    <row r="233" ht="10.95" customHeight="1" x14ac:dyDescent="0.3"/>
    <row r="234" ht="10.95" customHeight="1" x14ac:dyDescent="0.3"/>
    <row r="235" ht="10.95" customHeight="1" x14ac:dyDescent="0.3"/>
    <row r="236" ht="10.95" customHeight="1" x14ac:dyDescent="0.3"/>
    <row r="237" ht="10.95" customHeight="1" x14ac:dyDescent="0.3"/>
    <row r="238" ht="10.95" customHeight="1" x14ac:dyDescent="0.3"/>
    <row r="239" ht="10.95" customHeight="1" x14ac:dyDescent="0.3"/>
    <row r="240" ht="10.95" customHeight="1" x14ac:dyDescent="0.3"/>
    <row r="241" ht="10.95" customHeight="1" x14ac:dyDescent="0.3"/>
    <row r="242" ht="10.95" customHeight="1" x14ac:dyDescent="0.3"/>
    <row r="243" ht="10.95" customHeight="1" x14ac:dyDescent="0.3"/>
    <row r="244" ht="10.95" customHeight="1" x14ac:dyDescent="0.3"/>
    <row r="245" ht="10.95" customHeight="1" x14ac:dyDescent="0.3"/>
    <row r="246" ht="10.95" customHeight="1" x14ac:dyDescent="0.3"/>
    <row r="247" ht="10.95" customHeight="1" x14ac:dyDescent="0.3"/>
    <row r="248" ht="10.95" customHeight="1" x14ac:dyDescent="0.3"/>
    <row r="249" ht="10.95" customHeight="1" x14ac:dyDescent="0.3"/>
    <row r="250" ht="10.95" customHeight="1" x14ac:dyDescent="0.3"/>
    <row r="251" ht="10.95" customHeight="1" x14ac:dyDescent="0.3"/>
    <row r="252" ht="10.95" customHeight="1" x14ac:dyDescent="0.3"/>
    <row r="253" ht="10.95" customHeight="1" x14ac:dyDescent="0.3"/>
    <row r="254" ht="10.95" customHeight="1" x14ac:dyDescent="0.3"/>
    <row r="255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58">
    <mergeCell ref="AT53:AU53"/>
    <mergeCell ref="AT47:AU47"/>
    <mergeCell ref="AT48:AU48"/>
    <mergeCell ref="AT29:AU29"/>
    <mergeCell ref="AT32:AU32"/>
    <mergeCell ref="AT33:AU33"/>
    <mergeCell ref="AT35:AU35"/>
    <mergeCell ref="AT36:AU36"/>
    <mergeCell ref="AT40:AU40"/>
    <mergeCell ref="AT41:AU41"/>
    <mergeCell ref="AT42:AU42"/>
    <mergeCell ref="AT50:AU50"/>
    <mergeCell ref="AT52:AU52"/>
    <mergeCell ref="A94:B94"/>
    <mergeCell ref="AN94:AO94"/>
    <mergeCell ref="AP94:AQ94"/>
    <mergeCell ref="AT94:AU94"/>
    <mergeCell ref="AT54:AU54"/>
    <mergeCell ref="AT55:AU55"/>
    <mergeCell ref="AT59:AU59"/>
    <mergeCell ref="AT60:AU60"/>
    <mergeCell ref="A1:D2"/>
    <mergeCell ref="G1:AT1"/>
    <mergeCell ref="G2:AT2"/>
    <mergeCell ref="A3:AZ3"/>
    <mergeCell ref="Q4:V4"/>
    <mergeCell ref="W4:AE4"/>
    <mergeCell ref="AU4:BB4"/>
    <mergeCell ref="L6:Z6"/>
    <mergeCell ref="A4:E4"/>
    <mergeCell ref="AG4:AJ4"/>
    <mergeCell ref="AT9:AU9"/>
    <mergeCell ref="AT11:AU11"/>
    <mergeCell ref="A5:BB5"/>
    <mergeCell ref="A6:A7"/>
    <mergeCell ref="B6:K6"/>
    <mergeCell ref="AA6:AG6"/>
    <mergeCell ref="AH6:AM6"/>
    <mergeCell ref="AN6:AO6"/>
    <mergeCell ref="AP6:AS6"/>
    <mergeCell ref="AT6:AU7"/>
    <mergeCell ref="AP7:AQ7"/>
    <mergeCell ref="AV6:BB6"/>
    <mergeCell ref="AT8:AU8"/>
    <mergeCell ref="AT12:AU12"/>
    <mergeCell ref="AT13:AU13"/>
    <mergeCell ref="AT14:AU14"/>
    <mergeCell ref="AT15:AU15"/>
    <mergeCell ref="AT16:AU16"/>
    <mergeCell ref="AT17:AU17"/>
    <mergeCell ref="AT19:AU19"/>
    <mergeCell ref="AT21:AU21"/>
    <mergeCell ref="AT22:AU22"/>
    <mergeCell ref="AT31:AU31"/>
    <mergeCell ref="AT23:AU23"/>
    <mergeCell ref="AT24:AU24"/>
    <mergeCell ref="AT26:AU26"/>
    <mergeCell ref="AT28:AU28"/>
  </mergeCells>
  <phoneticPr fontId="21" type="noConversion"/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>
    <tabColor rgb="FF00B050"/>
    <pageSetUpPr fitToPage="1"/>
  </sheetPr>
  <dimension ref="A1:BB178"/>
  <sheetViews>
    <sheetView showGridLines="0" zoomScaleNormal="100" workbookViewId="0">
      <pane xSplit="2" ySplit="7" topLeftCell="AI11" activePane="bottomRight" state="frozen"/>
      <selection pane="topRight" activeCell="C1" sqref="C1"/>
      <selection pane="bottomLeft" activeCell="A8" sqref="A8"/>
      <selection pane="bottomRight" activeCell="AP18" sqref="AP18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4" width="3.44140625" style="1" bestFit="1" customWidth="1"/>
    <col min="15" max="15" width="3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44140625" style="1" customWidth="1"/>
    <col min="41" max="41" width="11.44140625" style="1" bestFit="1" customWidth="1"/>
    <col min="42" max="43" width="6" style="1" bestFit="1" customWidth="1"/>
    <col min="44" max="44" width="4" style="1" bestFit="1" customWidth="1"/>
    <col min="45" max="45" width="5" style="1" bestFit="1" customWidth="1"/>
    <col min="46" max="46" width="11.88671875" style="2" customWidth="1"/>
    <col min="47" max="47" width="7.44140625" style="2" customWidth="1"/>
    <col min="48" max="49" width="3.44140625" style="2" bestFit="1" customWidth="1"/>
    <col min="50" max="50" width="3.44140625" style="1" bestFit="1" customWidth="1"/>
    <col min="51" max="51" width="5.44140625" style="1" bestFit="1" customWidth="1"/>
    <col min="52" max="52" width="5.109375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9" t="s">
        <v>339</v>
      </c>
      <c r="G4" s="28"/>
      <c r="H4" s="28"/>
      <c r="I4" s="28"/>
      <c r="J4" s="28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82</v>
      </c>
      <c r="AQ4" s="31"/>
      <c r="AR4" s="32"/>
      <c r="AT4" s="33" t="s">
        <v>88</v>
      </c>
      <c r="AU4" s="107" t="s">
        <v>341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38.7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12</v>
      </c>
      <c r="S7" s="25" t="s">
        <v>90</v>
      </c>
      <c r="T7" s="25" t="s">
        <v>117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>
        <v>1</v>
      </c>
      <c r="B8" s="36">
        <v>219</v>
      </c>
      <c r="C8" s="36">
        <v>0</v>
      </c>
      <c r="D8" s="36">
        <v>0</v>
      </c>
      <c r="E8" s="36">
        <v>0</v>
      </c>
      <c r="F8" s="36">
        <v>0</v>
      </c>
      <c r="G8" s="36"/>
      <c r="H8" s="36">
        <v>0</v>
      </c>
      <c r="I8" s="36">
        <v>0</v>
      </c>
      <c r="J8" s="36">
        <v>0</v>
      </c>
      <c r="K8" s="36">
        <v>0</v>
      </c>
      <c r="L8" s="36">
        <v>0</v>
      </c>
      <c r="M8" s="36">
        <v>0</v>
      </c>
      <c r="N8" s="36">
        <v>1</v>
      </c>
      <c r="O8" s="36">
        <v>0</v>
      </c>
      <c r="P8" s="36"/>
      <c r="Q8" s="36">
        <v>0</v>
      </c>
      <c r="R8" s="36">
        <v>0</v>
      </c>
      <c r="S8" s="36">
        <v>0</v>
      </c>
      <c r="T8" s="36">
        <v>0</v>
      </c>
      <c r="U8" s="36">
        <v>0</v>
      </c>
      <c r="V8" s="36">
        <v>0</v>
      </c>
      <c r="W8" s="36">
        <v>0</v>
      </c>
      <c r="X8" s="36">
        <v>0</v>
      </c>
      <c r="Y8" s="36">
        <v>0</v>
      </c>
      <c r="Z8" s="36">
        <v>0</v>
      </c>
      <c r="AA8" s="36">
        <v>0</v>
      </c>
      <c r="AB8" s="36">
        <v>0</v>
      </c>
      <c r="AC8" s="36">
        <v>0</v>
      </c>
      <c r="AD8" s="36">
        <v>0</v>
      </c>
      <c r="AE8" s="36">
        <v>0</v>
      </c>
      <c r="AF8" s="36">
        <v>0</v>
      </c>
      <c r="AG8" s="36">
        <v>0</v>
      </c>
      <c r="AH8" s="36"/>
      <c r="AI8" s="36">
        <v>0</v>
      </c>
      <c r="AJ8" s="36">
        <v>0</v>
      </c>
      <c r="AK8" s="36"/>
      <c r="AL8" s="36">
        <v>0</v>
      </c>
      <c r="AM8" s="36"/>
      <c r="AN8" s="37">
        <v>-14.810981999999999</v>
      </c>
      <c r="AO8" s="37">
        <v>-64.870997000000003</v>
      </c>
      <c r="AP8" s="36">
        <v>68</v>
      </c>
      <c r="AQ8" s="36"/>
      <c r="AR8" s="36"/>
      <c r="AS8" s="36"/>
      <c r="AT8" s="138"/>
      <c r="AU8" s="139"/>
      <c r="AV8" s="1"/>
      <c r="AW8" s="1"/>
      <c r="BA8" s="36">
        <v>0</v>
      </c>
      <c r="BB8" s="36">
        <v>0</v>
      </c>
    </row>
    <row r="9" spans="1:54" x14ac:dyDescent="0.3">
      <c r="A9" s="36">
        <v>2</v>
      </c>
      <c r="B9" s="36">
        <v>220</v>
      </c>
      <c r="C9" s="36" t="s">
        <v>123</v>
      </c>
      <c r="D9" s="36" t="s">
        <v>123</v>
      </c>
      <c r="E9" s="36" t="s">
        <v>123</v>
      </c>
      <c r="F9" s="36" t="s">
        <v>123</v>
      </c>
      <c r="G9" s="36"/>
      <c r="H9" s="36" t="s">
        <v>123</v>
      </c>
      <c r="I9" s="36" t="s">
        <v>123</v>
      </c>
      <c r="J9" s="36" t="s">
        <v>123</v>
      </c>
      <c r="K9" s="36" t="s">
        <v>123</v>
      </c>
      <c r="L9" s="36" t="s">
        <v>123</v>
      </c>
      <c r="M9" s="36" t="s">
        <v>123</v>
      </c>
      <c r="N9" s="36" t="s">
        <v>123</v>
      </c>
      <c r="O9" s="36" t="s">
        <v>123</v>
      </c>
      <c r="P9" s="36">
        <v>1</v>
      </c>
      <c r="Q9" s="36" t="s">
        <v>123</v>
      </c>
      <c r="R9" s="36" t="s">
        <v>123</v>
      </c>
      <c r="S9" s="36" t="s">
        <v>123</v>
      </c>
      <c r="T9" s="36" t="s">
        <v>123</v>
      </c>
      <c r="U9" s="36" t="s">
        <v>123</v>
      </c>
      <c r="V9" s="36" t="s">
        <v>123</v>
      </c>
      <c r="W9" s="36" t="s">
        <v>123</v>
      </c>
      <c r="X9" s="36" t="s">
        <v>123</v>
      </c>
      <c r="Y9" s="36" t="s">
        <v>123</v>
      </c>
      <c r="Z9" s="36" t="s">
        <v>123</v>
      </c>
      <c r="AA9" s="36" t="s">
        <v>123</v>
      </c>
      <c r="AB9" s="36" t="s">
        <v>123</v>
      </c>
      <c r="AC9" s="36" t="s">
        <v>123</v>
      </c>
      <c r="AD9" s="36" t="s">
        <v>123</v>
      </c>
      <c r="AE9" s="36" t="s">
        <v>123</v>
      </c>
      <c r="AF9" s="36" t="s">
        <v>123</v>
      </c>
      <c r="AG9" s="36" t="s">
        <v>123</v>
      </c>
      <c r="AH9" s="36"/>
      <c r="AI9" s="36"/>
      <c r="AJ9" s="36"/>
      <c r="AK9" s="36"/>
      <c r="AL9" s="36"/>
      <c r="AM9" s="36"/>
      <c r="AN9" s="37">
        <v>-14.811005484857001</v>
      </c>
      <c r="AO9" s="37">
        <v>-64.870627988129002</v>
      </c>
      <c r="AP9" s="36">
        <v>107</v>
      </c>
      <c r="AQ9" s="36"/>
      <c r="AR9" s="36"/>
      <c r="AS9" s="54">
        <f>AP9-AP8</f>
        <v>39</v>
      </c>
      <c r="AT9" s="138"/>
      <c r="AU9" s="139"/>
      <c r="AV9" s="36"/>
      <c r="AW9" s="36"/>
      <c r="AX9" s="36"/>
      <c r="AY9" s="36"/>
      <c r="AZ9" s="36"/>
      <c r="BA9" s="36" t="s">
        <v>123</v>
      </c>
      <c r="BB9" s="36" t="s">
        <v>123</v>
      </c>
    </row>
    <row r="10" spans="1:54" x14ac:dyDescent="0.3">
      <c r="A10" s="36" t="s">
        <v>158</v>
      </c>
      <c r="B10" s="36" t="s">
        <v>123</v>
      </c>
      <c r="C10" s="36" t="s">
        <v>123</v>
      </c>
      <c r="D10" s="36" t="s">
        <v>123</v>
      </c>
      <c r="E10" s="36" t="s">
        <v>123</v>
      </c>
      <c r="F10" s="36" t="s">
        <v>123</v>
      </c>
      <c r="G10" s="36" t="s">
        <v>123</v>
      </c>
      <c r="H10" s="36" t="s">
        <v>123</v>
      </c>
      <c r="I10" s="36" t="s">
        <v>123</v>
      </c>
      <c r="J10" s="36" t="s">
        <v>123</v>
      </c>
      <c r="K10" s="36" t="s">
        <v>123</v>
      </c>
      <c r="L10" s="36" t="s">
        <v>123</v>
      </c>
      <c r="M10" s="36" t="s">
        <v>123</v>
      </c>
      <c r="N10" s="36" t="s">
        <v>123</v>
      </c>
      <c r="O10" s="36" t="s">
        <v>123</v>
      </c>
      <c r="P10" s="36" t="s">
        <v>123</v>
      </c>
      <c r="Q10" s="36" t="s">
        <v>123</v>
      </c>
      <c r="R10" s="36" t="s">
        <v>123</v>
      </c>
      <c r="S10" s="36" t="s">
        <v>123</v>
      </c>
      <c r="T10" s="36" t="s">
        <v>123</v>
      </c>
      <c r="U10" s="36" t="s">
        <v>123</v>
      </c>
      <c r="V10" s="36" t="s">
        <v>123</v>
      </c>
      <c r="W10" s="36" t="s">
        <v>123</v>
      </c>
      <c r="X10" s="36">
        <v>1</v>
      </c>
      <c r="Y10" s="36" t="s">
        <v>123</v>
      </c>
      <c r="Z10" s="36" t="s">
        <v>123</v>
      </c>
      <c r="AA10" s="36" t="s">
        <v>123</v>
      </c>
      <c r="AB10" s="36" t="s">
        <v>123</v>
      </c>
      <c r="AC10" s="36" t="s">
        <v>123</v>
      </c>
      <c r="AD10" s="36" t="s">
        <v>123</v>
      </c>
      <c r="AE10" s="36" t="s">
        <v>123</v>
      </c>
      <c r="AF10" s="36" t="s">
        <v>123</v>
      </c>
      <c r="AG10" s="36" t="s">
        <v>123</v>
      </c>
      <c r="AH10" s="36"/>
      <c r="AI10" s="36"/>
      <c r="AJ10" s="36"/>
      <c r="AK10" s="36"/>
      <c r="AL10" s="36"/>
      <c r="AM10" s="36"/>
      <c r="AN10" s="37">
        <v>-14.811016</v>
      </c>
      <c r="AO10" s="37">
        <v>-64.870538999999994</v>
      </c>
      <c r="AP10" s="36"/>
      <c r="AQ10" s="36"/>
      <c r="AR10" s="36"/>
      <c r="AS10" s="54"/>
      <c r="AT10" s="52"/>
      <c r="AU10" s="53"/>
      <c r="AV10" s="36" t="s">
        <v>123</v>
      </c>
      <c r="AW10" s="36" t="s">
        <v>123</v>
      </c>
      <c r="AX10" s="36"/>
      <c r="AY10" s="36">
        <v>10</v>
      </c>
      <c r="AZ10" s="36">
        <f>AY10*1.25</f>
        <v>12.5</v>
      </c>
      <c r="BA10" s="36" t="s">
        <v>123</v>
      </c>
      <c r="BB10" s="36" t="s">
        <v>123</v>
      </c>
    </row>
    <row r="11" spans="1:54" x14ac:dyDescent="0.3">
      <c r="A11" s="36">
        <v>3</v>
      </c>
      <c r="B11" s="36">
        <v>221</v>
      </c>
      <c r="AN11" s="37">
        <v>-14.81104</v>
      </c>
      <c r="AO11" s="37">
        <v>-64.870227999999997</v>
      </c>
      <c r="AV11" s="36">
        <v>1</v>
      </c>
      <c r="AW11" s="36">
        <v>1</v>
      </c>
      <c r="AX11" s="36">
        <v>1</v>
      </c>
      <c r="AY11" s="36">
        <v>33</v>
      </c>
      <c r="AZ11" s="36">
        <f>AY11*1.25</f>
        <v>41.25</v>
      </c>
    </row>
    <row r="12" spans="1:54" x14ac:dyDescent="0.3">
      <c r="A12" s="36">
        <v>4</v>
      </c>
      <c r="B12" s="36">
        <v>282</v>
      </c>
      <c r="C12" s="36" t="s">
        <v>123</v>
      </c>
      <c r="D12" s="36" t="s">
        <v>123</v>
      </c>
      <c r="E12" s="36" t="s">
        <v>123</v>
      </c>
      <c r="F12" s="36">
        <v>1</v>
      </c>
      <c r="G12" s="36">
        <v>1</v>
      </c>
      <c r="H12" s="36" t="s">
        <v>123</v>
      </c>
      <c r="I12" s="36">
        <v>1</v>
      </c>
      <c r="J12" s="36" t="s">
        <v>123</v>
      </c>
      <c r="K12" s="36" t="s">
        <v>123</v>
      </c>
      <c r="L12" s="36" t="s">
        <v>123</v>
      </c>
      <c r="M12" s="36" t="s">
        <v>123</v>
      </c>
      <c r="N12" s="36">
        <v>1</v>
      </c>
      <c r="O12" s="36" t="s">
        <v>123</v>
      </c>
      <c r="P12" s="36">
        <v>1</v>
      </c>
      <c r="Q12" s="36" t="s">
        <v>123</v>
      </c>
      <c r="R12" s="36" t="s">
        <v>123</v>
      </c>
      <c r="S12" s="36" t="s">
        <v>123</v>
      </c>
      <c r="T12" s="36" t="s">
        <v>123</v>
      </c>
      <c r="U12" s="36" t="s">
        <v>123</v>
      </c>
      <c r="V12" s="36" t="s">
        <v>123</v>
      </c>
      <c r="W12" s="36" t="s">
        <v>123</v>
      </c>
      <c r="X12" s="36" t="s">
        <v>123</v>
      </c>
      <c r="Y12" s="36" t="s">
        <v>123</v>
      </c>
      <c r="Z12" s="36" t="s">
        <v>123</v>
      </c>
      <c r="AA12" s="36" t="s">
        <v>123</v>
      </c>
      <c r="AB12" s="36" t="s">
        <v>123</v>
      </c>
      <c r="AC12" s="36" t="s">
        <v>123</v>
      </c>
      <c r="AD12" s="36" t="s">
        <v>123</v>
      </c>
      <c r="AE12" s="36" t="s">
        <v>123</v>
      </c>
      <c r="AF12" s="36" t="s">
        <v>123</v>
      </c>
      <c r="AG12" s="36" t="s">
        <v>123</v>
      </c>
      <c r="AH12" s="36"/>
      <c r="AI12" s="36"/>
      <c r="AJ12" s="36"/>
      <c r="AK12" s="36"/>
      <c r="AL12" s="36"/>
      <c r="AM12" s="36"/>
      <c r="AN12" s="37">
        <v>-14.811178250494001</v>
      </c>
      <c r="AO12" s="37">
        <v>-64.870551545172006</v>
      </c>
      <c r="AP12" s="36">
        <v>135</v>
      </c>
      <c r="AQ12" s="36"/>
      <c r="AR12" s="36"/>
      <c r="AS12" s="54">
        <f>AP12-AP9</f>
        <v>28</v>
      </c>
      <c r="AT12" s="138"/>
      <c r="AU12" s="139"/>
      <c r="AV12" s="36">
        <v>1</v>
      </c>
      <c r="AW12" s="36">
        <v>1</v>
      </c>
      <c r="AX12" s="36">
        <v>1</v>
      </c>
      <c r="AY12" s="36">
        <v>18</v>
      </c>
      <c r="AZ12" s="36">
        <f>AY12*1.25</f>
        <v>22.5</v>
      </c>
      <c r="BA12" s="36" t="s">
        <v>123</v>
      </c>
      <c r="BB12" s="36" t="s">
        <v>123</v>
      </c>
    </row>
    <row r="13" spans="1:54" x14ac:dyDescent="0.3">
      <c r="A13" s="36">
        <v>5</v>
      </c>
      <c r="B13" s="36">
        <v>283</v>
      </c>
      <c r="C13" s="36" t="s">
        <v>123</v>
      </c>
      <c r="D13" s="36" t="s">
        <v>123</v>
      </c>
      <c r="E13" s="36" t="s">
        <v>123</v>
      </c>
      <c r="F13" s="36">
        <v>1</v>
      </c>
      <c r="G13" s="36">
        <v>1</v>
      </c>
      <c r="H13" s="36" t="s">
        <v>123</v>
      </c>
      <c r="I13" s="36">
        <v>1</v>
      </c>
      <c r="J13" s="36" t="s">
        <v>123</v>
      </c>
      <c r="K13" s="36" t="s">
        <v>123</v>
      </c>
      <c r="L13" s="36">
        <v>1</v>
      </c>
      <c r="M13" s="36" t="s">
        <v>123</v>
      </c>
      <c r="N13" s="36" t="s">
        <v>123</v>
      </c>
      <c r="O13" s="36" t="s">
        <v>123</v>
      </c>
      <c r="P13" s="36" t="s">
        <v>123</v>
      </c>
      <c r="Q13" s="36" t="s">
        <v>123</v>
      </c>
      <c r="R13" s="36" t="s">
        <v>123</v>
      </c>
      <c r="S13" s="36" t="s">
        <v>123</v>
      </c>
      <c r="T13" s="36" t="s">
        <v>123</v>
      </c>
      <c r="U13" s="36" t="s">
        <v>123</v>
      </c>
      <c r="V13" s="36" t="s">
        <v>123</v>
      </c>
      <c r="W13" s="36" t="s">
        <v>123</v>
      </c>
      <c r="X13" s="36" t="s">
        <v>123</v>
      </c>
      <c r="Y13" s="36" t="s">
        <v>123</v>
      </c>
      <c r="Z13" s="36" t="s">
        <v>123</v>
      </c>
      <c r="AA13" s="36" t="s">
        <v>123</v>
      </c>
      <c r="AB13" s="36" t="s">
        <v>123</v>
      </c>
      <c r="AC13" s="36" t="s">
        <v>123</v>
      </c>
      <c r="AD13" s="36" t="s">
        <v>123</v>
      </c>
      <c r="AE13" s="36" t="s">
        <v>123</v>
      </c>
      <c r="AF13" s="36" t="s">
        <v>123</v>
      </c>
      <c r="AG13" s="36" t="s">
        <v>123</v>
      </c>
      <c r="AH13" s="36"/>
      <c r="AI13" s="36"/>
      <c r="AJ13" s="36"/>
      <c r="AK13" s="36"/>
      <c r="AL13" s="36"/>
      <c r="AM13" s="36"/>
      <c r="AN13" s="37">
        <v>-14.811515027625999</v>
      </c>
      <c r="AO13" s="37">
        <v>-64.870569650082999</v>
      </c>
      <c r="AP13" s="36">
        <v>174</v>
      </c>
      <c r="AQ13" s="36"/>
      <c r="AR13" s="36"/>
      <c r="AS13" s="54">
        <f>AP13-AP12</f>
        <v>39</v>
      </c>
      <c r="AT13" s="138"/>
      <c r="AU13" s="139"/>
      <c r="AV13" s="36" t="s">
        <v>123</v>
      </c>
      <c r="AW13" s="36" t="s">
        <v>123</v>
      </c>
      <c r="AX13" s="36" t="s">
        <v>123</v>
      </c>
      <c r="AY13" s="36" t="s">
        <v>123</v>
      </c>
      <c r="AZ13" s="36" t="s">
        <v>123</v>
      </c>
      <c r="BA13" s="36" t="s">
        <v>123</v>
      </c>
      <c r="BB13" s="36" t="s">
        <v>123</v>
      </c>
    </row>
    <row r="14" spans="1:54" x14ac:dyDescent="0.3">
      <c r="A14" s="36">
        <v>6</v>
      </c>
      <c r="B14" s="36">
        <v>284</v>
      </c>
      <c r="C14" s="36" t="s">
        <v>123</v>
      </c>
      <c r="D14" s="36" t="s">
        <v>123</v>
      </c>
      <c r="E14" s="36" t="s">
        <v>123</v>
      </c>
      <c r="F14" s="36">
        <v>1</v>
      </c>
      <c r="G14" s="36">
        <v>1</v>
      </c>
      <c r="H14" s="36">
        <v>1</v>
      </c>
      <c r="I14" s="36" t="s">
        <v>123</v>
      </c>
      <c r="J14" s="36" t="s">
        <v>123</v>
      </c>
      <c r="K14" s="36" t="s">
        <v>123</v>
      </c>
      <c r="L14" s="36">
        <v>1</v>
      </c>
      <c r="M14" s="36" t="s">
        <v>123</v>
      </c>
      <c r="N14" s="36" t="s">
        <v>123</v>
      </c>
      <c r="O14" s="36" t="s">
        <v>123</v>
      </c>
      <c r="P14" s="36" t="s">
        <v>123</v>
      </c>
      <c r="Q14" s="36" t="s">
        <v>123</v>
      </c>
      <c r="R14" s="36" t="s">
        <v>123</v>
      </c>
      <c r="S14" s="36" t="s">
        <v>123</v>
      </c>
      <c r="T14" s="36" t="s">
        <v>123</v>
      </c>
      <c r="U14" s="36" t="s">
        <v>123</v>
      </c>
      <c r="V14" s="36" t="s">
        <v>123</v>
      </c>
      <c r="W14" s="36" t="s">
        <v>123</v>
      </c>
      <c r="X14" s="36" t="s">
        <v>123</v>
      </c>
      <c r="Y14" s="36" t="s">
        <v>123</v>
      </c>
      <c r="Z14" s="36" t="s">
        <v>123</v>
      </c>
      <c r="AA14" s="36" t="s">
        <v>123</v>
      </c>
      <c r="AB14" s="36" t="s">
        <v>123</v>
      </c>
      <c r="AC14" s="36" t="s">
        <v>123</v>
      </c>
      <c r="AD14" s="36" t="s">
        <v>123</v>
      </c>
      <c r="AE14" s="36" t="s">
        <v>123</v>
      </c>
      <c r="AF14" s="36" t="s">
        <v>123</v>
      </c>
      <c r="AG14" s="36" t="s">
        <v>123</v>
      </c>
      <c r="AH14" s="36"/>
      <c r="AI14" s="36"/>
      <c r="AJ14" s="36"/>
      <c r="AK14" s="36"/>
      <c r="AL14" s="36"/>
      <c r="AM14" s="36"/>
      <c r="AN14" s="37">
        <v>-14.812023920039</v>
      </c>
      <c r="AO14" s="37">
        <v>-64.870643075554995</v>
      </c>
      <c r="AP14" s="36">
        <v>226</v>
      </c>
      <c r="AQ14" s="36"/>
      <c r="AR14" s="36"/>
      <c r="AS14" s="54">
        <f>AP14-AP13</f>
        <v>52</v>
      </c>
      <c r="AT14" s="138"/>
      <c r="AU14" s="139"/>
      <c r="AV14" s="36" t="s">
        <v>123</v>
      </c>
      <c r="AW14" s="36" t="s">
        <v>123</v>
      </c>
      <c r="AX14" s="36" t="s">
        <v>123</v>
      </c>
      <c r="AY14" s="36" t="s">
        <v>123</v>
      </c>
      <c r="AZ14" s="36" t="s">
        <v>123</v>
      </c>
      <c r="BA14" s="36" t="s">
        <v>123</v>
      </c>
      <c r="BB14" s="36" t="s">
        <v>123</v>
      </c>
    </row>
    <row r="15" spans="1:54" x14ac:dyDescent="0.3">
      <c r="A15" s="36">
        <v>7</v>
      </c>
      <c r="B15" s="36">
        <v>285</v>
      </c>
      <c r="C15" s="36" t="s">
        <v>123</v>
      </c>
      <c r="D15" s="36" t="s">
        <v>123</v>
      </c>
      <c r="E15" s="36" t="s">
        <v>123</v>
      </c>
      <c r="F15" s="36">
        <v>1</v>
      </c>
      <c r="G15" s="36">
        <v>1</v>
      </c>
      <c r="H15" s="36">
        <v>1</v>
      </c>
      <c r="I15" s="36" t="s">
        <v>123</v>
      </c>
      <c r="J15" s="36" t="s">
        <v>123</v>
      </c>
      <c r="K15" s="36" t="s">
        <v>123</v>
      </c>
      <c r="L15" s="36">
        <v>1</v>
      </c>
      <c r="M15" s="36" t="s">
        <v>123</v>
      </c>
      <c r="N15" s="36" t="s">
        <v>123</v>
      </c>
      <c r="O15" s="36" t="s">
        <v>123</v>
      </c>
      <c r="P15" s="36" t="s">
        <v>123</v>
      </c>
      <c r="Q15" s="36" t="s">
        <v>123</v>
      </c>
      <c r="R15" s="36" t="s">
        <v>123</v>
      </c>
      <c r="S15" s="36" t="s">
        <v>123</v>
      </c>
      <c r="T15" s="36" t="s">
        <v>123</v>
      </c>
      <c r="U15" s="36" t="s">
        <v>123</v>
      </c>
      <c r="V15" s="36" t="s">
        <v>123</v>
      </c>
      <c r="W15" s="36" t="s">
        <v>123</v>
      </c>
      <c r="X15" s="36" t="s">
        <v>123</v>
      </c>
      <c r="Y15" s="36" t="s">
        <v>123</v>
      </c>
      <c r="Z15" s="36" t="s">
        <v>123</v>
      </c>
      <c r="AA15" s="36" t="s">
        <v>123</v>
      </c>
      <c r="AB15" s="36" t="s">
        <v>123</v>
      </c>
      <c r="AC15" s="36" t="s">
        <v>123</v>
      </c>
      <c r="AD15" s="36" t="s">
        <v>123</v>
      </c>
      <c r="AE15" s="36" t="s">
        <v>123</v>
      </c>
      <c r="AF15" s="36" t="s">
        <v>123</v>
      </c>
      <c r="AG15" s="36" t="s">
        <v>123</v>
      </c>
      <c r="AH15" s="36"/>
      <c r="AI15" s="36"/>
      <c r="AJ15" s="36"/>
      <c r="AK15" s="36"/>
      <c r="AL15" s="36"/>
      <c r="AM15" s="36"/>
      <c r="AN15" s="37">
        <v>-14.812250814041001</v>
      </c>
      <c r="AO15" s="37">
        <v>-64.870641063898006</v>
      </c>
      <c r="AP15" s="36">
        <v>255</v>
      </c>
      <c r="AQ15" s="36"/>
      <c r="AR15" s="36"/>
      <c r="AS15" s="54">
        <f>AP15-AP14</f>
        <v>29</v>
      </c>
      <c r="AT15" s="138"/>
      <c r="AU15" s="139"/>
      <c r="AV15" s="36" t="s">
        <v>123</v>
      </c>
      <c r="AW15" s="36" t="s">
        <v>123</v>
      </c>
      <c r="AX15" s="36" t="s">
        <v>123</v>
      </c>
      <c r="AY15" s="36" t="s">
        <v>123</v>
      </c>
      <c r="AZ15" s="36" t="s">
        <v>123</v>
      </c>
      <c r="BA15" s="36" t="s">
        <v>123</v>
      </c>
      <c r="BB15" s="36" t="s">
        <v>123</v>
      </c>
    </row>
    <row r="16" spans="1:54" x14ac:dyDescent="0.3">
      <c r="A16" s="36">
        <v>8</v>
      </c>
      <c r="B16" s="36">
        <v>286</v>
      </c>
      <c r="C16" s="36" t="s">
        <v>123</v>
      </c>
      <c r="D16" s="36" t="s">
        <v>123</v>
      </c>
      <c r="E16" s="36" t="s">
        <v>123</v>
      </c>
      <c r="F16" s="36">
        <v>1</v>
      </c>
      <c r="G16" s="36">
        <v>1</v>
      </c>
      <c r="H16" s="36">
        <v>1</v>
      </c>
      <c r="I16" s="36" t="s">
        <v>123</v>
      </c>
      <c r="J16" s="36" t="s">
        <v>123</v>
      </c>
      <c r="K16" s="36" t="s">
        <v>123</v>
      </c>
      <c r="L16" s="36" t="s">
        <v>123</v>
      </c>
      <c r="M16" s="36" t="s">
        <v>123</v>
      </c>
      <c r="N16" s="36">
        <v>1</v>
      </c>
      <c r="O16" s="36" t="s">
        <v>123</v>
      </c>
      <c r="P16" s="36" t="s">
        <v>123</v>
      </c>
      <c r="Q16" s="36" t="s">
        <v>123</v>
      </c>
      <c r="R16" s="36" t="s">
        <v>123</v>
      </c>
      <c r="S16" s="36" t="s">
        <v>123</v>
      </c>
      <c r="T16" s="36" t="s">
        <v>123</v>
      </c>
      <c r="U16" s="36" t="s">
        <v>123</v>
      </c>
      <c r="V16" s="36">
        <v>1</v>
      </c>
      <c r="W16" s="36" t="s">
        <v>123</v>
      </c>
      <c r="X16" s="36" t="s">
        <v>123</v>
      </c>
      <c r="Y16" s="36" t="s">
        <v>123</v>
      </c>
      <c r="Z16" s="36" t="s">
        <v>123</v>
      </c>
      <c r="AA16" s="36" t="s">
        <v>123</v>
      </c>
      <c r="AB16" s="36" t="s">
        <v>123</v>
      </c>
      <c r="AC16" s="36" t="s">
        <v>123</v>
      </c>
      <c r="AD16" s="36" t="s">
        <v>123</v>
      </c>
      <c r="AE16" s="36" t="s">
        <v>123</v>
      </c>
      <c r="AF16" s="36" t="s">
        <v>123</v>
      </c>
      <c r="AG16" s="36" t="s">
        <v>123</v>
      </c>
      <c r="AH16" s="36"/>
      <c r="AI16" s="36"/>
      <c r="AJ16" s="36"/>
      <c r="AK16" s="36" t="s">
        <v>177</v>
      </c>
      <c r="AL16" s="36">
        <v>1</v>
      </c>
      <c r="AM16" s="36">
        <v>1</v>
      </c>
      <c r="AN16" s="37">
        <v>-14.812656954388</v>
      </c>
      <c r="AO16" s="37">
        <v>-64.870681632309996</v>
      </c>
      <c r="AP16" s="36">
        <v>300</v>
      </c>
      <c r="AQ16" s="36">
        <v>312</v>
      </c>
      <c r="AR16" s="36">
        <f>AQ16-AP16</f>
        <v>12</v>
      </c>
      <c r="AS16" s="54">
        <f>AP16-AP15</f>
        <v>45</v>
      </c>
      <c r="AT16" s="138"/>
      <c r="AU16" s="139"/>
      <c r="AV16" s="36" t="s">
        <v>123</v>
      </c>
      <c r="AW16" s="36" t="s">
        <v>123</v>
      </c>
      <c r="AX16" s="36" t="s">
        <v>123</v>
      </c>
      <c r="AY16" s="36" t="s">
        <v>123</v>
      </c>
      <c r="AZ16" s="36" t="s">
        <v>123</v>
      </c>
      <c r="BA16" s="36" t="s">
        <v>123</v>
      </c>
      <c r="BB16" s="36" t="s">
        <v>123</v>
      </c>
    </row>
    <row r="17" spans="1:54" x14ac:dyDescent="0.3">
      <c r="A17" s="123" t="s">
        <v>22</v>
      </c>
      <c r="B17" s="123"/>
      <c r="C17" s="38">
        <f t="shared" ref="C17:AG17" si="0">SUM(C8:C16)</f>
        <v>0</v>
      </c>
      <c r="D17" s="38">
        <f t="shared" si="0"/>
        <v>0</v>
      </c>
      <c r="E17" s="38">
        <f t="shared" si="0"/>
        <v>0</v>
      </c>
      <c r="F17" s="38">
        <f t="shared" si="0"/>
        <v>5</v>
      </c>
      <c r="G17" s="38">
        <f t="shared" si="0"/>
        <v>5</v>
      </c>
      <c r="H17" s="38">
        <f t="shared" si="0"/>
        <v>3</v>
      </c>
      <c r="I17" s="38">
        <f t="shared" si="0"/>
        <v>2</v>
      </c>
      <c r="J17" s="38">
        <f t="shared" si="0"/>
        <v>0</v>
      </c>
      <c r="K17" s="38">
        <f t="shared" si="0"/>
        <v>0</v>
      </c>
      <c r="L17" s="38">
        <f t="shared" si="0"/>
        <v>3</v>
      </c>
      <c r="M17" s="38">
        <f t="shared" si="0"/>
        <v>0</v>
      </c>
      <c r="N17" s="38">
        <f t="shared" si="0"/>
        <v>3</v>
      </c>
      <c r="O17" s="38">
        <f t="shared" si="0"/>
        <v>0</v>
      </c>
      <c r="P17" s="38">
        <f t="shared" si="0"/>
        <v>2</v>
      </c>
      <c r="Q17" s="38">
        <f t="shared" si="0"/>
        <v>0</v>
      </c>
      <c r="R17" s="38">
        <f t="shared" si="0"/>
        <v>0</v>
      </c>
      <c r="S17" s="38">
        <f t="shared" si="0"/>
        <v>0</v>
      </c>
      <c r="T17" s="38">
        <f t="shared" si="0"/>
        <v>0</v>
      </c>
      <c r="U17" s="38">
        <f t="shared" si="0"/>
        <v>0</v>
      </c>
      <c r="V17" s="38">
        <f t="shared" si="0"/>
        <v>1</v>
      </c>
      <c r="W17" s="38">
        <f t="shared" si="0"/>
        <v>0</v>
      </c>
      <c r="X17" s="38">
        <f t="shared" si="0"/>
        <v>1</v>
      </c>
      <c r="Y17" s="38">
        <f t="shared" si="0"/>
        <v>0</v>
      </c>
      <c r="Z17" s="38">
        <f t="shared" si="0"/>
        <v>0</v>
      </c>
      <c r="AA17" s="38">
        <f t="shared" si="0"/>
        <v>0</v>
      </c>
      <c r="AB17" s="38">
        <f t="shared" si="0"/>
        <v>0</v>
      </c>
      <c r="AC17" s="38">
        <f t="shared" si="0"/>
        <v>0</v>
      </c>
      <c r="AD17" s="38">
        <f t="shared" si="0"/>
        <v>0</v>
      </c>
      <c r="AE17" s="38">
        <f t="shared" si="0"/>
        <v>0</v>
      </c>
      <c r="AF17" s="38">
        <f t="shared" si="0"/>
        <v>0</v>
      </c>
      <c r="AG17" s="38">
        <f t="shared" si="0"/>
        <v>0</v>
      </c>
      <c r="AH17" s="38">
        <f>COUNTA(AH8:AH16)</f>
        <v>0</v>
      </c>
      <c r="AI17" s="38">
        <f>SUM(AI8:AI16)</f>
        <v>0</v>
      </c>
      <c r="AJ17" s="38">
        <f>SUM(AJ8:AJ16)</f>
        <v>0</v>
      </c>
      <c r="AK17" s="38">
        <f>COUNTA(AK8:AK16)</f>
        <v>1</v>
      </c>
      <c r="AL17" s="38">
        <f>SUM(AL8:AL16)</f>
        <v>1</v>
      </c>
      <c r="AM17" s="38">
        <f>SUM(AM8:AM16)</f>
        <v>1</v>
      </c>
      <c r="AN17" s="106" t="s">
        <v>25</v>
      </c>
      <c r="AO17" s="106"/>
      <c r="AP17" s="144">
        <f>AR17+AS17</f>
        <v>244</v>
      </c>
      <c r="AQ17" s="144"/>
      <c r="AR17" s="34">
        <f>SUM(AR8:AR16)</f>
        <v>12</v>
      </c>
      <c r="AS17" s="34">
        <f>SUM(AS8:AS16)</f>
        <v>232</v>
      </c>
      <c r="AT17" s="106" t="s">
        <v>75</v>
      </c>
      <c r="AU17" s="106"/>
      <c r="AV17" s="38">
        <f>SUM(AV9:AV16)</f>
        <v>2</v>
      </c>
      <c r="AW17" s="38">
        <f>SUM(AW9:AW16)</f>
        <v>2</v>
      </c>
      <c r="AX17" s="38">
        <f>SUM(AX9:AX16)</f>
        <v>2</v>
      </c>
      <c r="AY17" s="38">
        <f>SUM(AY9:AY16)</f>
        <v>61</v>
      </c>
      <c r="AZ17" s="38">
        <f>SUM(AZ9:AZ16)</f>
        <v>76.25</v>
      </c>
      <c r="BA17" s="38">
        <f t="shared" ref="BA17:BB17" si="1">SUM(BA8:BA16)</f>
        <v>0</v>
      </c>
      <c r="BB17" s="38">
        <f t="shared" si="1"/>
        <v>0</v>
      </c>
    </row>
    <row r="18" spans="1:54" ht="10.95" customHeight="1" x14ac:dyDescent="0.3"/>
    <row r="19" spans="1:54" ht="10.95" customHeight="1" x14ac:dyDescent="0.3"/>
    <row r="20" spans="1:54" ht="10.95" customHeight="1" x14ac:dyDescent="0.3"/>
    <row r="21" spans="1:54" ht="10.95" customHeight="1" x14ac:dyDescent="0.3"/>
    <row r="22" spans="1:54" ht="10.95" customHeight="1" x14ac:dyDescent="0.3"/>
    <row r="23" spans="1:54" ht="10.95" customHeight="1" x14ac:dyDescent="0.3"/>
    <row r="24" spans="1:54" ht="10.95" customHeight="1" x14ac:dyDescent="0.3"/>
    <row r="25" spans="1:54" ht="10.95" customHeight="1" x14ac:dyDescent="0.3"/>
    <row r="26" spans="1:54" ht="10.95" customHeight="1" x14ac:dyDescent="0.3"/>
    <row r="27" spans="1:54" ht="10.95" customHeight="1" x14ac:dyDescent="0.3"/>
    <row r="28" spans="1:54" ht="10.95" customHeight="1" x14ac:dyDescent="0.3"/>
    <row r="29" spans="1:54" ht="10.95" customHeight="1" x14ac:dyDescent="0.3"/>
    <row r="30" spans="1:54" ht="10.95" customHeight="1" x14ac:dyDescent="0.3"/>
    <row r="31" spans="1:54" ht="10.95" customHeight="1" x14ac:dyDescent="0.3"/>
    <row r="32" spans="1:54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31">
    <mergeCell ref="AT14:AU14"/>
    <mergeCell ref="AT15:AU15"/>
    <mergeCell ref="AT16:AU16"/>
    <mergeCell ref="A17:B17"/>
    <mergeCell ref="AN17:AO17"/>
    <mergeCell ref="AP17:AQ17"/>
    <mergeCell ref="AT17:AU17"/>
    <mergeCell ref="AT13:AU13"/>
    <mergeCell ref="AU4:BB4"/>
    <mergeCell ref="A5:BB5"/>
    <mergeCell ref="A6:A7"/>
    <mergeCell ref="B6:K6"/>
    <mergeCell ref="AA6:AG6"/>
    <mergeCell ref="AH6:AM6"/>
    <mergeCell ref="AN6:AO6"/>
    <mergeCell ref="AP6:AS6"/>
    <mergeCell ref="AT6:AU7"/>
    <mergeCell ref="AP7:AQ7"/>
    <mergeCell ref="AT8:AU8"/>
    <mergeCell ref="AT9:AU9"/>
    <mergeCell ref="AT12:AU12"/>
    <mergeCell ref="L6:Z6"/>
    <mergeCell ref="AV6:BB6"/>
    <mergeCell ref="A4:E4"/>
    <mergeCell ref="AG4:AJ4"/>
    <mergeCell ref="A1:D2"/>
    <mergeCell ref="G1:AT1"/>
    <mergeCell ref="G2:AT2"/>
    <mergeCell ref="A3:AZ3"/>
    <mergeCell ref="Q4:V4"/>
    <mergeCell ref="W4:AE4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>
    <tabColor rgb="FF00B050"/>
    <pageSetUpPr fitToPage="1"/>
  </sheetPr>
  <dimension ref="A1:BB227"/>
  <sheetViews>
    <sheetView showGridLines="0" zoomScaleNormal="100" workbookViewId="0">
      <pane xSplit="2" ySplit="7" topLeftCell="H26" activePane="bottomRight" state="frozen"/>
      <selection pane="topRight" activeCell="C1" sqref="C1"/>
      <selection pane="bottomLeft" activeCell="A8" sqref="A8"/>
      <selection pane="bottomRight" activeCell="Q32" sqref="Q32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44140625" style="1" bestFit="1" customWidth="1"/>
    <col min="15" max="15" width="3.44140625" style="1" customWidth="1"/>
    <col min="16" max="16" width="3.8867187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" style="1" customWidth="1"/>
    <col min="41" max="41" width="11.44140625" style="1" bestFit="1" customWidth="1"/>
    <col min="42" max="42" width="6.21875" style="1" bestFit="1" customWidth="1"/>
    <col min="43" max="43" width="6" style="1" bestFit="1" customWidth="1"/>
    <col min="44" max="44" width="4" style="1" bestFit="1" customWidth="1"/>
    <col min="45" max="45" width="5" style="1" bestFit="1" customWidth="1"/>
    <col min="46" max="46" width="12.6640625" style="2" customWidth="1"/>
    <col min="47" max="47" width="7.44140625" style="2" customWidth="1"/>
    <col min="48" max="49" width="4.44140625" style="2" bestFit="1" customWidth="1"/>
    <col min="50" max="50" width="4.5546875" style="1" customWidth="1"/>
    <col min="51" max="51" width="5.44140625" style="1" customWidth="1"/>
    <col min="52" max="52" width="4.8867187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9" t="s">
        <v>339</v>
      </c>
      <c r="G4" s="28"/>
      <c r="H4" s="28"/>
      <c r="I4" s="28"/>
      <c r="J4" s="28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83</v>
      </c>
      <c r="AQ4" s="31"/>
      <c r="AR4" s="32"/>
      <c r="AT4" s="33" t="s">
        <v>88</v>
      </c>
      <c r="AU4" s="107" t="s">
        <v>341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40.2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90</v>
      </c>
      <c r="S7" s="25" t="s">
        <v>117</v>
      </c>
      <c r="T7" s="25" t="s">
        <v>13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>
        <v>1</v>
      </c>
      <c r="B8" s="36">
        <v>227</v>
      </c>
      <c r="C8" s="36" t="s">
        <v>123</v>
      </c>
      <c r="D8" s="36" t="s">
        <v>123</v>
      </c>
      <c r="E8" s="36" t="s">
        <v>123</v>
      </c>
      <c r="F8" s="36" t="s">
        <v>123</v>
      </c>
      <c r="G8" s="36"/>
      <c r="H8" s="36" t="s">
        <v>123</v>
      </c>
      <c r="I8" s="36" t="s">
        <v>123</v>
      </c>
      <c r="J8" s="36" t="s">
        <v>123</v>
      </c>
      <c r="K8" s="36" t="s">
        <v>123</v>
      </c>
      <c r="L8" s="36" t="s">
        <v>123</v>
      </c>
      <c r="M8" s="36" t="s">
        <v>123</v>
      </c>
      <c r="N8" s="36">
        <v>1</v>
      </c>
      <c r="O8" s="36" t="s">
        <v>123</v>
      </c>
      <c r="P8" s="36" t="s">
        <v>123</v>
      </c>
      <c r="Q8" s="36" t="s">
        <v>123</v>
      </c>
      <c r="R8" s="36" t="s">
        <v>123</v>
      </c>
      <c r="S8" s="36" t="s">
        <v>123</v>
      </c>
      <c r="T8" s="36" t="s">
        <v>123</v>
      </c>
      <c r="U8" s="36" t="s">
        <v>123</v>
      </c>
      <c r="V8" s="36" t="s">
        <v>123</v>
      </c>
      <c r="W8" s="36" t="s">
        <v>123</v>
      </c>
      <c r="X8" s="36" t="s">
        <v>123</v>
      </c>
      <c r="Y8" s="36" t="s">
        <v>123</v>
      </c>
      <c r="Z8" s="36" t="s">
        <v>123</v>
      </c>
      <c r="AA8" s="36" t="s">
        <v>123</v>
      </c>
      <c r="AB8" s="36" t="s">
        <v>123</v>
      </c>
      <c r="AC8" s="36" t="s">
        <v>123</v>
      </c>
      <c r="AD8" s="36" t="s">
        <v>123</v>
      </c>
      <c r="AE8" s="36" t="s">
        <v>123</v>
      </c>
      <c r="AF8" s="36" t="s">
        <v>123</v>
      </c>
      <c r="AG8" s="36" t="s">
        <v>123</v>
      </c>
      <c r="AH8" s="36"/>
      <c r="AI8" s="36"/>
      <c r="AJ8" s="36"/>
      <c r="AK8" s="36"/>
      <c r="AL8" s="36"/>
      <c r="AM8" s="36"/>
      <c r="AN8" s="37">
        <v>-14.81005414322</v>
      </c>
      <c r="AO8" s="37">
        <v>-64.869663398712007</v>
      </c>
      <c r="AP8" s="36">
        <v>1040</v>
      </c>
      <c r="AQ8" s="36">
        <v>1052</v>
      </c>
      <c r="AR8" s="36">
        <f>AQ8-AP8</f>
        <v>12</v>
      </c>
      <c r="AS8" s="36"/>
      <c r="AT8" s="138"/>
      <c r="AU8" s="139"/>
      <c r="AV8" s="51" t="s">
        <v>123</v>
      </c>
      <c r="AW8" s="51" t="s">
        <v>123</v>
      </c>
      <c r="AX8" s="36" t="s">
        <v>123</v>
      </c>
      <c r="AY8" s="36" t="s">
        <v>123</v>
      </c>
      <c r="AZ8" s="36" t="s">
        <v>123</v>
      </c>
      <c r="BA8" s="36" t="s">
        <v>123</v>
      </c>
      <c r="BB8" s="36" t="s">
        <v>123</v>
      </c>
    </row>
    <row r="9" spans="1:54" x14ac:dyDescent="0.3">
      <c r="A9" s="36">
        <v>2</v>
      </c>
      <c r="B9" s="36">
        <v>228</v>
      </c>
      <c r="C9" s="36" t="s">
        <v>123</v>
      </c>
      <c r="D9" s="36" t="s">
        <v>123</v>
      </c>
      <c r="E9" s="36" t="s">
        <v>123</v>
      </c>
      <c r="F9" s="36" t="s">
        <v>123</v>
      </c>
      <c r="G9" s="36"/>
      <c r="H9" s="36" t="s">
        <v>123</v>
      </c>
      <c r="I9" s="36" t="s">
        <v>123</v>
      </c>
      <c r="J9" s="36" t="s">
        <v>123</v>
      </c>
      <c r="K9" s="36" t="s">
        <v>123</v>
      </c>
      <c r="L9" s="36" t="s">
        <v>123</v>
      </c>
      <c r="M9" s="36" t="s">
        <v>123</v>
      </c>
      <c r="N9" s="36" t="s">
        <v>123</v>
      </c>
      <c r="O9" s="36" t="s">
        <v>123</v>
      </c>
      <c r="P9" s="36" t="s">
        <v>123</v>
      </c>
      <c r="Q9" s="36" t="s">
        <v>123</v>
      </c>
      <c r="R9" s="36" t="s">
        <v>123</v>
      </c>
      <c r="S9" s="36" t="s">
        <v>123</v>
      </c>
      <c r="T9" s="36" t="s">
        <v>123</v>
      </c>
      <c r="U9" s="36" t="s">
        <v>123</v>
      </c>
      <c r="V9" s="36" t="s">
        <v>123</v>
      </c>
      <c r="W9" s="36" t="s">
        <v>123</v>
      </c>
      <c r="X9" s="36" t="s">
        <v>123</v>
      </c>
      <c r="Y9" s="36" t="s">
        <v>123</v>
      </c>
      <c r="Z9" s="36" t="s">
        <v>123</v>
      </c>
      <c r="AA9" s="36" t="s">
        <v>123</v>
      </c>
      <c r="AB9" s="36" t="s">
        <v>123</v>
      </c>
      <c r="AC9" s="36" t="s">
        <v>123</v>
      </c>
      <c r="AD9" s="36" t="s">
        <v>123</v>
      </c>
      <c r="AE9" s="36" t="s">
        <v>123</v>
      </c>
      <c r="AF9" s="36" t="s">
        <v>123</v>
      </c>
      <c r="AG9" s="36" t="s">
        <v>123</v>
      </c>
      <c r="AH9" s="36"/>
      <c r="AI9" s="36"/>
      <c r="AJ9" s="36"/>
      <c r="AK9" s="36"/>
      <c r="AL9" s="36"/>
      <c r="AM9" s="36"/>
      <c r="AN9" s="37">
        <v>-14.810089150555999</v>
      </c>
      <c r="AO9" s="37">
        <v>-64.869397524744002</v>
      </c>
      <c r="AP9" s="36">
        <v>1090</v>
      </c>
      <c r="AQ9" s="36"/>
      <c r="AR9" s="36"/>
      <c r="AS9" s="54">
        <f>AP9-AQ8</f>
        <v>38</v>
      </c>
      <c r="AT9" s="138"/>
      <c r="AU9" s="139"/>
      <c r="AV9" s="51" t="s">
        <v>123</v>
      </c>
      <c r="AW9" s="51" t="s">
        <v>123</v>
      </c>
      <c r="AX9" s="36" t="s">
        <v>123</v>
      </c>
      <c r="AY9" s="36" t="s">
        <v>123</v>
      </c>
      <c r="AZ9" s="36">
        <v>35</v>
      </c>
      <c r="BA9" s="36" t="s">
        <v>123</v>
      </c>
      <c r="BB9" s="36" t="s">
        <v>123</v>
      </c>
    </row>
    <row r="10" spans="1:54" x14ac:dyDescent="0.3">
      <c r="A10" s="36" t="s">
        <v>395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7"/>
      <c r="AO10" s="37"/>
      <c r="AP10" s="36"/>
      <c r="AQ10" s="36"/>
      <c r="AR10" s="36"/>
      <c r="AS10" s="54"/>
      <c r="AT10" s="52"/>
      <c r="AU10" s="53"/>
      <c r="AV10" s="51"/>
      <c r="AW10" s="51"/>
      <c r="AX10" s="36"/>
      <c r="AY10" s="36"/>
      <c r="AZ10" s="36"/>
      <c r="BA10" s="36"/>
      <c r="BB10" s="36"/>
    </row>
    <row r="11" spans="1:54" x14ac:dyDescent="0.3">
      <c r="A11" s="36">
        <v>3</v>
      </c>
      <c r="B11" s="36">
        <v>229</v>
      </c>
      <c r="C11" s="36" t="s">
        <v>123</v>
      </c>
      <c r="D11" s="36" t="s">
        <v>123</v>
      </c>
      <c r="E11" s="36" t="s">
        <v>123</v>
      </c>
      <c r="F11" s="36" t="s">
        <v>123</v>
      </c>
      <c r="G11" s="36"/>
      <c r="H11" s="36" t="s">
        <v>123</v>
      </c>
      <c r="I11" s="36" t="s">
        <v>123</v>
      </c>
      <c r="J11" s="36" t="s">
        <v>123</v>
      </c>
      <c r="K11" s="36" t="s">
        <v>123</v>
      </c>
      <c r="L11" s="36" t="s">
        <v>123</v>
      </c>
      <c r="M11" s="36" t="s">
        <v>123</v>
      </c>
      <c r="N11" s="36" t="s">
        <v>123</v>
      </c>
      <c r="O11" s="36" t="s">
        <v>123</v>
      </c>
      <c r="P11" s="36" t="s">
        <v>123</v>
      </c>
      <c r="Q11" s="36" t="s">
        <v>123</v>
      </c>
      <c r="R11" s="36" t="s">
        <v>123</v>
      </c>
      <c r="S11" s="36" t="s">
        <v>123</v>
      </c>
      <c r="T11" s="36" t="s">
        <v>123</v>
      </c>
      <c r="U11" s="36" t="s">
        <v>123</v>
      </c>
      <c r="V11" s="36" t="s">
        <v>123</v>
      </c>
      <c r="W11" s="36" t="s">
        <v>123</v>
      </c>
      <c r="X11" s="36" t="s">
        <v>123</v>
      </c>
      <c r="Y11" s="36" t="s">
        <v>123</v>
      </c>
      <c r="Z11" s="36" t="s">
        <v>123</v>
      </c>
      <c r="AA11" s="36" t="s">
        <v>123</v>
      </c>
      <c r="AB11" s="36" t="s">
        <v>123</v>
      </c>
      <c r="AC11" s="36" t="s">
        <v>123</v>
      </c>
      <c r="AD11" s="36" t="s">
        <v>123</v>
      </c>
      <c r="AE11" s="36" t="s">
        <v>123</v>
      </c>
      <c r="AF11" s="36" t="s">
        <v>123</v>
      </c>
      <c r="AG11" s="36" t="s">
        <v>123</v>
      </c>
      <c r="AH11" s="36"/>
      <c r="AI11" s="36"/>
      <c r="AJ11" s="36"/>
      <c r="AK11" s="36"/>
      <c r="AL11" s="36"/>
      <c r="AM11" s="36"/>
      <c r="AN11" s="37">
        <v>-14.810123670887</v>
      </c>
      <c r="AO11" s="37">
        <v>-64.868882875889</v>
      </c>
      <c r="AP11" s="36"/>
      <c r="AQ11" s="36"/>
      <c r="AR11" s="36"/>
      <c r="AS11" s="54"/>
      <c r="AT11" s="138"/>
      <c r="AU11" s="139"/>
      <c r="AV11" s="51" t="s">
        <v>123</v>
      </c>
      <c r="AW11" s="51" t="s">
        <v>123</v>
      </c>
      <c r="AX11" s="36" t="s">
        <v>123</v>
      </c>
      <c r="AY11" s="36" t="s">
        <v>123</v>
      </c>
      <c r="AZ11" s="36">
        <v>68</v>
      </c>
      <c r="BA11" s="36" t="s">
        <v>123</v>
      </c>
      <c r="BB11" s="36" t="s">
        <v>123</v>
      </c>
    </row>
    <row r="12" spans="1:54" x14ac:dyDescent="0.3">
      <c r="A12" s="36">
        <v>4</v>
      </c>
      <c r="B12" s="36">
        <v>287</v>
      </c>
      <c r="C12" s="36" t="s">
        <v>123</v>
      </c>
      <c r="D12" s="36" t="s">
        <v>123</v>
      </c>
      <c r="E12" s="36" t="s">
        <v>123</v>
      </c>
      <c r="F12" s="36">
        <v>1</v>
      </c>
      <c r="G12" s="36">
        <v>1</v>
      </c>
      <c r="H12" s="36">
        <v>1</v>
      </c>
      <c r="I12" s="36" t="s">
        <v>123</v>
      </c>
      <c r="J12" s="36" t="s">
        <v>123</v>
      </c>
      <c r="K12" s="36" t="s">
        <v>123</v>
      </c>
      <c r="L12" s="36"/>
      <c r="M12" s="36" t="s">
        <v>123</v>
      </c>
      <c r="N12" s="36">
        <v>1</v>
      </c>
      <c r="O12" s="36" t="s">
        <v>123</v>
      </c>
      <c r="P12" s="36">
        <v>1</v>
      </c>
      <c r="Q12" s="36" t="s">
        <v>123</v>
      </c>
      <c r="R12" s="36" t="s">
        <v>123</v>
      </c>
      <c r="S12" s="36" t="s">
        <v>123</v>
      </c>
      <c r="T12" s="36" t="s">
        <v>123</v>
      </c>
      <c r="U12" s="36" t="s">
        <v>123</v>
      </c>
      <c r="V12" s="36" t="s">
        <v>123</v>
      </c>
      <c r="W12" s="36" t="s">
        <v>123</v>
      </c>
      <c r="X12" s="36" t="s">
        <v>123</v>
      </c>
      <c r="Y12" s="36" t="s">
        <v>123</v>
      </c>
      <c r="Z12" s="36" t="s">
        <v>123</v>
      </c>
      <c r="AA12" s="36" t="s">
        <v>123</v>
      </c>
      <c r="AB12" s="36" t="s">
        <v>123</v>
      </c>
      <c r="AC12" s="36" t="s">
        <v>123</v>
      </c>
      <c r="AD12" s="36" t="s">
        <v>123</v>
      </c>
      <c r="AE12" s="36" t="s">
        <v>123</v>
      </c>
      <c r="AF12" s="36" t="s">
        <v>123</v>
      </c>
      <c r="AG12" s="36" t="s">
        <v>123</v>
      </c>
      <c r="AH12" s="36"/>
      <c r="AI12" s="36"/>
      <c r="AJ12" s="36"/>
      <c r="AK12" s="36"/>
      <c r="AL12" s="36"/>
      <c r="AM12" s="36"/>
      <c r="AN12" s="37">
        <v>-14.810009412535001</v>
      </c>
      <c r="AO12" s="37">
        <v>-64.868890922516002</v>
      </c>
      <c r="AP12" s="36">
        <v>1144</v>
      </c>
      <c r="AQ12" s="36"/>
      <c r="AR12" s="36"/>
      <c r="AS12" s="54">
        <f>AP12-AP9</f>
        <v>54</v>
      </c>
      <c r="AT12" s="138"/>
      <c r="AU12" s="139"/>
      <c r="AV12" s="51">
        <v>1</v>
      </c>
      <c r="AW12" s="51">
        <v>1</v>
      </c>
      <c r="AX12" s="36">
        <v>1</v>
      </c>
      <c r="AY12" s="36">
        <v>12</v>
      </c>
      <c r="AZ12" s="36">
        <v>15</v>
      </c>
      <c r="BA12" s="36" t="s">
        <v>123</v>
      </c>
      <c r="BB12" s="36" t="s">
        <v>123</v>
      </c>
    </row>
    <row r="13" spans="1:54" x14ac:dyDescent="0.3">
      <c r="A13" s="36">
        <v>5</v>
      </c>
      <c r="B13" s="36">
        <v>288</v>
      </c>
      <c r="C13" s="36" t="s">
        <v>123</v>
      </c>
      <c r="D13" s="36" t="s">
        <v>123</v>
      </c>
      <c r="E13" s="36" t="s">
        <v>123</v>
      </c>
      <c r="F13" s="36">
        <v>1</v>
      </c>
      <c r="G13" s="36">
        <v>1</v>
      </c>
      <c r="H13" s="36">
        <v>1</v>
      </c>
      <c r="I13" s="36" t="s">
        <v>123</v>
      </c>
      <c r="J13" s="36" t="s">
        <v>123</v>
      </c>
      <c r="K13" s="36" t="s">
        <v>123</v>
      </c>
      <c r="L13" s="36">
        <v>1</v>
      </c>
      <c r="M13" s="36" t="s">
        <v>123</v>
      </c>
      <c r="N13" s="36" t="s">
        <v>123</v>
      </c>
      <c r="O13" s="36" t="s">
        <v>123</v>
      </c>
      <c r="P13" s="36" t="s">
        <v>123</v>
      </c>
      <c r="Q13" s="36" t="s">
        <v>123</v>
      </c>
      <c r="R13" s="36" t="s">
        <v>123</v>
      </c>
      <c r="S13" s="36" t="s">
        <v>123</v>
      </c>
      <c r="T13" s="36" t="s">
        <v>123</v>
      </c>
      <c r="U13" s="36" t="s">
        <v>123</v>
      </c>
      <c r="V13" s="36" t="s">
        <v>123</v>
      </c>
      <c r="W13" s="36" t="s">
        <v>123</v>
      </c>
      <c r="X13" s="36" t="s">
        <v>123</v>
      </c>
      <c r="Y13" s="36" t="s">
        <v>123</v>
      </c>
      <c r="Z13" s="36" t="s">
        <v>123</v>
      </c>
      <c r="AA13" s="36" t="s">
        <v>123</v>
      </c>
      <c r="AB13" s="36" t="s">
        <v>123</v>
      </c>
      <c r="AC13" s="36" t="s">
        <v>123</v>
      </c>
      <c r="AD13" s="36" t="s">
        <v>123</v>
      </c>
      <c r="AE13" s="36" t="s">
        <v>123</v>
      </c>
      <c r="AF13" s="36" t="s">
        <v>123</v>
      </c>
      <c r="AG13" s="36" t="s">
        <v>123</v>
      </c>
      <c r="AH13" s="36"/>
      <c r="AI13" s="36"/>
      <c r="AJ13" s="36"/>
      <c r="AK13" s="36"/>
      <c r="AL13" s="36"/>
      <c r="AM13" s="36"/>
      <c r="AN13" s="37">
        <v>-14.809665177845</v>
      </c>
      <c r="AO13" s="37">
        <v>-64.868865106254006</v>
      </c>
      <c r="AP13" s="36">
        <v>1183</v>
      </c>
      <c r="AQ13" s="36"/>
      <c r="AR13" s="36"/>
      <c r="AS13" s="54">
        <f>AP13-AP12</f>
        <v>39</v>
      </c>
      <c r="AT13" s="138"/>
      <c r="AU13" s="139"/>
      <c r="AV13" s="51" t="s">
        <v>123</v>
      </c>
      <c r="AW13" s="51" t="s">
        <v>123</v>
      </c>
      <c r="AX13" s="36" t="s">
        <v>123</v>
      </c>
      <c r="AY13" s="36" t="s">
        <v>123</v>
      </c>
      <c r="AZ13" s="36" t="s">
        <v>123</v>
      </c>
      <c r="BA13" s="36" t="s">
        <v>123</v>
      </c>
      <c r="BB13" s="36" t="s">
        <v>123</v>
      </c>
    </row>
    <row r="14" spans="1:54" x14ac:dyDescent="0.3">
      <c r="A14" s="36">
        <v>6</v>
      </c>
      <c r="B14" s="36">
        <v>289</v>
      </c>
      <c r="C14" s="36" t="s">
        <v>123</v>
      </c>
      <c r="D14" s="36" t="s">
        <v>123</v>
      </c>
      <c r="E14" s="36" t="s">
        <v>123</v>
      </c>
      <c r="F14" s="36">
        <v>1</v>
      </c>
      <c r="G14" s="36">
        <v>1</v>
      </c>
      <c r="H14" s="36">
        <v>1</v>
      </c>
      <c r="I14" s="36" t="s">
        <v>123</v>
      </c>
      <c r="J14" s="36" t="s">
        <v>123</v>
      </c>
      <c r="K14" s="36" t="s">
        <v>123</v>
      </c>
      <c r="L14" s="36">
        <v>1</v>
      </c>
      <c r="M14" s="36" t="s">
        <v>123</v>
      </c>
      <c r="N14" s="36" t="s">
        <v>123</v>
      </c>
      <c r="O14" s="36" t="s">
        <v>123</v>
      </c>
      <c r="P14" s="36" t="s">
        <v>123</v>
      </c>
      <c r="Q14" s="36" t="s">
        <v>123</v>
      </c>
      <c r="R14" s="36" t="s">
        <v>123</v>
      </c>
      <c r="S14" s="36" t="s">
        <v>123</v>
      </c>
      <c r="T14" s="36" t="s">
        <v>123</v>
      </c>
      <c r="U14" s="36" t="s">
        <v>123</v>
      </c>
      <c r="V14" s="36">
        <v>1</v>
      </c>
      <c r="W14" s="36" t="s">
        <v>123</v>
      </c>
      <c r="X14" s="36" t="s">
        <v>123</v>
      </c>
      <c r="Y14" s="36" t="s">
        <v>123</v>
      </c>
      <c r="Z14" s="36" t="s">
        <v>123</v>
      </c>
      <c r="AA14" s="36" t="s">
        <v>123</v>
      </c>
      <c r="AB14" s="36" t="s">
        <v>123</v>
      </c>
      <c r="AC14" s="36" t="s">
        <v>123</v>
      </c>
      <c r="AD14" s="36" t="s">
        <v>123</v>
      </c>
      <c r="AE14" s="36" t="s">
        <v>123</v>
      </c>
      <c r="AF14" s="36" t="s">
        <v>123</v>
      </c>
      <c r="AG14" s="36" t="s">
        <v>123</v>
      </c>
      <c r="AH14" s="36"/>
      <c r="AI14" s="36"/>
      <c r="AJ14" s="36"/>
      <c r="AK14" s="36" t="s">
        <v>201</v>
      </c>
      <c r="AL14" s="36">
        <v>1</v>
      </c>
      <c r="AM14" s="36">
        <v>1</v>
      </c>
      <c r="AN14" s="37">
        <v>-14.80932677721</v>
      </c>
      <c r="AO14" s="37">
        <v>-64.868841972202006</v>
      </c>
      <c r="AP14" s="36">
        <v>1221</v>
      </c>
      <c r="AQ14" s="36">
        <v>1245</v>
      </c>
      <c r="AR14" s="36">
        <f>AQ14-AP14</f>
        <v>24</v>
      </c>
      <c r="AS14" s="54">
        <f>AP14-AP13</f>
        <v>38</v>
      </c>
      <c r="AT14" s="138"/>
      <c r="AU14" s="139"/>
      <c r="AV14" s="51" t="s">
        <v>123</v>
      </c>
      <c r="AW14" s="51" t="s">
        <v>123</v>
      </c>
      <c r="AX14" s="36" t="s">
        <v>123</v>
      </c>
      <c r="AY14" s="36" t="s">
        <v>123</v>
      </c>
      <c r="AZ14" s="36" t="s">
        <v>123</v>
      </c>
      <c r="BA14" s="36" t="s">
        <v>123</v>
      </c>
      <c r="BB14" s="36" t="s">
        <v>123</v>
      </c>
    </row>
    <row r="15" spans="1:54" x14ac:dyDescent="0.3">
      <c r="A15" s="36">
        <v>7</v>
      </c>
      <c r="B15" s="36">
        <v>290</v>
      </c>
      <c r="C15" s="36" t="s">
        <v>123</v>
      </c>
      <c r="D15" s="36" t="s">
        <v>123</v>
      </c>
      <c r="E15" s="36" t="s">
        <v>123</v>
      </c>
      <c r="F15" s="36">
        <v>1</v>
      </c>
      <c r="G15" s="36">
        <v>1</v>
      </c>
      <c r="H15" s="36">
        <v>1</v>
      </c>
      <c r="I15" s="36" t="s">
        <v>123</v>
      </c>
      <c r="J15" s="36" t="s">
        <v>123</v>
      </c>
      <c r="K15" s="36" t="s">
        <v>123</v>
      </c>
      <c r="L15" s="36" t="s">
        <v>123</v>
      </c>
      <c r="M15" s="36" t="s">
        <v>123</v>
      </c>
      <c r="N15" s="36">
        <v>1</v>
      </c>
      <c r="O15" s="36" t="s">
        <v>123</v>
      </c>
      <c r="P15" s="36">
        <v>1</v>
      </c>
      <c r="Q15" s="36" t="s">
        <v>123</v>
      </c>
      <c r="R15" s="36" t="s">
        <v>123</v>
      </c>
      <c r="S15" s="36" t="s">
        <v>123</v>
      </c>
      <c r="T15" s="36" t="s">
        <v>123</v>
      </c>
      <c r="U15" s="36" t="s">
        <v>123</v>
      </c>
      <c r="V15" s="36" t="s">
        <v>123</v>
      </c>
      <c r="W15" s="36" t="s">
        <v>123</v>
      </c>
      <c r="X15" s="36" t="s">
        <v>123</v>
      </c>
      <c r="Y15" s="36" t="s">
        <v>123</v>
      </c>
      <c r="Z15" s="36" t="s">
        <v>123</v>
      </c>
      <c r="AA15" s="36" t="s">
        <v>123</v>
      </c>
      <c r="AB15" s="36" t="s">
        <v>123</v>
      </c>
      <c r="AC15" s="36" t="s">
        <v>123</v>
      </c>
      <c r="AD15" s="36" t="s">
        <v>123</v>
      </c>
      <c r="AE15" s="36" t="s">
        <v>123</v>
      </c>
      <c r="AF15" s="36" t="s">
        <v>123</v>
      </c>
      <c r="AG15" s="36" t="s">
        <v>123</v>
      </c>
      <c r="AH15" s="36"/>
      <c r="AI15" s="36"/>
      <c r="AJ15" s="36"/>
      <c r="AK15" s="36"/>
      <c r="AL15" s="36"/>
      <c r="AM15" s="36"/>
      <c r="AN15" s="37">
        <v>-14.80900004497</v>
      </c>
      <c r="AO15" s="37">
        <v>-64.868821855633996</v>
      </c>
      <c r="AP15" s="36">
        <v>1283</v>
      </c>
      <c r="AQ15" s="36"/>
      <c r="AR15" s="36"/>
      <c r="AS15" s="54">
        <f>AP15-AQ14</f>
        <v>38</v>
      </c>
      <c r="AT15" s="138"/>
      <c r="AU15" s="139"/>
      <c r="AV15" s="51">
        <v>1</v>
      </c>
      <c r="AW15" s="51">
        <v>1</v>
      </c>
      <c r="AX15" s="36">
        <v>1</v>
      </c>
      <c r="AY15" s="36" t="s">
        <v>123</v>
      </c>
      <c r="AZ15" s="36" t="s">
        <v>123</v>
      </c>
      <c r="BA15" s="36" t="s">
        <v>123</v>
      </c>
      <c r="BB15" s="36" t="s">
        <v>123</v>
      </c>
    </row>
    <row r="16" spans="1:54" x14ac:dyDescent="0.3">
      <c r="A16" s="36" t="s">
        <v>162</v>
      </c>
      <c r="B16" s="36" t="s">
        <v>123</v>
      </c>
      <c r="C16" s="36" t="s">
        <v>123</v>
      </c>
      <c r="D16" s="36" t="s">
        <v>123</v>
      </c>
      <c r="E16" s="36" t="s">
        <v>123</v>
      </c>
      <c r="F16" s="36" t="s">
        <v>123</v>
      </c>
      <c r="G16" s="36" t="s">
        <v>123</v>
      </c>
      <c r="H16" s="36" t="s">
        <v>123</v>
      </c>
      <c r="I16" s="36" t="s">
        <v>123</v>
      </c>
      <c r="J16" s="36" t="s">
        <v>123</v>
      </c>
      <c r="K16" s="36" t="s">
        <v>123</v>
      </c>
      <c r="L16" s="36" t="s">
        <v>123</v>
      </c>
      <c r="M16" s="36" t="s">
        <v>123</v>
      </c>
      <c r="N16" s="36" t="s">
        <v>123</v>
      </c>
      <c r="O16" s="36" t="s">
        <v>123</v>
      </c>
      <c r="P16" s="36" t="s">
        <v>123</v>
      </c>
      <c r="Q16" s="36" t="s">
        <v>123</v>
      </c>
      <c r="R16" s="36" t="s">
        <v>123</v>
      </c>
      <c r="S16" s="36" t="s">
        <v>123</v>
      </c>
      <c r="T16" s="36" t="s">
        <v>123</v>
      </c>
      <c r="U16" s="36" t="s">
        <v>123</v>
      </c>
      <c r="V16" s="36" t="s">
        <v>123</v>
      </c>
      <c r="W16" s="36" t="s">
        <v>123</v>
      </c>
      <c r="X16" s="36" t="s">
        <v>123</v>
      </c>
      <c r="Y16" s="36">
        <v>1</v>
      </c>
      <c r="Z16" s="36" t="s">
        <v>123</v>
      </c>
      <c r="AA16" s="36" t="s">
        <v>123</v>
      </c>
      <c r="AB16" s="36" t="s">
        <v>123</v>
      </c>
      <c r="AC16" s="36" t="s">
        <v>123</v>
      </c>
      <c r="AD16" s="36" t="s">
        <v>123</v>
      </c>
      <c r="AE16" s="36" t="s">
        <v>123</v>
      </c>
      <c r="AF16" s="36" t="s">
        <v>123</v>
      </c>
      <c r="AG16" s="36" t="s">
        <v>123</v>
      </c>
      <c r="AH16" s="36"/>
      <c r="AI16" s="36"/>
      <c r="AJ16" s="36"/>
      <c r="AK16" s="36"/>
      <c r="AL16" s="36"/>
      <c r="AM16" s="36"/>
      <c r="AN16" s="37">
        <v>-14.80893</v>
      </c>
      <c r="AO16" s="37">
        <v>-64.868808000000001</v>
      </c>
      <c r="AP16" s="36"/>
      <c r="AQ16" s="36"/>
      <c r="AR16" s="36"/>
      <c r="AS16" s="54"/>
      <c r="AT16" s="52"/>
      <c r="AU16" s="53"/>
      <c r="AV16" s="51" t="s">
        <v>123</v>
      </c>
      <c r="AW16" s="51" t="s">
        <v>123</v>
      </c>
      <c r="AX16" s="36"/>
      <c r="AY16" s="36">
        <v>7</v>
      </c>
      <c r="AZ16" s="36">
        <f>AY16*1.2</f>
        <v>8.4</v>
      </c>
      <c r="BA16" s="36" t="s">
        <v>123</v>
      </c>
      <c r="BB16" s="36" t="s">
        <v>123</v>
      </c>
    </row>
    <row r="17" spans="1:54" x14ac:dyDescent="0.3">
      <c r="A17" s="36">
        <v>8</v>
      </c>
      <c r="B17" s="36">
        <v>291</v>
      </c>
      <c r="C17" s="36" t="s">
        <v>123</v>
      </c>
      <c r="D17" s="36" t="s">
        <v>123</v>
      </c>
      <c r="E17" s="36" t="s">
        <v>123</v>
      </c>
      <c r="F17" s="36">
        <v>1</v>
      </c>
      <c r="G17" s="36">
        <v>1</v>
      </c>
      <c r="H17" s="36">
        <v>1</v>
      </c>
      <c r="I17" s="36" t="s">
        <v>123</v>
      </c>
      <c r="J17" s="36" t="s">
        <v>123</v>
      </c>
      <c r="K17" s="36" t="s">
        <v>123</v>
      </c>
      <c r="L17" s="36" t="s">
        <v>123</v>
      </c>
      <c r="M17" s="36" t="s">
        <v>123</v>
      </c>
      <c r="N17" s="36" t="s">
        <v>123</v>
      </c>
      <c r="O17" s="36" t="s">
        <v>123</v>
      </c>
      <c r="P17" s="36">
        <v>1</v>
      </c>
      <c r="Q17" s="36" t="s">
        <v>123</v>
      </c>
      <c r="R17" s="36" t="s">
        <v>123</v>
      </c>
      <c r="S17" s="36" t="s">
        <v>123</v>
      </c>
      <c r="T17" s="36" t="s">
        <v>123</v>
      </c>
      <c r="U17" s="36" t="s">
        <v>123</v>
      </c>
      <c r="V17" s="36" t="s">
        <v>123</v>
      </c>
      <c r="W17" s="36" t="s">
        <v>123</v>
      </c>
      <c r="X17" s="36" t="s">
        <v>123</v>
      </c>
      <c r="Y17" s="36" t="s">
        <v>123</v>
      </c>
      <c r="Z17" s="36" t="s">
        <v>123</v>
      </c>
      <c r="AA17" s="36" t="s">
        <v>123</v>
      </c>
      <c r="AB17" s="36" t="s">
        <v>123</v>
      </c>
      <c r="AC17" s="36" t="s">
        <v>123</v>
      </c>
      <c r="AD17" s="36" t="s">
        <v>123</v>
      </c>
      <c r="AE17" s="36" t="s">
        <v>123</v>
      </c>
      <c r="AF17" s="36" t="s">
        <v>123</v>
      </c>
      <c r="AG17" s="36" t="s">
        <v>123</v>
      </c>
      <c r="AH17" s="36"/>
      <c r="AI17" s="36"/>
      <c r="AJ17" s="36"/>
      <c r="AK17" s="36"/>
      <c r="AL17" s="36"/>
      <c r="AM17" s="36"/>
      <c r="AN17" s="37">
        <v>-14.808952</v>
      </c>
      <c r="AO17" s="37">
        <v>-64.868943999999999</v>
      </c>
      <c r="AP17" s="36"/>
      <c r="AQ17" s="36"/>
      <c r="AR17" s="36"/>
      <c r="AS17" s="54"/>
      <c r="AT17" s="52"/>
      <c r="AU17" s="53"/>
      <c r="AV17" s="51">
        <v>1</v>
      </c>
      <c r="AW17" s="51">
        <v>1</v>
      </c>
      <c r="AX17" s="36">
        <v>1</v>
      </c>
      <c r="AY17" s="36">
        <v>15</v>
      </c>
      <c r="AZ17" s="36">
        <f>AY17*1.25</f>
        <v>18.75</v>
      </c>
      <c r="BA17" s="36"/>
      <c r="BB17" s="36"/>
    </row>
    <row r="18" spans="1:54" x14ac:dyDescent="0.3">
      <c r="A18" s="36">
        <v>9</v>
      </c>
      <c r="B18" s="36">
        <v>292</v>
      </c>
      <c r="C18" s="36" t="s">
        <v>123</v>
      </c>
      <c r="D18" s="36" t="s">
        <v>123</v>
      </c>
      <c r="E18" s="36" t="s">
        <v>123</v>
      </c>
      <c r="F18" s="36">
        <v>1</v>
      </c>
      <c r="G18" s="36">
        <v>1</v>
      </c>
      <c r="H18" s="36">
        <v>1</v>
      </c>
      <c r="I18" s="36" t="s">
        <v>123</v>
      </c>
      <c r="J18" s="36" t="s">
        <v>123</v>
      </c>
      <c r="K18" s="36" t="s">
        <v>123</v>
      </c>
      <c r="L18" s="36" t="s">
        <v>123</v>
      </c>
      <c r="M18" s="36" t="s">
        <v>123</v>
      </c>
      <c r="N18" s="36" t="s">
        <v>123</v>
      </c>
      <c r="O18" s="36" t="s">
        <v>123</v>
      </c>
      <c r="P18" s="36">
        <v>1</v>
      </c>
      <c r="Q18" s="36" t="s">
        <v>123</v>
      </c>
      <c r="R18" s="36" t="s">
        <v>123</v>
      </c>
      <c r="S18" s="36" t="s">
        <v>123</v>
      </c>
      <c r="T18" s="36" t="s">
        <v>123</v>
      </c>
      <c r="U18" s="36" t="s">
        <v>123</v>
      </c>
      <c r="V18" s="36" t="s">
        <v>123</v>
      </c>
      <c r="W18" s="36" t="s">
        <v>123</v>
      </c>
      <c r="X18" s="36" t="s">
        <v>123</v>
      </c>
      <c r="Y18" s="36" t="s">
        <v>123</v>
      </c>
      <c r="Z18" s="36" t="s">
        <v>123</v>
      </c>
      <c r="AA18" s="36" t="s">
        <v>123</v>
      </c>
      <c r="AB18" s="36" t="s">
        <v>123</v>
      </c>
      <c r="AC18" s="36" t="s">
        <v>123</v>
      </c>
      <c r="AD18" s="36" t="s">
        <v>123</v>
      </c>
      <c r="AE18" s="36" t="s">
        <v>123</v>
      </c>
      <c r="AF18" s="36" t="s">
        <v>123</v>
      </c>
      <c r="AG18" s="36" t="s">
        <v>123</v>
      </c>
      <c r="AH18" s="36"/>
      <c r="AI18" s="36"/>
      <c r="AJ18" s="36"/>
      <c r="AK18" s="36"/>
      <c r="AL18" s="36"/>
      <c r="AM18" s="36"/>
      <c r="AN18" s="37">
        <v>-14.808625339659001</v>
      </c>
      <c r="AO18" s="37">
        <v>-64.868774916975994</v>
      </c>
      <c r="AP18" s="36"/>
      <c r="AQ18" s="36"/>
      <c r="AR18" s="36"/>
      <c r="AS18" s="54"/>
      <c r="AT18" s="138"/>
      <c r="AU18" s="139"/>
      <c r="AV18" s="51">
        <v>1</v>
      </c>
      <c r="AW18" s="51">
        <v>1</v>
      </c>
      <c r="AX18" s="36">
        <v>1</v>
      </c>
      <c r="AY18" s="36">
        <v>33</v>
      </c>
      <c r="AZ18" s="36">
        <f>AY18*1.25</f>
        <v>41.25</v>
      </c>
      <c r="BA18" s="36">
        <v>1</v>
      </c>
      <c r="BB18" s="36" t="s">
        <v>123</v>
      </c>
    </row>
    <row r="19" spans="1:54" x14ac:dyDescent="0.3">
      <c r="A19" s="36">
        <v>10</v>
      </c>
      <c r="B19" s="36">
        <v>293</v>
      </c>
      <c r="C19" s="36" t="s">
        <v>123</v>
      </c>
      <c r="D19" s="36" t="s">
        <v>123</v>
      </c>
      <c r="E19" s="36" t="s">
        <v>123</v>
      </c>
      <c r="F19" s="36">
        <v>1</v>
      </c>
      <c r="G19" s="36">
        <v>1</v>
      </c>
      <c r="H19" s="36">
        <v>1</v>
      </c>
      <c r="I19" s="36" t="s">
        <v>123</v>
      </c>
      <c r="J19" s="36" t="s">
        <v>123</v>
      </c>
      <c r="K19" s="36" t="s">
        <v>123</v>
      </c>
      <c r="L19" s="36" t="s">
        <v>123</v>
      </c>
      <c r="M19" s="36" t="s">
        <v>123</v>
      </c>
      <c r="N19" s="36">
        <v>1</v>
      </c>
      <c r="O19" s="36" t="s">
        <v>123</v>
      </c>
      <c r="P19" s="36">
        <v>1</v>
      </c>
      <c r="Q19" s="36" t="s">
        <v>123</v>
      </c>
      <c r="R19" s="36" t="s">
        <v>123</v>
      </c>
      <c r="S19" s="36" t="s">
        <v>123</v>
      </c>
      <c r="T19" s="36" t="s">
        <v>123</v>
      </c>
      <c r="U19" s="36" t="s">
        <v>123</v>
      </c>
      <c r="V19" s="36" t="s">
        <v>123</v>
      </c>
      <c r="W19" s="36" t="s">
        <v>123</v>
      </c>
      <c r="X19" s="36" t="s">
        <v>123</v>
      </c>
      <c r="Y19" s="36" t="s">
        <v>123</v>
      </c>
      <c r="Z19" s="36" t="s">
        <v>123</v>
      </c>
      <c r="AA19" s="36" t="s">
        <v>123</v>
      </c>
      <c r="AB19" s="36" t="s">
        <v>123</v>
      </c>
      <c r="AC19" s="36" t="s">
        <v>123</v>
      </c>
      <c r="AD19" s="36" t="s">
        <v>123</v>
      </c>
      <c r="AE19" s="36" t="s">
        <v>123</v>
      </c>
      <c r="AF19" s="36" t="s">
        <v>123</v>
      </c>
      <c r="AG19" s="36" t="s">
        <v>123</v>
      </c>
      <c r="AH19" s="36"/>
      <c r="AI19" s="36"/>
      <c r="AJ19" s="36"/>
      <c r="AK19" s="36"/>
      <c r="AL19" s="36"/>
      <c r="AM19" s="36"/>
      <c r="AN19" s="37">
        <v>-14.808942996528</v>
      </c>
      <c r="AO19" s="37">
        <v>-64.868648517875997</v>
      </c>
      <c r="AP19" s="36">
        <v>1306</v>
      </c>
      <c r="AQ19" s="36"/>
      <c r="AR19" s="36"/>
      <c r="AS19" s="54">
        <f>AP19-AP15</f>
        <v>23</v>
      </c>
      <c r="AT19" s="138"/>
      <c r="AU19" s="139"/>
      <c r="AV19" s="51">
        <v>1</v>
      </c>
      <c r="AW19" s="51">
        <v>1</v>
      </c>
      <c r="AX19" s="36">
        <v>1</v>
      </c>
      <c r="AY19" s="36">
        <v>17</v>
      </c>
      <c r="AZ19" s="36">
        <f>AY19*1.25</f>
        <v>21.25</v>
      </c>
      <c r="BA19" s="36" t="s">
        <v>123</v>
      </c>
      <c r="BB19" s="36" t="s">
        <v>123</v>
      </c>
    </row>
    <row r="20" spans="1:54" x14ac:dyDescent="0.3">
      <c r="A20" s="36">
        <v>11</v>
      </c>
      <c r="B20" s="36">
        <v>294</v>
      </c>
      <c r="C20" s="36" t="s">
        <v>123</v>
      </c>
      <c r="D20" s="36" t="s">
        <v>123</v>
      </c>
      <c r="E20" s="36" t="s">
        <v>123</v>
      </c>
      <c r="F20" s="36">
        <v>1</v>
      </c>
      <c r="G20" s="36">
        <v>1</v>
      </c>
      <c r="H20" s="36">
        <v>1</v>
      </c>
      <c r="I20" s="36" t="s">
        <v>123</v>
      </c>
      <c r="J20" s="36" t="s">
        <v>123</v>
      </c>
      <c r="K20" s="36" t="s">
        <v>123</v>
      </c>
      <c r="L20" s="36">
        <v>1</v>
      </c>
      <c r="M20" s="36" t="s">
        <v>123</v>
      </c>
      <c r="N20" s="36" t="s">
        <v>123</v>
      </c>
      <c r="O20" s="36" t="s">
        <v>123</v>
      </c>
      <c r="P20" s="36" t="s">
        <v>123</v>
      </c>
      <c r="Q20" s="36" t="s">
        <v>123</v>
      </c>
      <c r="R20" s="36" t="s">
        <v>123</v>
      </c>
      <c r="S20" s="36" t="s">
        <v>123</v>
      </c>
      <c r="T20" s="36" t="s">
        <v>123</v>
      </c>
      <c r="U20" s="36" t="s">
        <v>123</v>
      </c>
      <c r="V20" s="36" t="s">
        <v>123</v>
      </c>
      <c r="W20" s="36" t="s">
        <v>123</v>
      </c>
      <c r="X20" s="36" t="s">
        <v>123</v>
      </c>
      <c r="Y20" s="36" t="s">
        <v>123</v>
      </c>
      <c r="Z20" s="36" t="s">
        <v>123</v>
      </c>
      <c r="AA20" s="36" t="s">
        <v>123</v>
      </c>
      <c r="AB20" s="36" t="s">
        <v>123</v>
      </c>
      <c r="AC20" s="36" t="s">
        <v>123</v>
      </c>
      <c r="AD20" s="36" t="s">
        <v>123</v>
      </c>
      <c r="AE20" s="36" t="s">
        <v>123</v>
      </c>
      <c r="AF20" s="36" t="s">
        <v>123</v>
      </c>
      <c r="AG20" s="36" t="s">
        <v>123</v>
      </c>
      <c r="AH20" s="36"/>
      <c r="AI20" s="36"/>
      <c r="AJ20" s="36"/>
      <c r="AK20" s="36"/>
      <c r="AL20" s="36"/>
      <c r="AM20" s="36"/>
      <c r="AN20" s="37">
        <v>-14.809015927696001</v>
      </c>
      <c r="AO20" s="37">
        <v>-64.868222717194996</v>
      </c>
      <c r="AP20" s="36">
        <v>1348</v>
      </c>
      <c r="AQ20" s="36"/>
      <c r="AR20" s="36"/>
      <c r="AS20" s="54">
        <f>AP20-AP19</f>
        <v>42</v>
      </c>
      <c r="AT20" s="138"/>
      <c r="AU20" s="139"/>
      <c r="AV20" s="51" t="s">
        <v>123</v>
      </c>
      <c r="AW20" s="51" t="s">
        <v>123</v>
      </c>
      <c r="AX20" s="36" t="s">
        <v>123</v>
      </c>
      <c r="AY20" s="36" t="s">
        <v>123</v>
      </c>
      <c r="AZ20" s="36" t="s">
        <v>123</v>
      </c>
      <c r="BA20" s="36" t="s">
        <v>123</v>
      </c>
      <c r="BB20" s="36" t="s">
        <v>123</v>
      </c>
    </row>
    <row r="21" spans="1:54" x14ac:dyDescent="0.3">
      <c r="A21" s="36">
        <v>12</v>
      </c>
      <c r="B21" s="36">
        <v>295</v>
      </c>
      <c r="C21" s="36" t="s">
        <v>123</v>
      </c>
      <c r="D21" s="36" t="s">
        <v>123</v>
      </c>
      <c r="E21" s="36" t="s">
        <v>123</v>
      </c>
      <c r="F21" s="36">
        <v>1</v>
      </c>
      <c r="G21" s="36">
        <v>1</v>
      </c>
      <c r="H21" s="36">
        <v>1</v>
      </c>
      <c r="I21" s="36" t="s">
        <v>123</v>
      </c>
      <c r="J21" s="36" t="s">
        <v>123</v>
      </c>
      <c r="K21" s="36" t="s">
        <v>123</v>
      </c>
      <c r="L21" s="36" t="s">
        <v>123</v>
      </c>
      <c r="M21" s="36" t="s">
        <v>123</v>
      </c>
      <c r="N21" s="36">
        <v>1</v>
      </c>
      <c r="O21" s="36" t="s">
        <v>123</v>
      </c>
      <c r="P21" s="36">
        <v>1</v>
      </c>
      <c r="Q21" s="36" t="s">
        <v>123</v>
      </c>
      <c r="R21" s="36" t="s">
        <v>123</v>
      </c>
      <c r="S21" s="36" t="s">
        <v>123</v>
      </c>
      <c r="T21" s="36" t="s">
        <v>123</v>
      </c>
      <c r="U21" s="36" t="s">
        <v>123</v>
      </c>
      <c r="V21" s="36">
        <v>1</v>
      </c>
      <c r="W21" s="36" t="s">
        <v>123</v>
      </c>
      <c r="X21" s="36" t="s">
        <v>123</v>
      </c>
      <c r="Y21" s="36" t="s">
        <v>123</v>
      </c>
      <c r="Z21" s="36" t="s">
        <v>123</v>
      </c>
      <c r="AA21" s="36" t="s">
        <v>123</v>
      </c>
      <c r="AB21" s="36" t="s">
        <v>123</v>
      </c>
      <c r="AC21" s="36" t="s">
        <v>123</v>
      </c>
      <c r="AD21" s="36" t="s">
        <v>123</v>
      </c>
      <c r="AE21" s="36" t="s">
        <v>123</v>
      </c>
      <c r="AF21" s="36" t="s">
        <v>123</v>
      </c>
      <c r="AG21" s="36" t="s">
        <v>123</v>
      </c>
      <c r="AH21" s="36"/>
      <c r="AI21" s="36">
        <v>1</v>
      </c>
      <c r="AJ21" s="36"/>
      <c r="AK21" s="36" t="s">
        <v>179</v>
      </c>
      <c r="AL21" s="36">
        <v>1</v>
      </c>
      <c r="AM21" s="36">
        <v>5</v>
      </c>
      <c r="AN21" s="37">
        <v>-14.809038293675</v>
      </c>
      <c r="AO21" s="37">
        <v>-64.867812674492001</v>
      </c>
      <c r="AP21" s="36">
        <v>1388</v>
      </c>
      <c r="AQ21" s="36">
        <v>1412</v>
      </c>
      <c r="AR21" s="36">
        <f>AQ21-AP21</f>
        <v>24</v>
      </c>
      <c r="AS21" s="54">
        <f>AP21-AP20</f>
        <v>40</v>
      </c>
      <c r="AT21" s="138"/>
      <c r="AU21" s="139"/>
      <c r="AV21" s="51">
        <v>1</v>
      </c>
      <c r="AW21" s="51">
        <v>1</v>
      </c>
      <c r="AX21" s="36">
        <v>1</v>
      </c>
      <c r="AY21" s="36" t="s">
        <v>123</v>
      </c>
      <c r="AZ21" s="36" t="s">
        <v>123</v>
      </c>
      <c r="BA21" s="36" t="s">
        <v>123</v>
      </c>
      <c r="BB21" s="36" t="s">
        <v>123</v>
      </c>
    </row>
    <row r="22" spans="1:54" x14ac:dyDescent="0.3">
      <c r="A22" s="36" t="s">
        <v>355</v>
      </c>
      <c r="B22" s="36"/>
      <c r="C22" s="36" t="s">
        <v>123</v>
      </c>
      <c r="D22" s="36" t="s">
        <v>123</v>
      </c>
      <c r="E22" s="36" t="s">
        <v>123</v>
      </c>
      <c r="F22" s="36" t="s">
        <v>123</v>
      </c>
      <c r="G22" s="36" t="s">
        <v>123</v>
      </c>
      <c r="H22" s="36" t="s">
        <v>123</v>
      </c>
      <c r="I22" s="36" t="s">
        <v>123</v>
      </c>
      <c r="J22" s="36" t="s">
        <v>123</v>
      </c>
      <c r="K22" s="36" t="s">
        <v>123</v>
      </c>
      <c r="L22" s="36" t="s">
        <v>123</v>
      </c>
      <c r="M22" s="36" t="s">
        <v>123</v>
      </c>
      <c r="N22" s="36" t="s">
        <v>123</v>
      </c>
      <c r="O22" s="36" t="s">
        <v>123</v>
      </c>
      <c r="P22" s="36" t="s">
        <v>123</v>
      </c>
      <c r="Q22" s="36" t="s">
        <v>123</v>
      </c>
      <c r="R22" s="36" t="s">
        <v>123</v>
      </c>
      <c r="S22" s="36" t="s">
        <v>123</v>
      </c>
      <c r="T22" s="36" t="s">
        <v>123</v>
      </c>
      <c r="U22" s="36" t="s">
        <v>123</v>
      </c>
      <c r="V22" s="36" t="s">
        <v>123</v>
      </c>
      <c r="W22" s="36" t="s">
        <v>123</v>
      </c>
      <c r="X22" s="36">
        <v>1</v>
      </c>
      <c r="Y22" s="36" t="s">
        <v>123</v>
      </c>
      <c r="Z22" s="36" t="s">
        <v>123</v>
      </c>
      <c r="AA22" s="36" t="s">
        <v>123</v>
      </c>
      <c r="AB22" s="36" t="s">
        <v>123</v>
      </c>
      <c r="AC22" s="36" t="s">
        <v>123</v>
      </c>
      <c r="AD22" s="36" t="s">
        <v>123</v>
      </c>
      <c r="AE22" s="36" t="s">
        <v>123</v>
      </c>
      <c r="AF22" s="36" t="s">
        <v>123</v>
      </c>
      <c r="AG22" s="36" t="s">
        <v>123</v>
      </c>
      <c r="AH22" s="36"/>
      <c r="AI22" s="36"/>
      <c r="AJ22" s="36"/>
      <c r="AK22" s="36"/>
      <c r="AL22" s="36"/>
      <c r="AM22" s="36"/>
      <c r="AN22" s="37">
        <v>-14.809041000000001</v>
      </c>
      <c r="AO22" s="37">
        <v>-64.867695999999995</v>
      </c>
      <c r="AP22" s="36"/>
      <c r="AQ22" s="36"/>
      <c r="AR22" s="36"/>
      <c r="AS22" s="54"/>
      <c r="AT22" s="52"/>
      <c r="AU22" s="53"/>
      <c r="AV22" s="51" t="s">
        <v>123</v>
      </c>
      <c r="AW22" s="51" t="s">
        <v>123</v>
      </c>
      <c r="AX22" s="36"/>
      <c r="AY22" s="36">
        <v>13</v>
      </c>
      <c r="AZ22" s="36">
        <f>AY22*1.25</f>
        <v>16.25</v>
      </c>
      <c r="BA22" s="36" t="s">
        <v>123</v>
      </c>
      <c r="BB22" s="36" t="s">
        <v>123</v>
      </c>
    </row>
    <row r="23" spans="1:54" x14ac:dyDescent="0.3">
      <c r="A23" s="36">
        <v>13</v>
      </c>
      <c r="B23" s="36">
        <v>296</v>
      </c>
      <c r="C23" s="36" t="s">
        <v>123</v>
      </c>
      <c r="D23" s="36" t="s">
        <v>123</v>
      </c>
      <c r="E23" s="36" t="s">
        <v>123</v>
      </c>
      <c r="F23" s="36">
        <v>1</v>
      </c>
      <c r="G23" s="36">
        <v>1</v>
      </c>
      <c r="H23" s="36">
        <v>1</v>
      </c>
      <c r="I23" s="36" t="s">
        <v>123</v>
      </c>
      <c r="J23" s="36" t="s">
        <v>123</v>
      </c>
      <c r="K23" s="36" t="s">
        <v>123</v>
      </c>
      <c r="L23" s="36" t="s">
        <v>123</v>
      </c>
      <c r="M23" s="36" t="s">
        <v>123</v>
      </c>
      <c r="N23" s="36" t="s">
        <v>123</v>
      </c>
      <c r="O23" s="36" t="s">
        <v>123</v>
      </c>
      <c r="P23" s="36">
        <v>1</v>
      </c>
      <c r="Q23" s="36" t="s">
        <v>123</v>
      </c>
      <c r="R23" s="36" t="s">
        <v>123</v>
      </c>
      <c r="S23" s="36" t="s">
        <v>123</v>
      </c>
      <c r="T23" s="36" t="s">
        <v>123</v>
      </c>
      <c r="U23" s="36" t="s">
        <v>123</v>
      </c>
      <c r="V23" s="36" t="s">
        <v>123</v>
      </c>
      <c r="W23" s="36" t="s">
        <v>123</v>
      </c>
      <c r="X23" s="36" t="s">
        <v>123</v>
      </c>
      <c r="Y23" s="36" t="s">
        <v>123</v>
      </c>
      <c r="Z23" s="36" t="s">
        <v>123</v>
      </c>
      <c r="AA23" s="36" t="s">
        <v>123</v>
      </c>
      <c r="AB23" s="36" t="s">
        <v>123</v>
      </c>
      <c r="AC23" s="36" t="s">
        <v>123</v>
      </c>
      <c r="AD23" s="36" t="s">
        <v>123</v>
      </c>
      <c r="AE23" s="36" t="s">
        <v>123</v>
      </c>
      <c r="AF23" s="36" t="s">
        <v>123</v>
      </c>
      <c r="AG23" s="36" t="s">
        <v>123</v>
      </c>
      <c r="AH23" s="36"/>
      <c r="AI23" s="36"/>
      <c r="AJ23" s="36"/>
      <c r="AK23" s="36"/>
      <c r="AL23" s="36"/>
      <c r="AM23" s="36"/>
      <c r="AN23" s="37">
        <v>-14.809056999999999</v>
      </c>
      <c r="AO23" s="37">
        <v>-64.867438000000007</v>
      </c>
      <c r="AP23" s="36"/>
      <c r="AQ23" s="36"/>
      <c r="AR23" s="36"/>
      <c r="AS23" s="54"/>
      <c r="AT23" s="52"/>
      <c r="AU23" s="53"/>
      <c r="AV23" s="51">
        <v>1</v>
      </c>
      <c r="AW23" s="51">
        <v>1</v>
      </c>
      <c r="AX23" s="36">
        <v>1</v>
      </c>
      <c r="AY23" s="36">
        <v>28</v>
      </c>
      <c r="AZ23" s="36">
        <f>AY23*1.25</f>
        <v>35</v>
      </c>
      <c r="BA23" s="36">
        <v>1</v>
      </c>
      <c r="BB23" s="36" t="s">
        <v>123</v>
      </c>
    </row>
    <row r="24" spans="1:54" x14ac:dyDescent="0.3">
      <c r="A24" s="36">
        <v>14</v>
      </c>
      <c r="B24" s="36">
        <v>297</v>
      </c>
      <c r="C24" s="36" t="s">
        <v>123</v>
      </c>
      <c r="D24" s="36" t="s">
        <v>123</v>
      </c>
      <c r="E24" s="36" t="s">
        <v>123</v>
      </c>
      <c r="F24" s="36">
        <v>1</v>
      </c>
      <c r="G24" s="36">
        <v>1</v>
      </c>
      <c r="H24" s="36">
        <v>1</v>
      </c>
      <c r="I24" s="36" t="s">
        <v>123</v>
      </c>
      <c r="J24" s="36" t="s">
        <v>123</v>
      </c>
      <c r="K24" s="36" t="s">
        <v>123</v>
      </c>
      <c r="L24" s="36" t="s">
        <v>123</v>
      </c>
      <c r="M24" s="36" t="s">
        <v>123</v>
      </c>
      <c r="N24" s="36">
        <v>1</v>
      </c>
      <c r="O24" s="36" t="s">
        <v>123</v>
      </c>
      <c r="P24" s="36">
        <v>1</v>
      </c>
      <c r="Q24" s="36" t="s">
        <v>123</v>
      </c>
      <c r="R24" s="36" t="s">
        <v>123</v>
      </c>
      <c r="S24" s="36" t="s">
        <v>123</v>
      </c>
      <c r="T24" s="36" t="s">
        <v>123</v>
      </c>
      <c r="U24" s="36" t="s">
        <v>123</v>
      </c>
      <c r="V24" s="36" t="s">
        <v>123</v>
      </c>
      <c r="W24" s="36" t="s">
        <v>123</v>
      </c>
      <c r="X24" s="36" t="s">
        <v>123</v>
      </c>
      <c r="Y24" s="36" t="s">
        <v>123</v>
      </c>
      <c r="Z24" s="36" t="s">
        <v>123</v>
      </c>
      <c r="AA24" s="36" t="s">
        <v>123</v>
      </c>
      <c r="AB24" s="36" t="s">
        <v>123</v>
      </c>
      <c r="AC24" s="36" t="s">
        <v>123</v>
      </c>
      <c r="AD24" s="36" t="s">
        <v>123</v>
      </c>
      <c r="AE24" s="36" t="s">
        <v>123</v>
      </c>
      <c r="AF24" s="36" t="s">
        <v>123</v>
      </c>
      <c r="AG24" s="36" t="s">
        <v>123</v>
      </c>
      <c r="AH24" s="36"/>
      <c r="AI24" s="36"/>
      <c r="AJ24" s="36"/>
      <c r="AK24" s="36"/>
      <c r="AL24" s="36"/>
      <c r="AM24" s="36"/>
      <c r="AN24" s="37">
        <v>-14.808773470652</v>
      </c>
      <c r="AO24" s="37">
        <v>-64.867691304534006</v>
      </c>
      <c r="AP24" s="36">
        <v>1458</v>
      </c>
      <c r="AQ24" s="36"/>
      <c r="AR24" s="36"/>
      <c r="AS24" s="54">
        <f>AP24-AQ21</f>
        <v>46</v>
      </c>
      <c r="AT24" s="138"/>
      <c r="AU24" s="139"/>
      <c r="AV24" s="51">
        <v>1</v>
      </c>
      <c r="AW24" s="51">
        <v>1</v>
      </c>
      <c r="AX24" s="36">
        <v>1</v>
      </c>
      <c r="AY24" s="36">
        <v>30</v>
      </c>
      <c r="AZ24" s="36">
        <f>AY24*1.25</f>
        <v>37.5</v>
      </c>
      <c r="BA24" s="36" t="s">
        <v>123</v>
      </c>
      <c r="BB24" s="36" t="s">
        <v>123</v>
      </c>
    </row>
    <row r="25" spans="1:54" x14ac:dyDescent="0.3">
      <c r="A25" s="36">
        <v>15</v>
      </c>
      <c r="B25" s="36">
        <v>298</v>
      </c>
      <c r="C25" s="36" t="s">
        <v>123</v>
      </c>
      <c r="D25" s="36" t="s">
        <v>123</v>
      </c>
      <c r="E25" s="36" t="s">
        <v>123</v>
      </c>
      <c r="F25" s="36">
        <v>1</v>
      </c>
      <c r="G25" s="36">
        <v>1</v>
      </c>
      <c r="H25" s="36">
        <v>1</v>
      </c>
      <c r="I25" s="36" t="s">
        <v>123</v>
      </c>
      <c r="J25" s="36" t="s">
        <v>123</v>
      </c>
      <c r="K25" s="36" t="s">
        <v>123</v>
      </c>
      <c r="L25" s="36">
        <v>1</v>
      </c>
      <c r="M25" s="36" t="s">
        <v>123</v>
      </c>
      <c r="N25" s="36" t="s">
        <v>123</v>
      </c>
      <c r="O25" s="36" t="s">
        <v>123</v>
      </c>
      <c r="P25" s="36" t="s">
        <v>123</v>
      </c>
      <c r="Q25" s="36" t="s">
        <v>123</v>
      </c>
      <c r="R25" s="36" t="s">
        <v>123</v>
      </c>
      <c r="S25" s="36" t="s">
        <v>123</v>
      </c>
      <c r="T25" s="36" t="s">
        <v>123</v>
      </c>
      <c r="U25" s="36" t="s">
        <v>123</v>
      </c>
      <c r="V25" s="36" t="s">
        <v>123</v>
      </c>
      <c r="W25" s="36" t="s">
        <v>123</v>
      </c>
      <c r="X25" s="36" t="s">
        <v>123</v>
      </c>
      <c r="Y25" s="36" t="s">
        <v>123</v>
      </c>
      <c r="Z25" s="36" t="s">
        <v>123</v>
      </c>
      <c r="AA25" s="36" t="s">
        <v>123</v>
      </c>
      <c r="AB25" s="36" t="s">
        <v>123</v>
      </c>
      <c r="AC25" s="36" t="s">
        <v>123</v>
      </c>
      <c r="AD25" s="36" t="s">
        <v>123</v>
      </c>
      <c r="AE25" s="36" t="s">
        <v>123</v>
      </c>
      <c r="AF25" s="36" t="s">
        <v>123</v>
      </c>
      <c r="AG25" s="36" t="s">
        <v>123</v>
      </c>
      <c r="AH25" s="36"/>
      <c r="AI25" s="36"/>
      <c r="AJ25" s="36"/>
      <c r="AK25" s="36"/>
      <c r="AL25" s="36"/>
      <c r="AM25" s="36"/>
      <c r="AN25" s="37">
        <v>-14.808358896533999</v>
      </c>
      <c r="AO25" s="37">
        <v>-64.867660459131002</v>
      </c>
      <c r="AP25" s="36">
        <v>1503</v>
      </c>
      <c r="AQ25" s="36"/>
      <c r="AR25" s="36"/>
      <c r="AS25" s="54">
        <f>AP25-AP24</f>
        <v>45</v>
      </c>
      <c r="AT25" s="138"/>
      <c r="AU25" s="139"/>
      <c r="AV25" s="51" t="s">
        <v>123</v>
      </c>
      <c r="AW25" s="51" t="s">
        <v>123</v>
      </c>
      <c r="AX25" s="36" t="s">
        <v>123</v>
      </c>
      <c r="AY25" s="36" t="s">
        <v>123</v>
      </c>
      <c r="AZ25" s="36" t="s">
        <v>123</v>
      </c>
      <c r="BA25" s="36" t="s">
        <v>123</v>
      </c>
      <c r="BB25" s="36" t="s">
        <v>123</v>
      </c>
    </row>
    <row r="26" spans="1:54" x14ac:dyDescent="0.3">
      <c r="A26" s="36">
        <v>16</v>
      </c>
      <c r="B26" s="36">
        <v>299</v>
      </c>
      <c r="C26" s="36" t="s">
        <v>123</v>
      </c>
      <c r="D26" s="36" t="s">
        <v>123</v>
      </c>
      <c r="E26" s="36" t="s">
        <v>123</v>
      </c>
      <c r="F26" s="36">
        <v>1</v>
      </c>
      <c r="G26" s="36">
        <v>1</v>
      </c>
      <c r="H26" s="36">
        <v>1</v>
      </c>
      <c r="I26" s="36" t="s">
        <v>123</v>
      </c>
      <c r="J26" s="36" t="s">
        <v>123</v>
      </c>
      <c r="K26" s="36" t="s">
        <v>123</v>
      </c>
      <c r="L26" s="36">
        <v>1</v>
      </c>
      <c r="M26" s="36" t="s">
        <v>123</v>
      </c>
      <c r="N26" s="36" t="s">
        <v>123</v>
      </c>
      <c r="O26" s="36" t="s">
        <v>123</v>
      </c>
      <c r="P26" s="36" t="s">
        <v>123</v>
      </c>
      <c r="Q26" s="36" t="s">
        <v>123</v>
      </c>
      <c r="R26" s="36" t="s">
        <v>123</v>
      </c>
      <c r="S26" s="36" t="s">
        <v>123</v>
      </c>
      <c r="T26" s="36" t="s">
        <v>123</v>
      </c>
      <c r="U26" s="36" t="s">
        <v>123</v>
      </c>
      <c r="V26" s="36" t="s">
        <v>123</v>
      </c>
      <c r="W26" s="36" t="s">
        <v>123</v>
      </c>
      <c r="X26" s="36" t="s">
        <v>123</v>
      </c>
      <c r="Y26" s="36" t="s">
        <v>123</v>
      </c>
      <c r="Z26" s="36" t="s">
        <v>123</v>
      </c>
      <c r="AA26" s="36" t="s">
        <v>123</v>
      </c>
      <c r="AB26" s="36" t="s">
        <v>123</v>
      </c>
      <c r="AC26" s="36" t="s">
        <v>123</v>
      </c>
      <c r="AD26" s="36" t="s">
        <v>123</v>
      </c>
      <c r="AE26" s="36" t="s">
        <v>123</v>
      </c>
      <c r="AF26" s="36" t="s">
        <v>123</v>
      </c>
      <c r="AG26" s="36" t="s">
        <v>123</v>
      </c>
      <c r="AH26" s="36"/>
      <c r="AI26" s="36"/>
      <c r="AJ26" s="36"/>
      <c r="AK26" s="36"/>
      <c r="AL26" s="36"/>
      <c r="AM26" s="36"/>
      <c r="AN26" s="37">
        <v>-14.807967010204001</v>
      </c>
      <c r="AO26" s="37">
        <v>-64.867621231824003</v>
      </c>
      <c r="AP26" s="36">
        <v>1548</v>
      </c>
      <c r="AQ26" s="36"/>
      <c r="AR26" s="36"/>
      <c r="AS26" s="54">
        <f t="shared" ref="AS26:AS36" si="0">AP26-AP25</f>
        <v>45</v>
      </c>
      <c r="AT26" s="138"/>
      <c r="AU26" s="139"/>
      <c r="AV26" s="51" t="s">
        <v>123</v>
      </c>
      <c r="AW26" s="51" t="s">
        <v>123</v>
      </c>
      <c r="AX26" s="36" t="s">
        <v>123</v>
      </c>
      <c r="AY26" s="36" t="s">
        <v>123</v>
      </c>
      <c r="AZ26" s="36" t="s">
        <v>123</v>
      </c>
      <c r="BA26" s="36" t="s">
        <v>123</v>
      </c>
      <c r="BB26" s="36" t="s">
        <v>123</v>
      </c>
    </row>
    <row r="27" spans="1:54" x14ac:dyDescent="0.3">
      <c r="A27" s="36">
        <v>17</v>
      </c>
      <c r="B27" s="36">
        <v>300</v>
      </c>
      <c r="C27" s="36" t="s">
        <v>123</v>
      </c>
      <c r="D27" s="36" t="s">
        <v>123</v>
      </c>
      <c r="E27" s="36" t="s">
        <v>123</v>
      </c>
      <c r="F27" s="36">
        <v>1</v>
      </c>
      <c r="G27" s="36">
        <v>1</v>
      </c>
      <c r="H27" s="36">
        <v>1</v>
      </c>
      <c r="I27" s="36" t="s">
        <v>123</v>
      </c>
      <c r="J27" s="36" t="s">
        <v>123</v>
      </c>
      <c r="K27" s="36" t="s">
        <v>123</v>
      </c>
      <c r="L27" s="36">
        <v>1</v>
      </c>
      <c r="M27" s="36" t="s">
        <v>123</v>
      </c>
      <c r="N27" s="36" t="s">
        <v>123</v>
      </c>
      <c r="O27" s="36" t="s">
        <v>123</v>
      </c>
      <c r="P27" s="36" t="s">
        <v>123</v>
      </c>
      <c r="Q27" s="36" t="s">
        <v>123</v>
      </c>
      <c r="R27" s="36" t="s">
        <v>123</v>
      </c>
      <c r="S27" s="36" t="s">
        <v>123</v>
      </c>
      <c r="T27" s="36" t="s">
        <v>123</v>
      </c>
      <c r="U27" s="36" t="s">
        <v>123</v>
      </c>
      <c r="V27" s="36" t="s">
        <v>123</v>
      </c>
      <c r="W27" s="36" t="s">
        <v>123</v>
      </c>
      <c r="X27" s="36" t="s">
        <v>123</v>
      </c>
      <c r="Y27" s="36" t="s">
        <v>123</v>
      </c>
      <c r="Z27" s="36" t="s">
        <v>123</v>
      </c>
      <c r="AA27" s="36" t="s">
        <v>123</v>
      </c>
      <c r="AB27" s="36" t="s">
        <v>123</v>
      </c>
      <c r="AC27" s="36" t="s">
        <v>123</v>
      </c>
      <c r="AD27" s="36" t="s">
        <v>123</v>
      </c>
      <c r="AE27" s="36" t="s">
        <v>123</v>
      </c>
      <c r="AF27" s="36" t="s">
        <v>123</v>
      </c>
      <c r="AG27" s="36" t="s">
        <v>123</v>
      </c>
      <c r="AH27" s="36"/>
      <c r="AI27" s="36"/>
      <c r="AJ27" s="36"/>
      <c r="AK27" s="36"/>
      <c r="AL27" s="36"/>
      <c r="AM27" s="36"/>
      <c r="AN27" s="37">
        <v>-14.807823416105</v>
      </c>
      <c r="AO27" s="37">
        <v>-64.867663811892001</v>
      </c>
      <c r="AP27" s="36">
        <v>1565</v>
      </c>
      <c r="AQ27" s="36"/>
      <c r="AR27" s="36"/>
      <c r="AS27" s="54">
        <f t="shared" si="0"/>
        <v>17</v>
      </c>
      <c r="AT27" s="138"/>
      <c r="AU27" s="139"/>
      <c r="AV27" s="51" t="s">
        <v>123</v>
      </c>
      <c r="AW27" s="51" t="s">
        <v>123</v>
      </c>
      <c r="AX27" s="36" t="s">
        <v>123</v>
      </c>
      <c r="AY27" s="36" t="s">
        <v>123</v>
      </c>
      <c r="AZ27" s="36" t="s">
        <v>123</v>
      </c>
      <c r="BA27" s="36" t="s">
        <v>123</v>
      </c>
      <c r="BB27" s="36" t="s">
        <v>123</v>
      </c>
    </row>
    <row r="28" spans="1:54" x14ac:dyDescent="0.3">
      <c r="A28" s="36">
        <v>18</v>
      </c>
      <c r="B28" s="36">
        <v>301</v>
      </c>
      <c r="C28" s="36" t="s">
        <v>123</v>
      </c>
      <c r="D28" s="36" t="s">
        <v>123</v>
      </c>
      <c r="E28" s="36" t="s">
        <v>123</v>
      </c>
      <c r="F28" s="36">
        <v>1</v>
      </c>
      <c r="G28" s="36">
        <v>1</v>
      </c>
      <c r="H28" s="36">
        <v>1</v>
      </c>
      <c r="I28" s="36" t="s">
        <v>123</v>
      </c>
      <c r="J28" s="36" t="s">
        <v>123</v>
      </c>
      <c r="K28" s="36" t="s">
        <v>123</v>
      </c>
      <c r="L28" s="36">
        <v>1</v>
      </c>
      <c r="M28" s="36" t="s">
        <v>123</v>
      </c>
      <c r="N28" s="36" t="s">
        <v>123</v>
      </c>
      <c r="O28" s="36" t="s">
        <v>123</v>
      </c>
      <c r="P28" s="36" t="s">
        <v>123</v>
      </c>
      <c r="Q28" s="36" t="s">
        <v>123</v>
      </c>
      <c r="R28" s="36" t="s">
        <v>123</v>
      </c>
      <c r="S28" s="36" t="s">
        <v>123</v>
      </c>
      <c r="T28" s="36" t="s">
        <v>123</v>
      </c>
      <c r="U28" s="36" t="s">
        <v>123</v>
      </c>
      <c r="V28" s="36" t="s">
        <v>123</v>
      </c>
      <c r="W28" s="36" t="s">
        <v>123</v>
      </c>
      <c r="X28" s="36" t="s">
        <v>123</v>
      </c>
      <c r="Y28" s="36" t="s">
        <v>123</v>
      </c>
      <c r="Z28" s="36" t="s">
        <v>123</v>
      </c>
      <c r="AA28" s="36" t="s">
        <v>123</v>
      </c>
      <c r="AB28" s="36" t="s">
        <v>123</v>
      </c>
      <c r="AC28" s="36" t="s">
        <v>123</v>
      </c>
      <c r="AD28" s="36" t="s">
        <v>123</v>
      </c>
      <c r="AE28" s="36" t="s">
        <v>123</v>
      </c>
      <c r="AF28" s="36" t="s">
        <v>123</v>
      </c>
      <c r="AG28" s="36" t="s">
        <v>123</v>
      </c>
      <c r="AH28" s="36"/>
      <c r="AI28" s="36"/>
      <c r="AJ28" s="36"/>
      <c r="AK28" s="36"/>
      <c r="AL28" s="36"/>
      <c r="AM28" s="36"/>
      <c r="AN28" s="37">
        <v>-14.807432500748</v>
      </c>
      <c r="AO28" s="37">
        <v>-64.867516290395997</v>
      </c>
      <c r="AP28" s="36">
        <v>1609</v>
      </c>
      <c r="AQ28" s="36"/>
      <c r="AR28" s="36"/>
      <c r="AS28" s="54">
        <f t="shared" si="0"/>
        <v>44</v>
      </c>
      <c r="AT28" s="138"/>
      <c r="AU28" s="139"/>
      <c r="AV28" s="51" t="s">
        <v>123</v>
      </c>
      <c r="AW28" s="51" t="s">
        <v>123</v>
      </c>
      <c r="AX28" s="36" t="s">
        <v>123</v>
      </c>
      <c r="AY28" s="36" t="s">
        <v>123</v>
      </c>
      <c r="AZ28" s="36" t="s">
        <v>123</v>
      </c>
      <c r="BA28" s="36" t="s">
        <v>123</v>
      </c>
      <c r="BB28" s="36" t="s">
        <v>123</v>
      </c>
    </row>
    <row r="29" spans="1:54" x14ac:dyDescent="0.3">
      <c r="A29" s="36">
        <v>19</v>
      </c>
      <c r="B29" s="36">
        <v>302</v>
      </c>
      <c r="C29" s="36" t="s">
        <v>123</v>
      </c>
      <c r="D29" s="36" t="s">
        <v>123</v>
      </c>
      <c r="E29" s="36" t="s">
        <v>123</v>
      </c>
      <c r="F29" s="36">
        <v>1</v>
      </c>
      <c r="G29" s="36">
        <v>1</v>
      </c>
      <c r="H29" s="36">
        <v>1</v>
      </c>
      <c r="I29" s="36" t="s">
        <v>123</v>
      </c>
      <c r="J29" s="36" t="s">
        <v>123</v>
      </c>
      <c r="K29" s="36" t="s">
        <v>123</v>
      </c>
      <c r="L29" s="36">
        <v>1</v>
      </c>
      <c r="M29" s="36" t="s">
        <v>123</v>
      </c>
      <c r="N29" s="36" t="s">
        <v>123</v>
      </c>
      <c r="O29" s="36" t="s">
        <v>123</v>
      </c>
      <c r="P29" s="36" t="s">
        <v>123</v>
      </c>
      <c r="Q29" s="36" t="s">
        <v>123</v>
      </c>
      <c r="R29" s="36" t="s">
        <v>123</v>
      </c>
      <c r="S29" s="36" t="s">
        <v>123</v>
      </c>
      <c r="T29" s="36" t="s">
        <v>123</v>
      </c>
      <c r="U29" s="36" t="s">
        <v>123</v>
      </c>
      <c r="V29" s="36" t="s">
        <v>123</v>
      </c>
      <c r="W29" s="36" t="s">
        <v>123</v>
      </c>
      <c r="X29" s="36" t="s">
        <v>123</v>
      </c>
      <c r="Y29" s="36" t="s">
        <v>123</v>
      </c>
      <c r="Z29" s="36" t="s">
        <v>123</v>
      </c>
      <c r="AA29" s="36" t="s">
        <v>123</v>
      </c>
      <c r="AB29" s="36" t="s">
        <v>123</v>
      </c>
      <c r="AC29" s="36" t="s">
        <v>123</v>
      </c>
      <c r="AD29" s="36" t="s">
        <v>123</v>
      </c>
      <c r="AE29" s="36" t="s">
        <v>123</v>
      </c>
      <c r="AF29" s="36" t="s">
        <v>123</v>
      </c>
      <c r="AG29" s="36" t="s">
        <v>123</v>
      </c>
      <c r="AH29" s="36"/>
      <c r="AI29" s="36"/>
      <c r="AJ29" s="36"/>
      <c r="AK29" s="36"/>
      <c r="AL29" s="36"/>
      <c r="AM29" s="36"/>
      <c r="AN29" s="37">
        <v>-14.807021813693</v>
      </c>
      <c r="AO29" s="37">
        <v>-64.867489803582004</v>
      </c>
      <c r="AP29" s="36">
        <v>1653</v>
      </c>
      <c r="AQ29" s="36"/>
      <c r="AR29" s="36"/>
      <c r="AS29" s="54">
        <f t="shared" si="0"/>
        <v>44</v>
      </c>
      <c r="AT29" s="138"/>
      <c r="AU29" s="139"/>
      <c r="AV29" s="51" t="s">
        <v>123</v>
      </c>
      <c r="AW29" s="51" t="s">
        <v>123</v>
      </c>
      <c r="AX29" s="36" t="s">
        <v>123</v>
      </c>
      <c r="AY29" s="36" t="s">
        <v>123</v>
      </c>
      <c r="AZ29" s="36" t="s">
        <v>123</v>
      </c>
      <c r="BA29" s="36" t="s">
        <v>123</v>
      </c>
      <c r="BB29" s="36" t="s">
        <v>123</v>
      </c>
    </row>
    <row r="30" spans="1:54" x14ac:dyDescent="0.3">
      <c r="A30" s="36">
        <v>20</v>
      </c>
      <c r="B30" s="36">
        <v>303</v>
      </c>
      <c r="C30" s="36" t="s">
        <v>123</v>
      </c>
      <c r="D30" s="36" t="s">
        <v>123</v>
      </c>
      <c r="E30" s="36" t="s">
        <v>123</v>
      </c>
      <c r="F30" s="36">
        <v>1</v>
      </c>
      <c r="G30" s="36">
        <v>1</v>
      </c>
      <c r="H30" s="36">
        <v>1</v>
      </c>
      <c r="I30" s="36" t="s">
        <v>123</v>
      </c>
      <c r="J30" s="36" t="s">
        <v>123</v>
      </c>
      <c r="K30" s="36" t="s">
        <v>123</v>
      </c>
      <c r="L30" s="36">
        <v>1</v>
      </c>
      <c r="M30" s="36" t="s">
        <v>123</v>
      </c>
      <c r="N30" s="36" t="s">
        <v>123</v>
      </c>
      <c r="O30" s="36" t="s">
        <v>123</v>
      </c>
      <c r="P30" s="36" t="s">
        <v>123</v>
      </c>
      <c r="Q30" s="36" t="s">
        <v>123</v>
      </c>
      <c r="R30" s="36" t="s">
        <v>123</v>
      </c>
      <c r="S30" s="36" t="s">
        <v>123</v>
      </c>
      <c r="T30" s="36" t="s">
        <v>123</v>
      </c>
      <c r="U30" s="36" t="s">
        <v>123</v>
      </c>
      <c r="V30" s="36" t="s">
        <v>123</v>
      </c>
      <c r="W30" s="36" t="s">
        <v>123</v>
      </c>
      <c r="X30" s="36" t="s">
        <v>123</v>
      </c>
      <c r="Y30" s="36" t="s">
        <v>123</v>
      </c>
      <c r="Z30" s="36" t="s">
        <v>123</v>
      </c>
      <c r="AA30" s="36" t="s">
        <v>123</v>
      </c>
      <c r="AB30" s="36" t="s">
        <v>123</v>
      </c>
      <c r="AC30" s="36" t="s">
        <v>123</v>
      </c>
      <c r="AD30" s="36" t="s">
        <v>123</v>
      </c>
      <c r="AE30" s="36" t="s">
        <v>123</v>
      </c>
      <c r="AF30" s="36" t="s">
        <v>123</v>
      </c>
      <c r="AG30" s="36" t="s">
        <v>123</v>
      </c>
      <c r="AH30" s="36"/>
      <c r="AI30" s="36"/>
      <c r="AJ30" s="36"/>
      <c r="AK30" s="36"/>
      <c r="AL30" s="36"/>
      <c r="AM30" s="36"/>
      <c r="AN30" s="37">
        <v>-14.806718091997</v>
      </c>
      <c r="AO30" s="37">
        <v>-64.867450240999005</v>
      </c>
      <c r="AP30" s="36">
        <v>1688</v>
      </c>
      <c r="AQ30" s="36"/>
      <c r="AR30" s="36"/>
      <c r="AS30" s="54">
        <f t="shared" si="0"/>
        <v>35</v>
      </c>
      <c r="AT30" s="138"/>
      <c r="AU30" s="139"/>
      <c r="AV30" s="51" t="s">
        <v>123</v>
      </c>
      <c r="AW30" s="51" t="s">
        <v>123</v>
      </c>
      <c r="AX30" s="36" t="s">
        <v>123</v>
      </c>
      <c r="AY30" s="36" t="s">
        <v>123</v>
      </c>
      <c r="AZ30" s="36" t="s">
        <v>123</v>
      </c>
      <c r="BA30" s="36" t="s">
        <v>123</v>
      </c>
      <c r="BB30" s="36" t="s">
        <v>123</v>
      </c>
    </row>
    <row r="31" spans="1:54" x14ac:dyDescent="0.3">
      <c r="A31" s="36">
        <v>21</v>
      </c>
      <c r="B31" s="36">
        <v>304</v>
      </c>
      <c r="C31" s="36" t="s">
        <v>123</v>
      </c>
      <c r="D31" s="36" t="s">
        <v>123</v>
      </c>
      <c r="E31" s="36" t="s">
        <v>123</v>
      </c>
      <c r="F31" s="36">
        <v>1</v>
      </c>
      <c r="G31" s="36">
        <v>1</v>
      </c>
      <c r="H31" s="36">
        <v>1</v>
      </c>
      <c r="I31" s="36" t="s">
        <v>123</v>
      </c>
      <c r="J31" s="36" t="s">
        <v>123</v>
      </c>
      <c r="K31" s="36" t="s">
        <v>123</v>
      </c>
      <c r="L31" s="36">
        <v>1</v>
      </c>
      <c r="M31" s="36" t="s">
        <v>123</v>
      </c>
      <c r="N31" s="36" t="s">
        <v>123</v>
      </c>
      <c r="O31" s="36" t="s">
        <v>123</v>
      </c>
      <c r="P31" s="36" t="s">
        <v>123</v>
      </c>
      <c r="Q31" s="36" t="s">
        <v>123</v>
      </c>
      <c r="R31" s="36" t="s">
        <v>123</v>
      </c>
      <c r="S31" s="36" t="s">
        <v>123</v>
      </c>
      <c r="T31" s="36" t="s">
        <v>123</v>
      </c>
      <c r="U31" s="36" t="s">
        <v>123</v>
      </c>
      <c r="V31" s="36" t="s">
        <v>123</v>
      </c>
      <c r="W31" s="36" t="s">
        <v>123</v>
      </c>
      <c r="X31" s="36" t="s">
        <v>123</v>
      </c>
      <c r="Y31" s="36" t="s">
        <v>123</v>
      </c>
      <c r="Z31" s="36" t="s">
        <v>123</v>
      </c>
      <c r="AA31" s="36" t="s">
        <v>123</v>
      </c>
      <c r="AB31" s="36" t="s">
        <v>123</v>
      </c>
      <c r="AC31" s="36" t="s">
        <v>123</v>
      </c>
      <c r="AD31" s="36" t="s">
        <v>123</v>
      </c>
      <c r="AE31" s="36" t="s">
        <v>123</v>
      </c>
      <c r="AF31" s="36" t="s">
        <v>123</v>
      </c>
      <c r="AG31" s="36" t="s">
        <v>123</v>
      </c>
      <c r="AH31" s="36"/>
      <c r="AI31" s="36"/>
      <c r="AJ31" s="36"/>
      <c r="AK31" s="36"/>
      <c r="AL31" s="36"/>
      <c r="AM31" s="36"/>
      <c r="AN31" s="37">
        <v>-14.806600427893001</v>
      </c>
      <c r="AO31" s="37">
        <v>-64.867438506335006</v>
      </c>
      <c r="AP31" s="36">
        <v>1702</v>
      </c>
      <c r="AQ31" s="36"/>
      <c r="AR31" s="36"/>
      <c r="AS31" s="54">
        <f t="shared" si="0"/>
        <v>14</v>
      </c>
      <c r="AT31" s="138"/>
      <c r="AU31" s="139"/>
      <c r="AV31" s="51" t="s">
        <v>123</v>
      </c>
      <c r="AW31" s="51" t="s">
        <v>123</v>
      </c>
      <c r="AX31" s="36" t="s">
        <v>123</v>
      </c>
      <c r="AY31" s="36" t="s">
        <v>123</v>
      </c>
      <c r="AZ31" s="36" t="s">
        <v>123</v>
      </c>
      <c r="BA31" s="36" t="s">
        <v>123</v>
      </c>
      <c r="BB31" s="36" t="s">
        <v>123</v>
      </c>
    </row>
    <row r="32" spans="1:54" x14ac:dyDescent="0.3">
      <c r="A32" s="36">
        <v>22</v>
      </c>
      <c r="B32" s="36">
        <v>305</v>
      </c>
      <c r="C32" s="36" t="s">
        <v>123</v>
      </c>
      <c r="D32" s="36" t="s">
        <v>123</v>
      </c>
      <c r="E32" s="36" t="s">
        <v>123</v>
      </c>
      <c r="F32" s="36">
        <v>1</v>
      </c>
      <c r="G32" s="36">
        <v>1</v>
      </c>
      <c r="H32" s="36">
        <v>1</v>
      </c>
      <c r="I32" s="36" t="s">
        <v>123</v>
      </c>
      <c r="J32" s="36" t="s">
        <v>123</v>
      </c>
      <c r="K32" s="36" t="s">
        <v>123</v>
      </c>
      <c r="L32" s="36">
        <v>1</v>
      </c>
      <c r="M32" s="36" t="s">
        <v>123</v>
      </c>
      <c r="N32" s="36" t="s">
        <v>123</v>
      </c>
      <c r="O32" s="36" t="s">
        <v>123</v>
      </c>
      <c r="P32" s="36" t="s">
        <v>123</v>
      </c>
      <c r="Q32" s="36" t="s">
        <v>123</v>
      </c>
      <c r="R32" s="36" t="s">
        <v>123</v>
      </c>
      <c r="S32" s="36" t="s">
        <v>123</v>
      </c>
      <c r="T32" s="36" t="s">
        <v>123</v>
      </c>
      <c r="U32" s="36" t="s">
        <v>123</v>
      </c>
      <c r="V32" s="36" t="s">
        <v>123</v>
      </c>
      <c r="W32" s="36" t="s">
        <v>123</v>
      </c>
      <c r="X32" s="36" t="s">
        <v>123</v>
      </c>
      <c r="Y32" s="36" t="s">
        <v>123</v>
      </c>
      <c r="Z32" s="36" t="s">
        <v>123</v>
      </c>
      <c r="AA32" s="36" t="s">
        <v>123</v>
      </c>
      <c r="AB32" s="36" t="s">
        <v>123</v>
      </c>
      <c r="AC32" s="36" t="s">
        <v>123</v>
      </c>
      <c r="AD32" s="36" t="s">
        <v>123</v>
      </c>
      <c r="AE32" s="36" t="s">
        <v>123</v>
      </c>
      <c r="AF32" s="36" t="s">
        <v>123</v>
      </c>
      <c r="AG32" s="36" t="s">
        <v>123</v>
      </c>
      <c r="AH32" s="36"/>
      <c r="AI32" s="36"/>
      <c r="AJ32" s="36"/>
      <c r="AK32" s="36"/>
      <c r="AL32" s="36"/>
      <c r="AM32" s="36"/>
      <c r="AN32" s="37">
        <v>-14.806610151916001</v>
      </c>
      <c r="AO32" s="37">
        <v>-64.867086801677004</v>
      </c>
      <c r="AP32" s="36">
        <v>1739</v>
      </c>
      <c r="AQ32" s="36"/>
      <c r="AR32" s="36"/>
      <c r="AS32" s="54">
        <f t="shared" si="0"/>
        <v>37</v>
      </c>
      <c r="AT32" s="138"/>
      <c r="AU32" s="139"/>
      <c r="AV32" s="51" t="s">
        <v>123</v>
      </c>
      <c r="AW32" s="51" t="s">
        <v>123</v>
      </c>
      <c r="AX32" s="36" t="s">
        <v>123</v>
      </c>
      <c r="AY32" s="36" t="s">
        <v>123</v>
      </c>
      <c r="AZ32" s="36" t="s">
        <v>123</v>
      </c>
      <c r="BA32" s="36" t="s">
        <v>123</v>
      </c>
      <c r="BB32" s="36" t="s">
        <v>123</v>
      </c>
    </row>
    <row r="33" spans="1:54" x14ac:dyDescent="0.3">
      <c r="A33" s="36">
        <v>23</v>
      </c>
      <c r="B33" s="36">
        <v>306</v>
      </c>
      <c r="C33" s="36" t="s">
        <v>123</v>
      </c>
      <c r="D33" s="36" t="s">
        <v>123</v>
      </c>
      <c r="E33" s="36" t="s">
        <v>123</v>
      </c>
      <c r="F33" s="36">
        <v>1</v>
      </c>
      <c r="G33" s="36">
        <v>1</v>
      </c>
      <c r="H33" s="36">
        <v>1</v>
      </c>
      <c r="I33" s="36" t="s">
        <v>123</v>
      </c>
      <c r="J33" s="36" t="s">
        <v>123</v>
      </c>
      <c r="K33" s="36" t="s">
        <v>123</v>
      </c>
      <c r="L33" s="36">
        <v>1</v>
      </c>
      <c r="M33" s="36" t="s">
        <v>123</v>
      </c>
      <c r="N33" s="36" t="s">
        <v>123</v>
      </c>
      <c r="O33" s="36" t="s">
        <v>123</v>
      </c>
      <c r="P33" s="36" t="s">
        <v>123</v>
      </c>
      <c r="Q33" s="36" t="s">
        <v>123</v>
      </c>
      <c r="R33" s="36" t="s">
        <v>123</v>
      </c>
      <c r="S33" s="36" t="s">
        <v>123</v>
      </c>
      <c r="T33" s="36" t="s">
        <v>123</v>
      </c>
      <c r="U33" s="36" t="s">
        <v>123</v>
      </c>
      <c r="V33" s="36" t="s">
        <v>123</v>
      </c>
      <c r="W33" s="36" t="s">
        <v>123</v>
      </c>
      <c r="X33" s="36" t="s">
        <v>123</v>
      </c>
      <c r="Y33" s="36" t="s">
        <v>123</v>
      </c>
      <c r="Z33" s="36" t="s">
        <v>123</v>
      </c>
      <c r="AA33" s="36" t="s">
        <v>123</v>
      </c>
      <c r="AB33" s="36" t="s">
        <v>123</v>
      </c>
      <c r="AC33" s="36" t="s">
        <v>123</v>
      </c>
      <c r="AD33" s="36" t="s">
        <v>123</v>
      </c>
      <c r="AE33" s="36" t="s">
        <v>123</v>
      </c>
      <c r="AF33" s="36" t="s">
        <v>123</v>
      </c>
      <c r="AG33" s="36" t="s">
        <v>123</v>
      </c>
      <c r="AH33" s="36"/>
      <c r="AI33" s="36"/>
      <c r="AJ33" s="36"/>
      <c r="AK33" s="36"/>
      <c r="AL33" s="36"/>
      <c r="AM33" s="36"/>
      <c r="AN33" s="37">
        <v>-14.806640944302</v>
      </c>
      <c r="AO33" s="37">
        <v>-64.866746831685006</v>
      </c>
      <c r="AP33" s="36">
        <v>1775</v>
      </c>
      <c r="AQ33" s="36"/>
      <c r="AR33" s="36"/>
      <c r="AS33" s="54">
        <f t="shared" si="0"/>
        <v>36</v>
      </c>
      <c r="AT33" s="138"/>
      <c r="AU33" s="139"/>
      <c r="AV33" s="51" t="s">
        <v>123</v>
      </c>
      <c r="AW33" s="51" t="s">
        <v>123</v>
      </c>
      <c r="AX33" s="36" t="s">
        <v>123</v>
      </c>
      <c r="AY33" s="36" t="s">
        <v>123</v>
      </c>
      <c r="AZ33" s="36" t="s">
        <v>123</v>
      </c>
      <c r="BA33" s="36" t="s">
        <v>123</v>
      </c>
      <c r="BB33" s="36" t="s">
        <v>123</v>
      </c>
    </row>
    <row r="34" spans="1:54" x14ac:dyDescent="0.3">
      <c r="A34" s="36">
        <v>24</v>
      </c>
      <c r="B34" s="36">
        <v>307</v>
      </c>
      <c r="C34" s="36" t="s">
        <v>123</v>
      </c>
      <c r="D34" s="36" t="s">
        <v>123</v>
      </c>
      <c r="E34" s="36" t="s">
        <v>123</v>
      </c>
      <c r="F34" s="36">
        <v>1</v>
      </c>
      <c r="G34" s="36">
        <v>1</v>
      </c>
      <c r="H34" s="36">
        <v>1</v>
      </c>
      <c r="I34" s="36" t="s">
        <v>123</v>
      </c>
      <c r="J34" s="36" t="s">
        <v>123</v>
      </c>
      <c r="K34" s="36" t="s">
        <v>123</v>
      </c>
      <c r="L34" s="36">
        <v>1</v>
      </c>
      <c r="M34" s="36" t="s">
        <v>123</v>
      </c>
      <c r="N34" s="36" t="s">
        <v>123</v>
      </c>
      <c r="O34" s="36" t="s">
        <v>123</v>
      </c>
      <c r="P34" s="36" t="s">
        <v>123</v>
      </c>
      <c r="Q34" s="36">
        <v>1</v>
      </c>
      <c r="R34" s="36" t="s">
        <v>123</v>
      </c>
      <c r="S34" s="36" t="s">
        <v>123</v>
      </c>
      <c r="T34" s="36" t="s">
        <v>123</v>
      </c>
      <c r="U34" s="36" t="s">
        <v>123</v>
      </c>
      <c r="V34" s="36" t="s">
        <v>123</v>
      </c>
      <c r="W34" s="36" t="s">
        <v>123</v>
      </c>
      <c r="X34" s="36" t="s">
        <v>123</v>
      </c>
      <c r="Y34" s="36" t="s">
        <v>123</v>
      </c>
      <c r="Z34" s="36" t="s">
        <v>123</v>
      </c>
      <c r="AA34" s="36" t="s">
        <v>123</v>
      </c>
      <c r="AB34" s="36" t="s">
        <v>123</v>
      </c>
      <c r="AC34" s="36" t="s">
        <v>123</v>
      </c>
      <c r="AD34" s="36" t="s">
        <v>123</v>
      </c>
      <c r="AE34" s="36" t="s">
        <v>123</v>
      </c>
      <c r="AF34" s="36" t="s">
        <v>123</v>
      </c>
      <c r="AG34" s="36" t="s">
        <v>123</v>
      </c>
      <c r="AH34" s="36"/>
      <c r="AI34" s="36"/>
      <c r="AJ34" s="36"/>
      <c r="AK34" s="36"/>
      <c r="AL34" s="36"/>
      <c r="AM34" s="36"/>
      <c r="AN34" s="37">
        <v>-14.806663958445</v>
      </c>
      <c r="AO34" s="37">
        <v>-64.866360928863003</v>
      </c>
      <c r="AP34" s="36">
        <v>1815</v>
      </c>
      <c r="AQ34" s="36"/>
      <c r="AR34" s="36"/>
      <c r="AS34" s="54">
        <f>AP34-AP33</f>
        <v>40</v>
      </c>
      <c r="AT34" s="138" t="s">
        <v>270</v>
      </c>
      <c r="AU34" s="139"/>
      <c r="AV34" s="51" t="s">
        <v>123</v>
      </c>
      <c r="AW34" s="51" t="s">
        <v>123</v>
      </c>
      <c r="AX34" s="36" t="s">
        <v>123</v>
      </c>
      <c r="AY34" s="36" t="s">
        <v>123</v>
      </c>
      <c r="AZ34" s="36" t="s">
        <v>123</v>
      </c>
      <c r="BA34" s="36" t="s">
        <v>123</v>
      </c>
      <c r="BB34" s="36" t="s">
        <v>123</v>
      </c>
    </row>
    <row r="35" spans="1:54" x14ac:dyDescent="0.3">
      <c r="A35" s="36">
        <v>25</v>
      </c>
      <c r="B35" s="36">
        <v>308</v>
      </c>
      <c r="C35" s="36" t="s">
        <v>123</v>
      </c>
      <c r="D35" s="36" t="s">
        <v>123</v>
      </c>
      <c r="E35" s="36" t="s">
        <v>123</v>
      </c>
      <c r="F35" s="36">
        <v>1</v>
      </c>
      <c r="G35" s="36">
        <v>1</v>
      </c>
      <c r="H35" s="36">
        <v>1</v>
      </c>
      <c r="I35" s="36" t="s">
        <v>123</v>
      </c>
      <c r="J35" s="36" t="s">
        <v>123</v>
      </c>
      <c r="K35" s="36" t="s">
        <v>123</v>
      </c>
      <c r="L35" s="36">
        <v>1</v>
      </c>
      <c r="M35" s="36" t="s">
        <v>123</v>
      </c>
      <c r="N35" s="36" t="s">
        <v>123</v>
      </c>
      <c r="O35" s="36" t="s">
        <v>123</v>
      </c>
      <c r="P35" s="36" t="s">
        <v>123</v>
      </c>
      <c r="Q35" s="36" t="s">
        <v>123</v>
      </c>
      <c r="R35" s="36" t="s">
        <v>123</v>
      </c>
      <c r="S35" s="36" t="s">
        <v>123</v>
      </c>
      <c r="T35" s="36" t="s">
        <v>123</v>
      </c>
      <c r="U35" s="36" t="s">
        <v>123</v>
      </c>
      <c r="V35" s="36" t="s">
        <v>123</v>
      </c>
      <c r="W35" s="36" t="s">
        <v>123</v>
      </c>
      <c r="X35" s="36" t="s">
        <v>123</v>
      </c>
      <c r="Y35" s="36" t="s">
        <v>123</v>
      </c>
      <c r="Z35" s="36" t="s">
        <v>123</v>
      </c>
      <c r="AA35" s="36" t="s">
        <v>123</v>
      </c>
      <c r="AB35" s="36" t="s">
        <v>123</v>
      </c>
      <c r="AC35" s="36" t="s">
        <v>123</v>
      </c>
      <c r="AD35" s="36" t="s">
        <v>123</v>
      </c>
      <c r="AE35" s="36" t="s">
        <v>123</v>
      </c>
      <c r="AF35" s="36" t="s">
        <v>123</v>
      </c>
      <c r="AG35" s="36" t="s">
        <v>123</v>
      </c>
      <c r="AH35" s="36"/>
      <c r="AI35" s="36"/>
      <c r="AJ35" s="36"/>
      <c r="AK35" s="36"/>
      <c r="AL35" s="36"/>
      <c r="AM35" s="36"/>
      <c r="AN35" s="37">
        <v>-14.80668729834</v>
      </c>
      <c r="AO35" s="37">
        <v>-64.865998495369993</v>
      </c>
      <c r="AP35" s="36">
        <v>1855</v>
      </c>
      <c r="AQ35" s="36"/>
      <c r="AR35" s="36"/>
      <c r="AS35" s="54">
        <f t="shared" si="0"/>
        <v>40</v>
      </c>
      <c r="AT35" s="138"/>
      <c r="AU35" s="139"/>
      <c r="AV35" s="51" t="s">
        <v>123</v>
      </c>
      <c r="AW35" s="51" t="s">
        <v>123</v>
      </c>
      <c r="AX35" s="36" t="s">
        <v>123</v>
      </c>
      <c r="AY35" s="36" t="s">
        <v>123</v>
      </c>
      <c r="AZ35" s="36" t="s">
        <v>123</v>
      </c>
      <c r="BA35" s="36" t="s">
        <v>123</v>
      </c>
      <c r="BB35" s="36" t="s">
        <v>123</v>
      </c>
    </row>
    <row r="36" spans="1:54" x14ac:dyDescent="0.3">
      <c r="A36" s="36">
        <v>26</v>
      </c>
      <c r="B36" s="36">
        <v>309</v>
      </c>
      <c r="C36" s="36" t="s">
        <v>123</v>
      </c>
      <c r="D36" s="36" t="s">
        <v>123</v>
      </c>
      <c r="E36" s="36" t="s">
        <v>123</v>
      </c>
      <c r="F36" s="36">
        <v>1</v>
      </c>
      <c r="G36" s="36">
        <v>1</v>
      </c>
      <c r="H36" s="36">
        <v>1</v>
      </c>
      <c r="I36" s="36" t="s">
        <v>123</v>
      </c>
      <c r="J36" s="36" t="s">
        <v>123</v>
      </c>
      <c r="K36" s="36" t="s">
        <v>123</v>
      </c>
      <c r="L36" s="36">
        <v>1</v>
      </c>
      <c r="M36" s="36" t="s">
        <v>123</v>
      </c>
      <c r="N36" s="36" t="s">
        <v>123</v>
      </c>
      <c r="O36" s="36" t="s">
        <v>123</v>
      </c>
      <c r="P36" s="36" t="s">
        <v>123</v>
      </c>
      <c r="Q36" s="36">
        <v>1</v>
      </c>
      <c r="R36" s="36" t="s">
        <v>123</v>
      </c>
      <c r="S36" s="36" t="s">
        <v>123</v>
      </c>
      <c r="T36" s="36" t="s">
        <v>123</v>
      </c>
      <c r="U36" s="36" t="s">
        <v>123</v>
      </c>
      <c r="V36" s="36">
        <v>1</v>
      </c>
      <c r="W36" s="36" t="s">
        <v>123</v>
      </c>
      <c r="X36" s="36" t="s">
        <v>123</v>
      </c>
      <c r="Y36" s="36" t="s">
        <v>123</v>
      </c>
      <c r="Z36" s="36" t="s">
        <v>123</v>
      </c>
      <c r="AA36" s="36" t="s">
        <v>123</v>
      </c>
      <c r="AB36" s="36" t="s">
        <v>123</v>
      </c>
      <c r="AC36" s="36" t="s">
        <v>123</v>
      </c>
      <c r="AD36" s="36" t="s">
        <v>123</v>
      </c>
      <c r="AE36" s="36" t="s">
        <v>123</v>
      </c>
      <c r="AF36" s="36" t="s">
        <v>123</v>
      </c>
      <c r="AG36" s="36" t="s">
        <v>123</v>
      </c>
      <c r="AH36" s="36"/>
      <c r="AI36" s="36"/>
      <c r="AJ36" s="36"/>
      <c r="AK36" s="36" t="s">
        <v>181</v>
      </c>
      <c r="AL36" s="36">
        <v>1</v>
      </c>
      <c r="AM36" s="36">
        <v>1</v>
      </c>
      <c r="AN36" s="37">
        <v>-14.806719062219001</v>
      </c>
      <c r="AO36" s="37">
        <v>-64.865598510949994</v>
      </c>
      <c r="AP36" s="36">
        <v>1899</v>
      </c>
      <c r="AQ36" s="36">
        <v>1923</v>
      </c>
      <c r="AR36" s="36">
        <f>AQ36-AP36</f>
        <v>24</v>
      </c>
      <c r="AS36" s="54">
        <f t="shared" si="0"/>
        <v>44</v>
      </c>
      <c r="AT36" s="138" t="s">
        <v>270</v>
      </c>
      <c r="AU36" s="139"/>
      <c r="AV36" s="51" t="s">
        <v>123</v>
      </c>
      <c r="AW36" s="51" t="s">
        <v>123</v>
      </c>
      <c r="AX36" s="36" t="s">
        <v>123</v>
      </c>
      <c r="AY36" s="36" t="s">
        <v>123</v>
      </c>
      <c r="AZ36" s="36" t="s">
        <v>123</v>
      </c>
      <c r="BA36" s="36" t="s">
        <v>123</v>
      </c>
      <c r="BB36" s="36" t="s">
        <v>123</v>
      </c>
    </row>
    <row r="37" spans="1:54" x14ac:dyDescent="0.3">
      <c r="A37" s="36">
        <v>27</v>
      </c>
      <c r="B37" s="36">
        <v>310</v>
      </c>
      <c r="C37" s="36" t="s">
        <v>123</v>
      </c>
      <c r="D37" s="36" t="s">
        <v>123</v>
      </c>
      <c r="E37" s="36" t="s">
        <v>123</v>
      </c>
      <c r="F37" s="36">
        <v>1</v>
      </c>
      <c r="G37" s="36">
        <v>1</v>
      </c>
      <c r="H37" s="36">
        <v>1</v>
      </c>
      <c r="I37" s="36" t="s">
        <v>123</v>
      </c>
      <c r="J37" s="36" t="s">
        <v>123</v>
      </c>
      <c r="K37" s="36" t="s">
        <v>123</v>
      </c>
      <c r="L37" s="36">
        <v>1</v>
      </c>
      <c r="M37" s="36" t="s">
        <v>123</v>
      </c>
      <c r="N37" s="36" t="s">
        <v>123</v>
      </c>
      <c r="O37" s="36" t="s">
        <v>123</v>
      </c>
      <c r="P37" s="36" t="s">
        <v>123</v>
      </c>
      <c r="Q37" s="36" t="s">
        <v>123</v>
      </c>
      <c r="R37" s="36" t="s">
        <v>123</v>
      </c>
      <c r="S37" s="36" t="s">
        <v>123</v>
      </c>
      <c r="T37" s="36" t="s">
        <v>123</v>
      </c>
      <c r="U37" s="36" t="s">
        <v>123</v>
      </c>
      <c r="V37" s="36" t="s">
        <v>123</v>
      </c>
      <c r="W37" s="36" t="s">
        <v>123</v>
      </c>
      <c r="X37" s="36" t="s">
        <v>123</v>
      </c>
      <c r="Y37" s="36" t="s">
        <v>123</v>
      </c>
      <c r="Z37" s="36" t="s">
        <v>123</v>
      </c>
      <c r="AA37" s="36" t="s">
        <v>123</v>
      </c>
      <c r="AB37" s="36" t="s">
        <v>123</v>
      </c>
      <c r="AC37" s="36" t="s">
        <v>123</v>
      </c>
      <c r="AD37" s="36" t="s">
        <v>123</v>
      </c>
      <c r="AE37" s="36" t="s">
        <v>123</v>
      </c>
      <c r="AF37" s="36" t="s">
        <v>123</v>
      </c>
      <c r="AG37" s="36" t="s">
        <v>123</v>
      </c>
      <c r="AH37" s="36"/>
      <c r="AI37" s="36"/>
      <c r="AJ37" s="36"/>
      <c r="AK37" s="36"/>
      <c r="AL37" s="36"/>
      <c r="AM37" s="36"/>
      <c r="AN37" s="37">
        <v>-14.806764768111</v>
      </c>
      <c r="AO37" s="37">
        <v>-64.865202214568001</v>
      </c>
      <c r="AP37" s="36">
        <v>1965</v>
      </c>
      <c r="AQ37" s="36"/>
      <c r="AR37" s="36"/>
      <c r="AS37" s="54">
        <f>AP37-AQ36</f>
        <v>42</v>
      </c>
      <c r="AT37" s="138"/>
      <c r="AU37" s="139"/>
      <c r="AV37" s="51" t="s">
        <v>123</v>
      </c>
      <c r="AW37" s="51" t="s">
        <v>123</v>
      </c>
      <c r="AX37" s="36" t="s">
        <v>123</v>
      </c>
      <c r="AY37" s="36" t="s">
        <v>123</v>
      </c>
      <c r="AZ37" s="36">
        <v>55</v>
      </c>
      <c r="BA37" s="36" t="s">
        <v>123</v>
      </c>
      <c r="BB37" s="36" t="s">
        <v>123</v>
      </c>
    </row>
    <row r="38" spans="1:54" x14ac:dyDescent="0.3">
      <c r="A38" s="36">
        <v>28</v>
      </c>
      <c r="B38" s="36">
        <v>311</v>
      </c>
      <c r="C38" s="36" t="s">
        <v>123</v>
      </c>
      <c r="D38" s="36" t="s">
        <v>123</v>
      </c>
      <c r="E38" s="36" t="s">
        <v>123</v>
      </c>
      <c r="F38" s="36">
        <v>1</v>
      </c>
      <c r="G38" s="36">
        <v>1</v>
      </c>
      <c r="H38" s="36">
        <v>1</v>
      </c>
      <c r="I38" s="36" t="s">
        <v>123</v>
      </c>
      <c r="J38" s="36" t="s">
        <v>123</v>
      </c>
      <c r="K38" s="36" t="s">
        <v>123</v>
      </c>
      <c r="L38" s="36">
        <v>1</v>
      </c>
      <c r="M38" s="36" t="s">
        <v>123</v>
      </c>
      <c r="N38" s="36" t="s">
        <v>123</v>
      </c>
      <c r="O38" s="36" t="s">
        <v>123</v>
      </c>
      <c r="P38" s="36" t="s">
        <v>123</v>
      </c>
      <c r="Q38" s="36">
        <v>1</v>
      </c>
      <c r="R38" s="36" t="s">
        <v>123</v>
      </c>
      <c r="S38" s="36" t="s">
        <v>123</v>
      </c>
      <c r="T38" s="36" t="s">
        <v>123</v>
      </c>
      <c r="U38" s="36" t="s">
        <v>123</v>
      </c>
      <c r="V38" s="36" t="s">
        <v>123</v>
      </c>
      <c r="W38" s="36" t="s">
        <v>123</v>
      </c>
      <c r="X38" s="36" t="s">
        <v>123</v>
      </c>
      <c r="Y38" s="36" t="s">
        <v>123</v>
      </c>
      <c r="Z38" s="36" t="s">
        <v>123</v>
      </c>
      <c r="AA38" s="36" t="s">
        <v>123</v>
      </c>
      <c r="AB38" s="36" t="s">
        <v>123</v>
      </c>
      <c r="AC38" s="36" t="s">
        <v>123</v>
      </c>
      <c r="AD38" s="36" t="s">
        <v>123</v>
      </c>
      <c r="AE38" s="36" t="s">
        <v>123</v>
      </c>
      <c r="AF38" s="36" t="s">
        <v>123</v>
      </c>
      <c r="AG38" s="36" t="s">
        <v>123</v>
      </c>
      <c r="AH38" s="36"/>
      <c r="AI38" s="36"/>
      <c r="AJ38" s="36"/>
      <c r="AK38" s="36"/>
      <c r="AL38" s="36"/>
      <c r="AM38" s="36"/>
      <c r="AN38" s="37">
        <v>-14.806797831221999</v>
      </c>
      <c r="AO38" s="37">
        <v>-64.864827711135007</v>
      </c>
      <c r="AP38" s="36">
        <v>2005</v>
      </c>
      <c r="AQ38" s="36"/>
      <c r="AR38" s="36"/>
      <c r="AS38" s="54">
        <f>AP38-AP37</f>
        <v>40</v>
      </c>
      <c r="AT38" s="138" t="s">
        <v>270</v>
      </c>
      <c r="AU38" s="139"/>
      <c r="AV38" s="51" t="s">
        <v>123</v>
      </c>
      <c r="AW38" s="51" t="s">
        <v>123</v>
      </c>
      <c r="AX38" s="36" t="s">
        <v>123</v>
      </c>
      <c r="AY38" s="36" t="s">
        <v>123</v>
      </c>
      <c r="AZ38" s="36">
        <f>40*1.25</f>
        <v>50</v>
      </c>
      <c r="BA38" s="36" t="s">
        <v>123</v>
      </c>
      <c r="BB38" s="36" t="s">
        <v>123</v>
      </c>
    </row>
    <row r="39" spans="1:54" x14ac:dyDescent="0.3">
      <c r="A39" s="36">
        <v>29</v>
      </c>
      <c r="B39" s="36">
        <v>312</v>
      </c>
      <c r="C39" s="36" t="s">
        <v>123</v>
      </c>
      <c r="D39" s="36" t="s">
        <v>123</v>
      </c>
      <c r="E39" s="36" t="s">
        <v>123</v>
      </c>
      <c r="F39" s="36">
        <v>1</v>
      </c>
      <c r="G39" s="36">
        <v>1</v>
      </c>
      <c r="H39" s="36">
        <v>1</v>
      </c>
      <c r="I39" s="36" t="s">
        <v>123</v>
      </c>
      <c r="J39" s="36" t="s">
        <v>123</v>
      </c>
      <c r="K39" s="36" t="s">
        <v>123</v>
      </c>
      <c r="L39" s="36">
        <v>1</v>
      </c>
      <c r="M39" s="36" t="s">
        <v>123</v>
      </c>
      <c r="N39" s="36" t="s">
        <v>123</v>
      </c>
      <c r="O39" s="36" t="s">
        <v>123</v>
      </c>
      <c r="P39" s="36" t="s">
        <v>123</v>
      </c>
      <c r="Q39" s="36" t="s">
        <v>123</v>
      </c>
      <c r="R39" s="36" t="s">
        <v>123</v>
      </c>
      <c r="S39" s="36" t="s">
        <v>123</v>
      </c>
      <c r="T39" s="36" t="s">
        <v>123</v>
      </c>
      <c r="U39" s="36" t="s">
        <v>123</v>
      </c>
      <c r="V39" s="36" t="s">
        <v>123</v>
      </c>
      <c r="W39" s="36" t="s">
        <v>123</v>
      </c>
      <c r="X39" s="36" t="s">
        <v>123</v>
      </c>
      <c r="Y39" s="36" t="s">
        <v>123</v>
      </c>
      <c r="Z39" s="36" t="s">
        <v>123</v>
      </c>
      <c r="AA39" s="36" t="s">
        <v>123</v>
      </c>
      <c r="AB39" s="36" t="s">
        <v>123</v>
      </c>
      <c r="AC39" s="36" t="s">
        <v>123</v>
      </c>
      <c r="AD39" s="36" t="s">
        <v>123</v>
      </c>
      <c r="AE39" s="36" t="s">
        <v>123</v>
      </c>
      <c r="AF39" s="36" t="s">
        <v>123</v>
      </c>
      <c r="AG39" s="36" t="s">
        <v>123</v>
      </c>
      <c r="AH39" s="36"/>
      <c r="AI39" s="36"/>
      <c r="AJ39" s="36"/>
      <c r="AK39" s="36"/>
      <c r="AL39" s="36"/>
      <c r="AM39" s="36"/>
      <c r="AN39" s="37">
        <v>-14.806836404192</v>
      </c>
      <c r="AO39" s="37">
        <v>-64.864429067819998</v>
      </c>
      <c r="AP39" s="36">
        <v>2048</v>
      </c>
      <c r="AQ39" s="36"/>
      <c r="AR39" s="36"/>
      <c r="AS39" s="54">
        <f t="shared" ref="AS39:AS43" si="1">AP39-AP38</f>
        <v>43</v>
      </c>
      <c r="AT39" s="138"/>
      <c r="AU39" s="139"/>
      <c r="AV39" s="51" t="s">
        <v>123</v>
      </c>
      <c r="AW39" s="51" t="s">
        <v>123</v>
      </c>
      <c r="AX39" s="36" t="s">
        <v>123</v>
      </c>
      <c r="AY39" s="36" t="s">
        <v>123</v>
      </c>
      <c r="AZ39" s="36">
        <f>43*1.25</f>
        <v>53.75</v>
      </c>
      <c r="BA39" s="36" t="s">
        <v>123</v>
      </c>
      <c r="BB39" s="36" t="s">
        <v>123</v>
      </c>
    </row>
    <row r="40" spans="1:54" x14ac:dyDescent="0.3">
      <c r="A40" s="36">
        <v>30</v>
      </c>
      <c r="B40" s="36">
        <v>313</v>
      </c>
      <c r="C40" s="36" t="s">
        <v>123</v>
      </c>
      <c r="D40" s="36" t="s">
        <v>123</v>
      </c>
      <c r="E40" s="36" t="s">
        <v>123</v>
      </c>
      <c r="F40" s="36">
        <v>1</v>
      </c>
      <c r="G40" s="36">
        <v>1</v>
      </c>
      <c r="H40" s="36">
        <v>1</v>
      </c>
      <c r="I40" s="36" t="s">
        <v>123</v>
      </c>
      <c r="J40" s="36" t="s">
        <v>123</v>
      </c>
      <c r="K40" s="36" t="s">
        <v>123</v>
      </c>
      <c r="L40" s="36" t="s">
        <v>123</v>
      </c>
      <c r="M40" s="36" t="s">
        <v>123</v>
      </c>
      <c r="N40" s="36">
        <v>1</v>
      </c>
      <c r="O40" s="36" t="s">
        <v>123</v>
      </c>
      <c r="P40" s="36">
        <v>1</v>
      </c>
      <c r="Q40" s="36">
        <v>1</v>
      </c>
      <c r="R40" s="36" t="s">
        <v>123</v>
      </c>
      <c r="S40" s="36" t="s">
        <v>123</v>
      </c>
      <c r="T40" s="36" t="s">
        <v>123</v>
      </c>
      <c r="U40" s="36" t="s">
        <v>123</v>
      </c>
      <c r="V40" s="36" t="s">
        <v>123</v>
      </c>
      <c r="W40" s="36" t="s">
        <v>123</v>
      </c>
      <c r="X40" s="36" t="s">
        <v>123</v>
      </c>
      <c r="Y40" s="36" t="s">
        <v>123</v>
      </c>
      <c r="Z40" s="36" t="s">
        <v>123</v>
      </c>
      <c r="AA40" s="36" t="s">
        <v>123</v>
      </c>
      <c r="AB40" s="36" t="s">
        <v>123</v>
      </c>
      <c r="AC40" s="36" t="s">
        <v>123</v>
      </c>
      <c r="AD40" s="36" t="s">
        <v>123</v>
      </c>
      <c r="AE40" s="36" t="s">
        <v>123</v>
      </c>
      <c r="AF40" s="36" t="s">
        <v>123</v>
      </c>
      <c r="AG40" s="36" t="s">
        <v>123</v>
      </c>
      <c r="AH40" s="36"/>
      <c r="AI40" s="36"/>
      <c r="AJ40" s="36"/>
      <c r="AK40" s="36"/>
      <c r="AL40" s="36"/>
      <c r="AM40" s="36"/>
      <c r="AN40" s="37">
        <v>-14.80686395631</v>
      </c>
      <c r="AO40" s="37">
        <v>-64.864018689841004</v>
      </c>
      <c r="AP40" s="36">
        <v>2092</v>
      </c>
      <c r="AQ40" s="36"/>
      <c r="AR40" s="36"/>
      <c r="AS40" s="54">
        <f t="shared" si="1"/>
        <v>44</v>
      </c>
      <c r="AT40" s="138" t="s">
        <v>270</v>
      </c>
      <c r="AU40" s="139"/>
      <c r="AV40" s="51">
        <v>1</v>
      </c>
      <c r="AW40" s="51">
        <v>1</v>
      </c>
      <c r="AX40" s="36">
        <v>1</v>
      </c>
      <c r="AY40" s="36">
        <v>13</v>
      </c>
      <c r="AZ40" s="36">
        <f>AY40+40*1.25</f>
        <v>63</v>
      </c>
      <c r="BA40" s="36" t="s">
        <v>123</v>
      </c>
      <c r="BB40" s="36" t="s">
        <v>123</v>
      </c>
    </row>
    <row r="41" spans="1:54" x14ac:dyDescent="0.3">
      <c r="A41" s="36">
        <v>31</v>
      </c>
      <c r="B41" s="36">
        <v>314</v>
      </c>
      <c r="C41" s="36" t="s">
        <v>123</v>
      </c>
      <c r="D41" s="36" t="s">
        <v>123</v>
      </c>
      <c r="E41" s="36" t="s">
        <v>123</v>
      </c>
      <c r="F41" s="36">
        <v>1</v>
      </c>
      <c r="G41" s="36">
        <v>1</v>
      </c>
      <c r="H41" s="36">
        <v>1</v>
      </c>
      <c r="I41" s="36" t="s">
        <v>123</v>
      </c>
      <c r="J41" s="36" t="s">
        <v>123</v>
      </c>
      <c r="K41" s="36" t="s">
        <v>123</v>
      </c>
      <c r="L41" s="36"/>
      <c r="M41" s="36" t="s">
        <v>123</v>
      </c>
      <c r="N41" s="36" t="s">
        <v>123</v>
      </c>
      <c r="O41" s="36">
        <v>1</v>
      </c>
      <c r="P41" s="36" t="s">
        <v>123</v>
      </c>
      <c r="Q41" s="36" t="s">
        <v>123</v>
      </c>
      <c r="R41" s="36" t="s">
        <v>123</v>
      </c>
      <c r="S41" s="36" t="s">
        <v>123</v>
      </c>
      <c r="T41" s="36" t="s">
        <v>123</v>
      </c>
      <c r="U41" s="36" t="s">
        <v>123</v>
      </c>
      <c r="V41" s="36" t="s">
        <v>123</v>
      </c>
      <c r="W41" s="36" t="s">
        <v>123</v>
      </c>
      <c r="X41" s="36" t="s">
        <v>123</v>
      </c>
      <c r="Y41" s="36" t="s">
        <v>123</v>
      </c>
      <c r="Z41" s="36" t="s">
        <v>123</v>
      </c>
      <c r="AA41" s="36" t="s">
        <v>123</v>
      </c>
      <c r="AB41" s="36" t="s">
        <v>123</v>
      </c>
      <c r="AC41" s="36" t="s">
        <v>123</v>
      </c>
      <c r="AD41" s="36" t="s">
        <v>123</v>
      </c>
      <c r="AE41" s="36" t="s">
        <v>123</v>
      </c>
      <c r="AF41" s="36" t="s">
        <v>123</v>
      </c>
      <c r="AG41" s="36" t="s">
        <v>123</v>
      </c>
      <c r="AH41" s="36"/>
      <c r="AI41" s="36"/>
      <c r="AJ41" s="36"/>
      <c r="AK41" s="36"/>
      <c r="AL41" s="36"/>
      <c r="AM41" s="36"/>
      <c r="AN41" s="37">
        <v>-14.806904150036001</v>
      </c>
      <c r="AO41" s="37">
        <v>-64.863651897758004</v>
      </c>
      <c r="AP41" s="36">
        <v>2132</v>
      </c>
      <c r="AQ41" s="36"/>
      <c r="AR41" s="36"/>
      <c r="AS41" s="54">
        <f t="shared" si="1"/>
        <v>40</v>
      </c>
      <c r="AT41" s="138"/>
      <c r="AU41" s="139"/>
      <c r="AV41" s="51">
        <v>2</v>
      </c>
      <c r="AW41" s="51">
        <v>2</v>
      </c>
      <c r="AX41" s="36">
        <v>2</v>
      </c>
      <c r="AY41" s="36" t="s">
        <v>123</v>
      </c>
      <c r="AZ41" s="36" t="s">
        <v>123</v>
      </c>
      <c r="BA41" s="36" t="s">
        <v>123</v>
      </c>
      <c r="BB41" s="36" t="s">
        <v>123</v>
      </c>
    </row>
    <row r="42" spans="1:54" x14ac:dyDescent="0.3">
      <c r="A42" s="36">
        <v>32</v>
      </c>
      <c r="B42" s="36">
        <v>315</v>
      </c>
      <c r="C42" s="36" t="s">
        <v>123</v>
      </c>
      <c r="D42" s="36" t="s">
        <v>123</v>
      </c>
      <c r="E42" s="36" t="s">
        <v>123</v>
      </c>
      <c r="F42" s="36">
        <v>1</v>
      </c>
      <c r="G42" s="36">
        <v>1</v>
      </c>
      <c r="H42" s="36">
        <v>1</v>
      </c>
      <c r="I42" s="36" t="s">
        <v>123</v>
      </c>
      <c r="J42" s="36" t="s">
        <v>123</v>
      </c>
      <c r="K42" s="36" t="s">
        <v>123</v>
      </c>
      <c r="L42" s="36" t="s">
        <v>123</v>
      </c>
      <c r="M42" s="36" t="s">
        <v>123</v>
      </c>
      <c r="N42" s="36">
        <v>1</v>
      </c>
      <c r="O42" s="36" t="s">
        <v>123</v>
      </c>
      <c r="P42" s="36">
        <v>1</v>
      </c>
      <c r="Q42" s="36">
        <v>1</v>
      </c>
      <c r="R42" s="36" t="s">
        <v>123</v>
      </c>
      <c r="S42" s="36" t="s">
        <v>123</v>
      </c>
      <c r="T42" s="36" t="s">
        <v>123</v>
      </c>
      <c r="U42" s="36" t="s">
        <v>123</v>
      </c>
      <c r="V42" s="36" t="s">
        <v>123</v>
      </c>
      <c r="W42" s="36" t="s">
        <v>123</v>
      </c>
      <c r="X42" s="36" t="s">
        <v>123</v>
      </c>
      <c r="Y42" s="36" t="s">
        <v>123</v>
      </c>
      <c r="Z42" s="36" t="s">
        <v>123</v>
      </c>
      <c r="AA42" s="36" t="s">
        <v>123</v>
      </c>
      <c r="AB42" s="36" t="s">
        <v>123</v>
      </c>
      <c r="AC42" s="36" t="s">
        <v>123</v>
      </c>
      <c r="AD42" s="36" t="s">
        <v>123</v>
      </c>
      <c r="AE42" s="36" t="s">
        <v>123</v>
      </c>
      <c r="AF42" s="36" t="s">
        <v>123</v>
      </c>
      <c r="AG42" s="36" t="s">
        <v>123</v>
      </c>
      <c r="AH42" s="36"/>
      <c r="AI42" s="36"/>
      <c r="AJ42" s="36"/>
      <c r="AK42" s="36"/>
      <c r="AL42" s="36"/>
      <c r="AM42" s="36"/>
      <c r="AN42" s="37">
        <v>-14.806936888047</v>
      </c>
      <c r="AO42" s="37">
        <v>-64.863257613032999</v>
      </c>
      <c r="AP42" s="36">
        <v>2174</v>
      </c>
      <c r="AQ42" s="36"/>
      <c r="AR42" s="36"/>
      <c r="AS42" s="54">
        <f t="shared" si="1"/>
        <v>42</v>
      </c>
      <c r="AT42" s="138" t="s">
        <v>270</v>
      </c>
      <c r="AU42" s="139"/>
      <c r="AV42" s="51">
        <v>1</v>
      </c>
      <c r="AW42" s="51">
        <v>1</v>
      </c>
      <c r="AX42" s="36">
        <v>1</v>
      </c>
      <c r="AY42" s="36" t="s">
        <v>123</v>
      </c>
      <c r="AZ42" s="36" t="s">
        <v>123</v>
      </c>
      <c r="BA42" s="36" t="s">
        <v>123</v>
      </c>
      <c r="BB42" s="36" t="s">
        <v>123</v>
      </c>
    </row>
    <row r="43" spans="1:54" x14ac:dyDescent="0.3">
      <c r="A43" s="36">
        <v>33</v>
      </c>
      <c r="B43" s="36">
        <v>316</v>
      </c>
      <c r="C43" s="36" t="s">
        <v>123</v>
      </c>
      <c r="D43" s="36" t="s">
        <v>123</v>
      </c>
      <c r="E43" s="36" t="s">
        <v>123</v>
      </c>
      <c r="F43" s="36">
        <v>1</v>
      </c>
      <c r="G43" s="36">
        <v>1</v>
      </c>
      <c r="H43" s="36">
        <v>1</v>
      </c>
      <c r="I43" s="36" t="s">
        <v>123</v>
      </c>
      <c r="J43" s="36" t="s">
        <v>123</v>
      </c>
      <c r="K43" s="36" t="s">
        <v>123</v>
      </c>
      <c r="L43" s="36" t="s">
        <v>123</v>
      </c>
      <c r="M43" s="36" t="s">
        <v>123</v>
      </c>
      <c r="N43" s="36">
        <v>1</v>
      </c>
      <c r="O43" s="36" t="s">
        <v>123</v>
      </c>
      <c r="P43" s="36">
        <v>1</v>
      </c>
      <c r="Q43" s="36" t="s">
        <v>123</v>
      </c>
      <c r="R43" s="36" t="s">
        <v>123</v>
      </c>
      <c r="S43" s="36" t="s">
        <v>123</v>
      </c>
      <c r="T43" s="36" t="s">
        <v>123</v>
      </c>
      <c r="U43" s="36" t="s">
        <v>123</v>
      </c>
      <c r="V43" s="36">
        <v>1</v>
      </c>
      <c r="W43" s="36" t="s">
        <v>123</v>
      </c>
      <c r="X43" s="36" t="s">
        <v>123</v>
      </c>
      <c r="Y43" s="36" t="s">
        <v>123</v>
      </c>
      <c r="Z43" s="36" t="s">
        <v>123</v>
      </c>
      <c r="AA43" s="36" t="s">
        <v>123</v>
      </c>
      <c r="AB43" s="36" t="s">
        <v>123</v>
      </c>
      <c r="AC43" s="36" t="s">
        <v>123</v>
      </c>
      <c r="AD43" s="36" t="s">
        <v>123</v>
      </c>
      <c r="AE43" s="36" t="s">
        <v>123</v>
      </c>
      <c r="AF43" s="36" t="s">
        <v>123</v>
      </c>
      <c r="AG43" s="36" t="s">
        <v>123</v>
      </c>
      <c r="AH43" s="36"/>
      <c r="AI43" s="36">
        <v>1</v>
      </c>
      <c r="AJ43" s="36"/>
      <c r="AK43" s="36" t="s">
        <v>205</v>
      </c>
      <c r="AL43" s="36">
        <v>1</v>
      </c>
      <c r="AM43" s="36">
        <v>5</v>
      </c>
      <c r="AN43" s="37">
        <v>-14.806962495298</v>
      </c>
      <c r="AO43" s="37">
        <v>-64.862912278622005</v>
      </c>
      <c r="AP43" s="36">
        <v>2211</v>
      </c>
      <c r="AQ43" s="36">
        <v>2235</v>
      </c>
      <c r="AR43" s="36">
        <f>AQ43-AP43</f>
        <v>24</v>
      </c>
      <c r="AS43" s="54">
        <f t="shared" si="1"/>
        <v>37</v>
      </c>
      <c r="AT43" s="138"/>
      <c r="AU43" s="139"/>
      <c r="AV43" s="51">
        <v>1</v>
      </c>
      <c r="AW43" s="51">
        <v>1</v>
      </c>
      <c r="AX43" s="36">
        <v>1</v>
      </c>
      <c r="AY43" s="36" t="s">
        <v>123</v>
      </c>
      <c r="AZ43" s="36" t="s">
        <v>123</v>
      </c>
      <c r="BA43" s="36" t="s">
        <v>123</v>
      </c>
      <c r="BB43" s="36" t="s">
        <v>123</v>
      </c>
    </row>
    <row r="44" spans="1:54" x14ac:dyDescent="0.3">
      <c r="A44" s="36" t="s">
        <v>356</v>
      </c>
      <c r="B44" s="36"/>
      <c r="C44" s="36" t="s">
        <v>123</v>
      </c>
      <c r="D44" s="36" t="s">
        <v>123</v>
      </c>
      <c r="E44" s="36" t="s">
        <v>123</v>
      </c>
      <c r="F44" s="36" t="s">
        <v>123</v>
      </c>
      <c r="G44" s="36" t="s">
        <v>123</v>
      </c>
      <c r="H44" s="36" t="s">
        <v>123</v>
      </c>
      <c r="I44" s="36" t="s">
        <v>123</v>
      </c>
      <c r="J44" s="36" t="s">
        <v>123</v>
      </c>
      <c r="K44" s="36" t="s">
        <v>123</v>
      </c>
      <c r="L44" s="36" t="s">
        <v>123</v>
      </c>
      <c r="M44" s="36" t="s">
        <v>123</v>
      </c>
      <c r="N44" s="36" t="s">
        <v>123</v>
      </c>
      <c r="O44" s="36" t="s">
        <v>123</v>
      </c>
      <c r="P44" s="36" t="s">
        <v>123</v>
      </c>
      <c r="Q44" s="36" t="s">
        <v>123</v>
      </c>
      <c r="R44" s="36" t="s">
        <v>123</v>
      </c>
      <c r="S44" s="36" t="s">
        <v>123</v>
      </c>
      <c r="T44" s="36" t="s">
        <v>123</v>
      </c>
      <c r="U44" s="36" t="s">
        <v>123</v>
      </c>
      <c r="V44" s="36" t="s">
        <v>123</v>
      </c>
      <c r="W44" s="36" t="s">
        <v>123</v>
      </c>
      <c r="X44" s="36">
        <v>1</v>
      </c>
      <c r="Y44" s="36" t="s">
        <v>123</v>
      </c>
      <c r="Z44" s="36" t="s">
        <v>123</v>
      </c>
      <c r="AA44" s="36" t="s">
        <v>123</v>
      </c>
      <c r="AB44" s="36" t="s">
        <v>123</v>
      </c>
      <c r="AC44" s="36" t="s">
        <v>123</v>
      </c>
      <c r="AD44" s="36" t="s">
        <v>123</v>
      </c>
      <c r="AE44" s="36" t="s">
        <v>123</v>
      </c>
      <c r="AF44" s="36" t="s">
        <v>123</v>
      </c>
      <c r="AG44" s="36" t="s">
        <v>123</v>
      </c>
      <c r="AH44" s="36"/>
      <c r="AI44" s="36"/>
      <c r="AJ44" s="36"/>
      <c r="AK44" s="36"/>
      <c r="AL44" s="36"/>
      <c r="AM44" s="36"/>
      <c r="AN44" s="37">
        <v>-14.806984</v>
      </c>
      <c r="AO44" s="37">
        <v>-64.862823000000006</v>
      </c>
      <c r="AP44" s="36"/>
      <c r="AQ44" s="36"/>
      <c r="AR44" s="36"/>
      <c r="AS44" s="54"/>
      <c r="AT44" s="52"/>
      <c r="AU44" s="53"/>
      <c r="AV44" s="51" t="s">
        <v>123</v>
      </c>
      <c r="AW44" s="51" t="s">
        <v>123</v>
      </c>
      <c r="AX44" s="36"/>
      <c r="AY44" s="36">
        <v>10</v>
      </c>
      <c r="AZ44" s="36">
        <f>AY44*1.25</f>
        <v>12.5</v>
      </c>
      <c r="BA44" s="36" t="s">
        <v>123</v>
      </c>
      <c r="BB44" s="36" t="s">
        <v>123</v>
      </c>
    </row>
    <row r="45" spans="1:54" x14ac:dyDescent="0.3">
      <c r="A45" s="36">
        <v>34</v>
      </c>
      <c r="B45" s="36">
        <v>317</v>
      </c>
      <c r="C45" s="36" t="s">
        <v>123</v>
      </c>
      <c r="D45" s="36" t="s">
        <v>123</v>
      </c>
      <c r="E45" s="36" t="s">
        <v>123</v>
      </c>
      <c r="F45" s="36">
        <v>1</v>
      </c>
      <c r="G45" s="36">
        <v>1</v>
      </c>
      <c r="H45" s="36">
        <v>1</v>
      </c>
      <c r="I45" s="36" t="s">
        <v>123</v>
      </c>
      <c r="J45" s="36" t="s">
        <v>123</v>
      </c>
      <c r="K45" s="36" t="s">
        <v>123</v>
      </c>
      <c r="L45" s="36" t="s">
        <v>123</v>
      </c>
      <c r="M45" s="36" t="s">
        <v>123</v>
      </c>
      <c r="N45" s="36" t="s">
        <v>123</v>
      </c>
      <c r="O45" s="36" t="s">
        <v>123</v>
      </c>
      <c r="P45" s="36">
        <v>1</v>
      </c>
      <c r="Q45" s="36" t="s">
        <v>123</v>
      </c>
      <c r="R45" s="36" t="s">
        <v>123</v>
      </c>
      <c r="S45" s="36" t="s">
        <v>123</v>
      </c>
      <c r="T45" s="36" t="s">
        <v>123</v>
      </c>
      <c r="U45" s="36" t="s">
        <v>123</v>
      </c>
      <c r="V45" s="36" t="s">
        <v>123</v>
      </c>
      <c r="W45" s="36" t="s">
        <v>123</v>
      </c>
      <c r="X45" s="36" t="s">
        <v>123</v>
      </c>
      <c r="Y45" s="36" t="s">
        <v>123</v>
      </c>
      <c r="Z45" s="36" t="s">
        <v>123</v>
      </c>
      <c r="AA45" s="36" t="s">
        <v>123</v>
      </c>
      <c r="AB45" s="36" t="s">
        <v>123</v>
      </c>
      <c r="AC45" s="36" t="s">
        <v>123</v>
      </c>
      <c r="AD45" s="36" t="s">
        <v>123</v>
      </c>
      <c r="AE45" s="36" t="s">
        <v>123</v>
      </c>
      <c r="AF45" s="36" t="s">
        <v>123</v>
      </c>
      <c r="AG45" s="36" t="s">
        <v>123</v>
      </c>
      <c r="AH45" s="36"/>
      <c r="AI45" s="36"/>
      <c r="AJ45" s="36"/>
      <c r="AK45" s="36"/>
      <c r="AL45" s="36"/>
      <c r="AM45" s="36"/>
      <c r="AN45" s="37">
        <v>-14.807309999999999</v>
      </c>
      <c r="AO45" s="37">
        <v>-64.862849999999995</v>
      </c>
      <c r="AP45" s="36"/>
      <c r="AQ45" s="36"/>
      <c r="AR45" s="36"/>
      <c r="AS45" s="54"/>
      <c r="AT45" s="52"/>
      <c r="AU45" s="53"/>
      <c r="AV45" s="51">
        <v>1</v>
      </c>
      <c r="AW45" s="51">
        <v>1</v>
      </c>
      <c r="AX45" s="36">
        <v>1</v>
      </c>
      <c r="AY45" s="36">
        <v>36</v>
      </c>
      <c r="AZ45" s="36">
        <f>AY45*1.25</f>
        <v>45</v>
      </c>
      <c r="BA45" s="36">
        <v>1</v>
      </c>
      <c r="BB45" s="36" t="s">
        <v>123</v>
      </c>
    </row>
    <row r="46" spans="1:54" x14ac:dyDescent="0.3">
      <c r="A46" s="36">
        <v>35</v>
      </c>
      <c r="B46" s="36">
        <v>318</v>
      </c>
      <c r="C46" s="36" t="s">
        <v>123</v>
      </c>
      <c r="D46" s="36" t="s">
        <v>123</v>
      </c>
      <c r="E46" s="36" t="s">
        <v>123</v>
      </c>
      <c r="F46" s="36">
        <v>1</v>
      </c>
      <c r="G46" s="36">
        <v>1</v>
      </c>
      <c r="H46" s="36">
        <v>1</v>
      </c>
      <c r="I46" s="36" t="s">
        <v>123</v>
      </c>
      <c r="J46" s="36" t="s">
        <v>123</v>
      </c>
      <c r="K46" s="36" t="s">
        <v>123</v>
      </c>
      <c r="L46" s="36" t="s">
        <v>123</v>
      </c>
      <c r="M46" s="36" t="s">
        <v>123</v>
      </c>
      <c r="N46" s="36">
        <v>1</v>
      </c>
      <c r="O46" s="36" t="s">
        <v>123</v>
      </c>
      <c r="P46" s="36">
        <v>1</v>
      </c>
      <c r="Q46" s="36" t="s">
        <v>123</v>
      </c>
      <c r="R46" s="36" t="s">
        <v>123</v>
      </c>
      <c r="S46" s="36" t="s">
        <v>123</v>
      </c>
      <c r="T46" s="36" t="s">
        <v>123</v>
      </c>
      <c r="U46" s="36" t="s">
        <v>123</v>
      </c>
      <c r="V46" s="36" t="s">
        <v>123</v>
      </c>
      <c r="W46" s="36" t="s">
        <v>123</v>
      </c>
      <c r="X46" s="36" t="s">
        <v>123</v>
      </c>
      <c r="Y46" s="36" t="s">
        <v>123</v>
      </c>
      <c r="Z46" s="36" t="s">
        <v>123</v>
      </c>
      <c r="AA46" s="36" t="s">
        <v>123</v>
      </c>
      <c r="AB46" s="36" t="s">
        <v>123</v>
      </c>
      <c r="AC46" s="36" t="s">
        <v>123</v>
      </c>
      <c r="AD46" s="36" t="s">
        <v>123</v>
      </c>
      <c r="AE46" s="36" t="s">
        <v>123</v>
      </c>
      <c r="AF46" s="36" t="s">
        <v>123</v>
      </c>
      <c r="AG46" s="36" t="s">
        <v>123</v>
      </c>
      <c r="AH46" s="36"/>
      <c r="AI46" s="36"/>
      <c r="AJ46" s="36"/>
      <c r="AK46" s="36"/>
      <c r="AL46" s="36"/>
      <c r="AM46" s="36"/>
      <c r="AN46" s="37">
        <v>-14.806909660305999</v>
      </c>
      <c r="AO46" s="37">
        <v>-64.862816724926006</v>
      </c>
      <c r="AP46" s="36">
        <v>2249</v>
      </c>
      <c r="AQ46" s="36"/>
      <c r="AR46" s="36"/>
      <c r="AS46" s="54">
        <f>AP46-AQ43</f>
        <v>14</v>
      </c>
      <c r="AT46" s="138"/>
      <c r="AU46" s="139"/>
      <c r="AV46" s="51">
        <v>1</v>
      </c>
      <c r="AW46" s="51">
        <v>1</v>
      </c>
      <c r="AX46" s="36">
        <v>1</v>
      </c>
      <c r="AY46" s="36">
        <v>8</v>
      </c>
      <c r="AZ46" s="36">
        <f>AY46*1.25</f>
        <v>10</v>
      </c>
      <c r="BA46" s="36" t="s">
        <v>123</v>
      </c>
      <c r="BB46" s="36" t="s">
        <v>123</v>
      </c>
    </row>
    <row r="47" spans="1:54" x14ac:dyDescent="0.3">
      <c r="A47" s="36">
        <v>36</v>
      </c>
      <c r="B47" s="36">
        <v>319</v>
      </c>
      <c r="C47" s="36" t="s">
        <v>123</v>
      </c>
      <c r="D47" s="36" t="s">
        <v>123</v>
      </c>
      <c r="E47" s="36" t="s">
        <v>123</v>
      </c>
      <c r="F47" s="36">
        <v>1</v>
      </c>
      <c r="G47" s="36">
        <v>1</v>
      </c>
      <c r="H47" s="36">
        <v>1</v>
      </c>
      <c r="I47" s="36" t="s">
        <v>123</v>
      </c>
      <c r="J47" s="36" t="s">
        <v>123</v>
      </c>
      <c r="K47" s="36" t="s">
        <v>123</v>
      </c>
      <c r="L47" s="36" t="s">
        <v>123</v>
      </c>
      <c r="M47" s="36">
        <v>1</v>
      </c>
      <c r="N47" s="36" t="s">
        <v>123</v>
      </c>
      <c r="O47" s="36" t="s">
        <v>123</v>
      </c>
      <c r="P47" s="36" t="s">
        <v>123</v>
      </c>
      <c r="Q47" s="36" t="s">
        <v>123</v>
      </c>
      <c r="R47" s="36" t="s">
        <v>123</v>
      </c>
      <c r="S47" s="36" t="s">
        <v>123</v>
      </c>
      <c r="T47" s="36" t="s">
        <v>123</v>
      </c>
      <c r="U47" s="36" t="s">
        <v>123</v>
      </c>
      <c r="V47" s="36" t="s">
        <v>123</v>
      </c>
      <c r="W47" s="36" t="s">
        <v>123</v>
      </c>
      <c r="X47" s="36" t="s">
        <v>123</v>
      </c>
      <c r="Y47" s="36" t="s">
        <v>123</v>
      </c>
      <c r="Z47" s="36" t="s">
        <v>123</v>
      </c>
      <c r="AA47" s="36" t="s">
        <v>123</v>
      </c>
      <c r="AB47" s="36" t="s">
        <v>123</v>
      </c>
      <c r="AC47" s="36" t="s">
        <v>123</v>
      </c>
      <c r="AD47" s="36" t="s">
        <v>123</v>
      </c>
      <c r="AE47" s="36" t="s">
        <v>123</v>
      </c>
      <c r="AF47" s="36" t="s">
        <v>123</v>
      </c>
      <c r="AG47" s="36" t="s">
        <v>123</v>
      </c>
      <c r="AH47" s="36"/>
      <c r="AI47" s="36"/>
      <c r="AJ47" s="36"/>
      <c r="AK47" s="36"/>
      <c r="AL47" s="36"/>
      <c r="AM47" s="36"/>
      <c r="AN47" s="37">
        <v>-14.80657028265</v>
      </c>
      <c r="AO47" s="37">
        <v>-64.862801972775998</v>
      </c>
      <c r="AP47" s="36">
        <v>2288</v>
      </c>
      <c r="AQ47" s="36"/>
      <c r="AR47" s="36"/>
      <c r="AS47" s="54">
        <f t="shared" ref="AS47:AS55" si="2">AP47-AP46</f>
        <v>39</v>
      </c>
      <c r="AT47" s="138"/>
      <c r="AU47" s="139"/>
      <c r="AV47" s="51" t="s">
        <v>123</v>
      </c>
      <c r="AW47" s="51" t="s">
        <v>123</v>
      </c>
      <c r="AX47" s="36" t="s">
        <v>123</v>
      </c>
      <c r="AY47" s="36" t="s">
        <v>123</v>
      </c>
      <c r="AZ47" s="36" t="s">
        <v>123</v>
      </c>
      <c r="BA47" s="36" t="s">
        <v>123</v>
      </c>
      <c r="BB47" s="36" t="s">
        <v>123</v>
      </c>
    </row>
    <row r="48" spans="1:54" x14ac:dyDescent="0.3">
      <c r="A48" s="36">
        <v>37</v>
      </c>
      <c r="B48" s="36">
        <v>320</v>
      </c>
      <c r="C48" s="36" t="s">
        <v>123</v>
      </c>
      <c r="D48" s="36" t="s">
        <v>123</v>
      </c>
      <c r="E48" s="36" t="s">
        <v>123</v>
      </c>
      <c r="F48" s="36">
        <v>1</v>
      </c>
      <c r="G48" s="36">
        <v>1</v>
      </c>
      <c r="H48" s="36">
        <v>1</v>
      </c>
      <c r="I48" s="36" t="s">
        <v>123</v>
      </c>
      <c r="J48" s="36" t="s">
        <v>123</v>
      </c>
      <c r="K48" s="36" t="s">
        <v>123</v>
      </c>
      <c r="L48" s="36">
        <v>1</v>
      </c>
      <c r="M48" s="36" t="s">
        <v>123</v>
      </c>
      <c r="N48" s="36" t="s">
        <v>123</v>
      </c>
      <c r="O48" s="36" t="s">
        <v>123</v>
      </c>
      <c r="P48" s="36" t="s">
        <v>123</v>
      </c>
      <c r="Q48" s="36" t="s">
        <v>123</v>
      </c>
      <c r="R48" s="36" t="s">
        <v>123</v>
      </c>
      <c r="S48" s="36" t="s">
        <v>123</v>
      </c>
      <c r="T48" s="36" t="s">
        <v>123</v>
      </c>
      <c r="U48" s="36" t="s">
        <v>123</v>
      </c>
      <c r="V48" s="36" t="s">
        <v>123</v>
      </c>
      <c r="W48" s="36" t="s">
        <v>123</v>
      </c>
      <c r="X48" s="36" t="s">
        <v>123</v>
      </c>
      <c r="Y48" s="36" t="s">
        <v>123</v>
      </c>
      <c r="Z48" s="36" t="s">
        <v>123</v>
      </c>
      <c r="AA48" s="36" t="s">
        <v>123</v>
      </c>
      <c r="AB48" s="36" t="s">
        <v>123</v>
      </c>
      <c r="AC48" s="36" t="s">
        <v>123</v>
      </c>
      <c r="AD48" s="36" t="s">
        <v>123</v>
      </c>
      <c r="AE48" s="36" t="s">
        <v>123</v>
      </c>
      <c r="AF48" s="36" t="s">
        <v>123</v>
      </c>
      <c r="AG48" s="36" t="s">
        <v>123</v>
      </c>
      <c r="AH48" s="36"/>
      <c r="AI48" s="36"/>
      <c r="AJ48" s="36"/>
      <c r="AK48" s="36"/>
      <c r="AL48" s="36"/>
      <c r="AM48" s="36"/>
      <c r="AN48" s="37">
        <v>-14.806187144477001</v>
      </c>
      <c r="AO48" s="37">
        <v>-64.862759727983999</v>
      </c>
      <c r="AP48" s="36">
        <v>2328</v>
      </c>
      <c r="AQ48" s="36"/>
      <c r="AR48" s="36"/>
      <c r="AS48" s="54">
        <f t="shared" si="2"/>
        <v>40</v>
      </c>
      <c r="AT48" s="138"/>
      <c r="AU48" s="139"/>
      <c r="AV48" s="51" t="s">
        <v>123</v>
      </c>
      <c r="AW48" s="51" t="s">
        <v>123</v>
      </c>
      <c r="AX48" s="36" t="s">
        <v>123</v>
      </c>
      <c r="AY48" s="36" t="s">
        <v>123</v>
      </c>
      <c r="AZ48" s="36" t="s">
        <v>123</v>
      </c>
      <c r="BA48" s="36" t="s">
        <v>123</v>
      </c>
      <c r="BB48" s="36" t="s">
        <v>123</v>
      </c>
    </row>
    <row r="49" spans="1:54" x14ac:dyDescent="0.3">
      <c r="A49" s="36">
        <v>38</v>
      </c>
      <c r="B49" s="36">
        <v>321</v>
      </c>
      <c r="C49" s="36" t="s">
        <v>123</v>
      </c>
      <c r="D49" s="36" t="s">
        <v>123</v>
      </c>
      <c r="E49" s="36" t="s">
        <v>123</v>
      </c>
      <c r="F49" s="36">
        <v>1</v>
      </c>
      <c r="G49" s="36">
        <v>1</v>
      </c>
      <c r="H49" s="36">
        <v>1</v>
      </c>
      <c r="I49" s="36" t="s">
        <v>123</v>
      </c>
      <c r="J49" s="36" t="s">
        <v>123</v>
      </c>
      <c r="K49" s="36" t="s">
        <v>123</v>
      </c>
      <c r="L49" s="36">
        <v>1</v>
      </c>
      <c r="M49" s="36" t="s">
        <v>123</v>
      </c>
      <c r="N49" s="36" t="s">
        <v>123</v>
      </c>
      <c r="O49" s="36" t="s">
        <v>123</v>
      </c>
      <c r="P49" s="36" t="s">
        <v>123</v>
      </c>
      <c r="Q49" s="36" t="s">
        <v>123</v>
      </c>
      <c r="R49" s="36" t="s">
        <v>123</v>
      </c>
      <c r="S49" s="36" t="s">
        <v>123</v>
      </c>
      <c r="T49" s="36" t="s">
        <v>123</v>
      </c>
      <c r="U49" s="36" t="s">
        <v>123</v>
      </c>
      <c r="V49" s="36" t="s">
        <v>123</v>
      </c>
      <c r="W49" s="36" t="s">
        <v>123</v>
      </c>
      <c r="X49" s="36" t="s">
        <v>123</v>
      </c>
      <c r="Y49" s="36" t="s">
        <v>123</v>
      </c>
      <c r="Z49" s="36" t="s">
        <v>123</v>
      </c>
      <c r="AA49" s="36" t="s">
        <v>123</v>
      </c>
      <c r="AB49" s="36" t="s">
        <v>123</v>
      </c>
      <c r="AC49" s="36" t="s">
        <v>123</v>
      </c>
      <c r="AD49" s="36" t="s">
        <v>123</v>
      </c>
      <c r="AE49" s="36" t="s">
        <v>123</v>
      </c>
      <c r="AF49" s="36" t="s">
        <v>123</v>
      </c>
      <c r="AG49" s="36" t="s">
        <v>123</v>
      </c>
      <c r="AH49" s="36"/>
      <c r="AI49" s="36"/>
      <c r="AJ49" s="36"/>
      <c r="AK49" s="36"/>
      <c r="AL49" s="36"/>
      <c r="AM49" s="36"/>
      <c r="AN49" s="37">
        <v>-14.805854249440999</v>
      </c>
      <c r="AO49" s="37">
        <v>-64.862753693014</v>
      </c>
      <c r="AP49" s="36">
        <v>2363</v>
      </c>
      <c r="AQ49" s="36"/>
      <c r="AR49" s="36"/>
      <c r="AS49" s="54">
        <f t="shared" si="2"/>
        <v>35</v>
      </c>
      <c r="AT49" s="52"/>
      <c r="AU49" s="53"/>
      <c r="AV49" s="51" t="s">
        <v>123</v>
      </c>
      <c r="AW49" s="51" t="s">
        <v>123</v>
      </c>
      <c r="AX49" s="36" t="s">
        <v>123</v>
      </c>
      <c r="AY49" s="36" t="s">
        <v>123</v>
      </c>
      <c r="AZ49" s="36" t="s">
        <v>123</v>
      </c>
      <c r="BA49" s="36" t="s">
        <v>123</v>
      </c>
      <c r="BB49" s="36" t="s">
        <v>123</v>
      </c>
    </row>
    <row r="50" spans="1:54" x14ac:dyDescent="0.3">
      <c r="A50" s="36">
        <v>39</v>
      </c>
      <c r="B50" s="36">
        <v>322</v>
      </c>
      <c r="C50" s="36" t="s">
        <v>123</v>
      </c>
      <c r="D50" s="36" t="s">
        <v>123</v>
      </c>
      <c r="E50" s="36" t="s">
        <v>123</v>
      </c>
      <c r="F50" s="36">
        <v>1</v>
      </c>
      <c r="G50" s="36">
        <v>1</v>
      </c>
      <c r="H50" s="36">
        <v>1</v>
      </c>
      <c r="I50" s="36" t="s">
        <v>123</v>
      </c>
      <c r="J50" s="36" t="s">
        <v>123</v>
      </c>
      <c r="K50" s="36" t="s">
        <v>123</v>
      </c>
      <c r="L50" s="36">
        <v>1</v>
      </c>
      <c r="M50" s="36" t="s">
        <v>123</v>
      </c>
      <c r="N50" s="36" t="s">
        <v>123</v>
      </c>
      <c r="O50" s="36" t="s">
        <v>123</v>
      </c>
      <c r="P50" s="36" t="s">
        <v>123</v>
      </c>
      <c r="Q50" s="36" t="s">
        <v>123</v>
      </c>
      <c r="R50" s="36" t="s">
        <v>123</v>
      </c>
      <c r="S50" s="36" t="s">
        <v>123</v>
      </c>
      <c r="T50" s="36" t="s">
        <v>123</v>
      </c>
      <c r="U50" s="36" t="s">
        <v>123</v>
      </c>
      <c r="V50" s="36" t="s">
        <v>123</v>
      </c>
      <c r="W50" s="36" t="s">
        <v>123</v>
      </c>
      <c r="X50" s="36" t="s">
        <v>123</v>
      </c>
      <c r="Y50" s="36" t="s">
        <v>123</v>
      </c>
      <c r="Z50" s="36" t="s">
        <v>123</v>
      </c>
      <c r="AA50" s="36" t="s">
        <v>123</v>
      </c>
      <c r="AB50" s="36" t="s">
        <v>123</v>
      </c>
      <c r="AC50" s="36" t="s">
        <v>123</v>
      </c>
      <c r="AD50" s="36" t="s">
        <v>123</v>
      </c>
      <c r="AE50" s="36" t="s">
        <v>123</v>
      </c>
      <c r="AF50" s="36" t="s">
        <v>123</v>
      </c>
      <c r="AG50" s="36" t="s">
        <v>123</v>
      </c>
      <c r="AH50" s="36"/>
      <c r="AI50" s="36"/>
      <c r="AJ50" s="36"/>
      <c r="AK50" s="36"/>
      <c r="AL50" s="36"/>
      <c r="AM50" s="36"/>
      <c r="AN50" s="37">
        <v>-14.805496718577</v>
      </c>
      <c r="AO50" s="37">
        <v>-64.862700719385998</v>
      </c>
      <c r="AP50" s="36">
        <v>2404</v>
      </c>
      <c r="AQ50" s="36"/>
      <c r="AR50" s="36"/>
      <c r="AS50" s="54">
        <f t="shared" si="2"/>
        <v>41</v>
      </c>
      <c r="AT50" s="52"/>
      <c r="AU50" s="53"/>
      <c r="AV50" s="51" t="s">
        <v>123</v>
      </c>
      <c r="AW50" s="51" t="s">
        <v>123</v>
      </c>
      <c r="AX50" s="36" t="s">
        <v>123</v>
      </c>
      <c r="AY50" s="36" t="s">
        <v>123</v>
      </c>
      <c r="AZ50" s="36" t="s">
        <v>123</v>
      </c>
      <c r="BA50" s="36" t="s">
        <v>123</v>
      </c>
      <c r="BB50" s="36" t="s">
        <v>123</v>
      </c>
    </row>
    <row r="51" spans="1:54" x14ac:dyDescent="0.3">
      <c r="A51" s="36">
        <v>40</v>
      </c>
      <c r="B51" s="36">
        <v>323</v>
      </c>
      <c r="C51" s="36" t="s">
        <v>123</v>
      </c>
      <c r="D51" s="36" t="s">
        <v>123</v>
      </c>
      <c r="E51" s="36" t="s">
        <v>123</v>
      </c>
      <c r="F51" s="36">
        <v>1</v>
      </c>
      <c r="G51" s="36">
        <v>1</v>
      </c>
      <c r="H51" s="36">
        <v>1</v>
      </c>
      <c r="I51" s="36" t="s">
        <v>123</v>
      </c>
      <c r="J51" s="36" t="s">
        <v>123</v>
      </c>
      <c r="K51" s="36" t="s">
        <v>123</v>
      </c>
      <c r="L51" s="36">
        <v>1</v>
      </c>
      <c r="M51" s="36" t="s">
        <v>123</v>
      </c>
      <c r="N51" s="36" t="s">
        <v>123</v>
      </c>
      <c r="O51" s="36" t="s">
        <v>123</v>
      </c>
      <c r="P51" s="36" t="s">
        <v>123</v>
      </c>
      <c r="Q51" s="36" t="s">
        <v>123</v>
      </c>
      <c r="R51" s="36" t="s">
        <v>123</v>
      </c>
      <c r="S51" s="36" t="s">
        <v>123</v>
      </c>
      <c r="T51" s="36" t="s">
        <v>123</v>
      </c>
      <c r="U51" s="36" t="s">
        <v>123</v>
      </c>
      <c r="V51" s="36">
        <v>1</v>
      </c>
      <c r="W51" s="36" t="s">
        <v>123</v>
      </c>
      <c r="X51" s="36" t="s">
        <v>123</v>
      </c>
      <c r="Y51" s="36" t="s">
        <v>123</v>
      </c>
      <c r="Z51" s="36" t="s">
        <v>123</v>
      </c>
      <c r="AA51" s="36" t="s">
        <v>123</v>
      </c>
      <c r="AB51" s="36" t="s">
        <v>123</v>
      </c>
      <c r="AC51" s="36" t="s">
        <v>123</v>
      </c>
      <c r="AD51" s="36" t="s">
        <v>123</v>
      </c>
      <c r="AE51" s="36" t="s">
        <v>123</v>
      </c>
      <c r="AF51" s="36" t="s">
        <v>123</v>
      </c>
      <c r="AG51" s="36" t="s">
        <v>123</v>
      </c>
      <c r="AH51" s="36"/>
      <c r="AI51" s="36"/>
      <c r="AJ51" s="36"/>
      <c r="AK51" s="36" t="s">
        <v>206</v>
      </c>
      <c r="AL51" s="36">
        <v>1</v>
      </c>
      <c r="AM51" s="36">
        <v>1</v>
      </c>
      <c r="AN51" s="37">
        <v>-14.805146318278</v>
      </c>
      <c r="AO51" s="37">
        <v>-64.862677250057004</v>
      </c>
      <c r="AP51" s="36">
        <v>2444</v>
      </c>
      <c r="AQ51" s="36">
        <v>2468</v>
      </c>
      <c r="AR51" s="36">
        <f>AQ51-AP51</f>
        <v>24</v>
      </c>
      <c r="AS51" s="54">
        <f t="shared" si="2"/>
        <v>40</v>
      </c>
      <c r="AT51" s="52"/>
      <c r="AU51" s="53"/>
      <c r="AV51" s="51" t="s">
        <v>123</v>
      </c>
      <c r="AW51" s="51" t="s">
        <v>123</v>
      </c>
      <c r="AX51" s="36" t="s">
        <v>123</v>
      </c>
      <c r="AY51" s="36" t="s">
        <v>123</v>
      </c>
      <c r="AZ51" s="36" t="s">
        <v>123</v>
      </c>
      <c r="BA51" s="36" t="s">
        <v>123</v>
      </c>
      <c r="BB51" s="36" t="s">
        <v>123</v>
      </c>
    </row>
    <row r="52" spans="1:54" x14ac:dyDescent="0.3">
      <c r="A52" s="36">
        <v>41</v>
      </c>
      <c r="B52" s="36">
        <v>324</v>
      </c>
      <c r="C52" s="36" t="s">
        <v>123</v>
      </c>
      <c r="D52" s="36" t="s">
        <v>123</v>
      </c>
      <c r="E52" s="36" t="s">
        <v>123</v>
      </c>
      <c r="F52" s="36">
        <v>1</v>
      </c>
      <c r="G52" s="36">
        <v>1</v>
      </c>
      <c r="H52" s="36">
        <v>1</v>
      </c>
      <c r="I52" s="36" t="s">
        <v>123</v>
      </c>
      <c r="J52" s="36" t="s">
        <v>123</v>
      </c>
      <c r="K52" s="36" t="s">
        <v>123</v>
      </c>
      <c r="L52" s="36">
        <v>1</v>
      </c>
      <c r="M52" s="36" t="s">
        <v>123</v>
      </c>
      <c r="N52" s="36" t="s">
        <v>123</v>
      </c>
      <c r="O52" s="36" t="s">
        <v>123</v>
      </c>
      <c r="P52" s="36" t="s">
        <v>123</v>
      </c>
      <c r="Q52" s="36" t="s">
        <v>123</v>
      </c>
      <c r="R52" s="36" t="s">
        <v>123</v>
      </c>
      <c r="S52" s="36" t="s">
        <v>123</v>
      </c>
      <c r="T52" s="36" t="s">
        <v>123</v>
      </c>
      <c r="U52" s="36" t="s">
        <v>123</v>
      </c>
      <c r="V52" s="36" t="s">
        <v>123</v>
      </c>
      <c r="W52" s="36" t="s">
        <v>123</v>
      </c>
      <c r="X52" s="36" t="s">
        <v>123</v>
      </c>
      <c r="Y52" s="36" t="s">
        <v>123</v>
      </c>
      <c r="Z52" s="36" t="s">
        <v>123</v>
      </c>
      <c r="AA52" s="36" t="s">
        <v>123</v>
      </c>
      <c r="AB52" s="36" t="s">
        <v>123</v>
      </c>
      <c r="AC52" s="36" t="s">
        <v>123</v>
      </c>
      <c r="AD52" s="36" t="s">
        <v>123</v>
      </c>
      <c r="AE52" s="36" t="s">
        <v>123</v>
      </c>
      <c r="AF52" s="36" t="s">
        <v>123</v>
      </c>
      <c r="AG52" s="36" t="s">
        <v>123</v>
      </c>
      <c r="AH52" s="36"/>
      <c r="AI52" s="36"/>
      <c r="AJ52" s="36"/>
      <c r="AK52" s="36"/>
      <c r="AL52" s="36"/>
      <c r="AM52" s="36"/>
      <c r="AN52" s="37">
        <v>-14.804784571940999</v>
      </c>
      <c r="AO52" s="37">
        <v>-64.862646404653006</v>
      </c>
      <c r="AP52" s="36">
        <v>2508</v>
      </c>
      <c r="AQ52" s="36"/>
      <c r="AR52" s="36"/>
      <c r="AS52" s="54">
        <f>AP52-AQ51</f>
        <v>40</v>
      </c>
      <c r="AT52" s="52"/>
      <c r="AU52" s="53"/>
      <c r="AV52" s="51" t="s">
        <v>123</v>
      </c>
      <c r="AW52" s="51" t="s">
        <v>123</v>
      </c>
      <c r="AX52" s="36" t="s">
        <v>123</v>
      </c>
      <c r="AY52" s="36" t="s">
        <v>123</v>
      </c>
      <c r="AZ52" s="36" t="s">
        <v>123</v>
      </c>
      <c r="BA52" s="36" t="s">
        <v>123</v>
      </c>
      <c r="BB52" s="36" t="s">
        <v>123</v>
      </c>
    </row>
    <row r="53" spans="1:54" x14ac:dyDescent="0.3">
      <c r="A53" s="36">
        <v>42</v>
      </c>
      <c r="B53" s="36">
        <v>325</v>
      </c>
      <c r="C53" s="36" t="s">
        <v>123</v>
      </c>
      <c r="D53" s="36" t="s">
        <v>123</v>
      </c>
      <c r="E53" s="36" t="s">
        <v>123</v>
      </c>
      <c r="F53" s="36">
        <v>1</v>
      </c>
      <c r="G53" s="36">
        <v>1</v>
      </c>
      <c r="H53" s="36">
        <v>1</v>
      </c>
      <c r="I53" s="36" t="s">
        <v>123</v>
      </c>
      <c r="J53" s="36" t="s">
        <v>123</v>
      </c>
      <c r="K53" s="36" t="s">
        <v>123</v>
      </c>
      <c r="L53" s="36">
        <v>1</v>
      </c>
      <c r="M53" s="36" t="s">
        <v>123</v>
      </c>
      <c r="N53" s="36" t="s">
        <v>123</v>
      </c>
      <c r="O53" s="36" t="s">
        <v>123</v>
      </c>
      <c r="P53" s="36" t="s">
        <v>123</v>
      </c>
      <c r="Q53" s="36" t="s">
        <v>123</v>
      </c>
      <c r="R53" s="36" t="s">
        <v>123</v>
      </c>
      <c r="S53" s="36" t="s">
        <v>123</v>
      </c>
      <c r="T53" s="36" t="s">
        <v>123</v>
      </c>
      <c r="U53" s="36" t="s">
        <v>123</v>
      </c>
      <c r="V53" s="36" t="s">
        <v>123</v>
      </c>
      <c r="W53" s="36" t="s">
        <v>123</v>
      </c>
      <c r="X53" s="36" t="s">
        <v>123</v>
      </c>
      <c r="Y53" s="36" t="s">
        <v>123</v>
      </c>
      <c r="Z53" s="36" t="s">
        <v>123</v>
      </c>
      <c r="AA53" s="36" t="s">
        <v>123</v>
      </c>
      <c r="AB53" s="36" t="s">
        <v>123</v>
      </c>
      <c r="AC53" s="36" t="s">
        <v>123</v>
      </c>
      <c r="AD53" s="36" t="s">
        <v>123</v>
      </c>
      <c r="AE53" s="36" t="s">
        <v>123</v>
      </c>
      <c r="AF53" s="36" t="s">
        <v>123</v>
      </c>
      <c r="AG53" s="36" t="s">
        <v>123</v>
      </c>
      <c r="AH53" s="36"/>
      <c r="AI53" s="36"/>
      <c r="AJ53" s="36"/>
      <c r="AK53" s="36"/>
      <c r="AL53" s="36"/>
      <c r="AM53" s="36"/>
      <c r="AN53" s="37">
        <v>-14.804433197625</v>
      </c>
      <c r="AO53" s="37">
        <v>-64.862632993608003</v>
      </c>
      <c r="AP53" s="36">
        <v>2548</v>
      </c>
      <c r="AQ53" s="36"/>
      <c r="AR53" s="36"/>
      <c r="AS53" s="54">
        <f t="shared" si="2"/>
        <v>40</v>
      </c>
      <c r="AT53" s="52"/>
      <c r="AU53" s="53"/>
      <c r="AV53" s="51" t="s">
        <v>123</v>
      </c>
      <c r="AW53" s="51" t="s">
        <v>123</v>
      </c>
      <c r="AX53" s="36" t="s">
        <v>123</v>
      </c>
      <c r="AY53" s="36" t="s">
        <v>123</v>
      </c>
      <c r="AZ53" s="36" t="s">
        <v>123</v>
      </c>
      <c r="BA53" s="36" t="s">
        <v>123</v>
      </c>
      <c r="BB53" s="36" t="s">
        <v>123</v>
      </c>
    </row>
    <row r="54" spans="1:54" x14ac:dyDescent="0.3">
      <c r="A54" s="36">
        <v>43</v>
      </c>
      <c r="B54" s="36">
        <v>326</v>
      </c>
      <c r="C54" s="36" t="s">
        <v>123</v>
      </c>
      <c r="D54" s="36" t="s">
        <v>123</v>
      </c>
      <c r="E54" s="36" t="s">
        <v>123</v>
      </c>
      <c r="F54" s="36">
        <v>1</v>
      </c>
      <c r="G54" s="36">
        <v>1</v>
      </c>
      <c r="H54" s="36">
        <v>1</v>
      </c>
      <c r="I54" s="36" t="s">
        <v>123</v>
      </c>
      <c r="J54" s="36" t="s">
        <v>123</v>
      </c>
      <c r="K54" s="36" t="s">
        <v>123</v>
      </c>
      <c r="L54" s="36">
        <v>1</v>
      </c>
      <c r="M54" s="36" t="s">
        <v>123</v>
      </c>
      <c r="N54" s="36" t="s">
        <v>123</v>
      </c>
      <c r="O54" s="36" t="s">
        <v>123</v>
      </c>
      <c r="P54" s="36" t="s">
        <v>123</v>
      </c>
      <c r="Q54" s="36" t="s">
        <v>123</v>
      </c>
      <c r="R54" s="36" t="s">
        <v>123</v>
      </c>
      <c r="S54" s="36" t="s">
        <v>123</v>
      </c>
      <c r="T54" s="36" t="s">
        <v>123</v>
      </c>
      <c r="U54" s="36" t="s">
        <v>123</v>
      </c>
      <c r="V54" s="36" t="s">
        <v>123</v>
      </c>
      <c r="W54" s="36" t="s">
        <v>123</v>
      </c>
      <c r="X54" s="36" t="s">
        <v>123</v>
      </c>
      <c r="Y54" s="36" t="s">
        <v>123</v>
      </c>
      <c r="Z54" s="36" t="s">
        <v>123</v>
      </c>
      <c r="AA54" s="36" t="s">
        <v>123</v>
      </c>
      <c r="AB54" s="36" t="s">
        <v>123</v>
      </c>
      <c r="AC54" s="36" t="s">
        <v>123</v>
      </c>
      <c r="AD54" s="36" t="s">
        <v>123</v>
      </c>
      <c r="AE54" s="36" t="s">
        <v>123</v>
      </c>
      <c r="AF54" s="36" t="s">
        <v>123</v>
      </c>
      <c r="AG54" s="36" t="s">
        <v>123</v>
      </c>
      <c r="AH54" s="36"/>
      <c r="AI54" s="36"/>
      <c r="AJ54" s="36"/>
      <c r="AK54" s="36"/>
      <c r="AL54" s="36"/>
      <c r="AM54" s="36"/>
      <c r="AN54" s="37">
        <v>-14.804079553755001</v>
      </c>
      <c r="AO54" s="37">
        <v>-64.862599801271998</v>
      </c>
      <c r="AP54" s="36">
        <v>2587</v>
      </c>
      <c r="AQ54" s="36"/>
      <c r="AR54" s="36"/>
      <c r="AS54" s="54">
        <f t="shared" si="2"/>
        <v>39</v>
      </c>
      <c r="AT54" s="52"/>
      <c r="AU54" s="53"/>
      <c r="AV54" s="51" t="s">
        <v>123</v>
      </c>
      <c r="AW54" s="51" t="s">
        <v>123</v>
      </c>
      <c r="AX54" s="36" t="s">
        <v>123</v>
      </c>
      <c r="AY54" s="36" t="s">
        <v>123</v>
      </c>
      <c r="AZ54" s="36" t="s">
        <v>123</v>
      </c>
      <c r="BA54" s="36" t="s">
        <v>123</v>
      </c>
      <c r="BB54" s="36" t="s">
        <v>123</v>
      </c>
    </row>
    <row r="55" spans="1:54" x14ac:dyDescent="0.3">
      <c r="A55" s="36">
        <v>44</v>
      </c>
      <c r="B55" s="36">
        <v>327</v>
      </c>
      <c r="C55" s="36" t="s">
        <v>123</v>
      </c>
      <c r="D55" s="36" t="s">
        <v>123</v>
      </c>
      <c r="E55" s="36" t="s">
        <v>123</v>
      </c>
      <c r="F55" s="36">
        <v>1</v>
      </c>
      <c r="G55" s="36">
        <v>1</v>
      </c>
      <c r="H55" s="36">
        <v>1</v>
      </c>
      <c r="I55" s="36" t="s">
        <v>123</v>
      </c>
      <c r="J55" s="36" t="s">
        <v>123</v>
      </c>
      <c r="K55" s="36" t="s">
        <v>123</v>
      </c>
      <c r="L55" s="36" t="s">
        <v>123</v>
      </c>
      <c r="M55" s="36" t="s">
        <v>123</v>
      </c>
      <c r="N55" s="36">
        <v>1</v>
      </c>
      <c r="O55" s="36" t="s">
        <v>123</v>
      </c>
      <c r="P55" s="36">
        <v>1</v>
      </c>
      <c r="Q55" s="36" t="s">
        <v>123</v>
      </c>
      <c r="R55" s="36" t="s">
        <v>123</v>
      </c>
      <c r="S55" s="36" t="s">
        <v>123</v>
      </c>
      <c r="T55" s="36" t="s">
        <v>123</v>
      </c>
      <c r="U55" s="36" t="s">
        <v>123</v>
      </c>
      <c r="V55" s="36" t="s">
        <v>123</v>
      </c>
      <c r="W55" s="36" t="s">
        <v>123</v>
      </c>
      <c r="X55" s="36" t="s">
        <v>123</v>
      </c>
      <c r="Y55" s="36" t="s">
        <v>123</v>
      </c>
      <c r="Z55" s="36" t="s">
        <v>123</v>
      </c>
      <c r="AA55" s="36" t="s">
        <v>123</v>
      </c>
      <c r="AB55" s="36" t="s">
        <v>123</v>
      </c>
      <c r="AC55" s="36" t="s">
        <v>123</v>
      </c>
      <c r="AD55" s="36" t="s">
        <v>123</v>
      </c>
      <c r="AE55" s="36" t="s">
        <v>123</v>
      </c>
      <c r="AF55" s="36" t="s">
        <v>123</v>
      </c>
      <c r="AG55" s="36" t="s">
        <v>123</v>
      </c>
      <c r="AH55" s="36"/>
      <c r="AI55" s="36"/>
      <c r="AJ55" s="36"/>
      <c r="AK55" s="36"/>
      <c r="AL55" s="36"/>
      <c r="AM55" s="36"/>
      <c r="AN55" s="37">
        <v>-14.803691874050999</v>
      </c>
      <c r="AO55" s="37">
        <v>-64.862550515680994</v>
      </c>
      <c r="AP55" s="36">
        <v>2628</v>
      </c>
      <c r="AQ55" s="36"/>
      <c r="AR55" s="36"/>
      <c r="AS55" s="54">
        <f t="shared" si="2"/>
        <v>41</v>
      </c>
      <c r="AT55" s="52"/>
      <c r="AU55" s="53"/>
      <c r="AV55" s="51">
        <v>1</v>
      </c>
      <c r="AW55" s="51">
        <v>1</v>
      </c>
      <c r="AX55" s="36">
        <v>1</v>
      </c>
      <c r="AY55" s="36" t="s">
        <v>123</v>
      </c>
      <c r="AZ55" s="36" t="s">
        <v>123</v>
      </c>
      <c r="BA55" s="36" t="s">
        <v>123</v>
      </c>
      <c r="BB55" s="36" t="s">
        <v>123</v>
      </c>
    </row>
    <row r="56" spans="1:54" x14ac:dyDescent="0.3">
      <c r="A56" s="36" t="s">
        <v>163</v>
      </c>
      <c r="B56" s="36" t="s">
        <v>123</v>
      </c>
      <c r="C56" s="36" t="s">
        <v>123</v>
      </c>
      <c r="D56" s="36" t="s">
        <v>123</v>
      </c>
      <c r="E56" s="36" t="s">
        <v>123</v>
      </c>
      <c r="F56" s="36" t="s">
        <v>123</v>
      </c>
      <c r="G56" s="36" t="s">
        <v>123</v>
      </c>
      <c r="H56" s="36" t="s">
        <v>123</v>
      </c>
      <c r="I56" s="36" t="s">
        <v>123</v>
      </c>
      <c r="J56" s="36" t="s">
        <v>123</v>
      </c>
      <c r="K56" s="36" t="s">
        <v>123</v>
      </c>
      <c r="L56" s="36" t="s">
        <v>123</v>
      </c>
      <c r="M56" s="36" t="s">
        <v>123</v>
      </c>
      <c r="N56" s="36" t="s">
        <v>123</v>
      </c>
      <c r="O56" s="36" t="s">
        <v>123</v>
      </c>
      <c r="P56" s="36" t="s">
        <v>123</v>
      </c>
      <c r="Q56" s="36" t="s">
        <v>123</v>
      </c>
      <c r="R56" s="36" t="s">
        <v>123</v>
      </c>
      <c r="S56" s="36" t="s">
        <v>123</v>
      </c>
      <c r="T56" s="36" t="s">
        <v>123</v>
      </c>
      <c r="U56" s="36" t="s">
        <v>123</v>
      </c>
      <c r="V56" s="36" t="s">
        <v>123</v>
      </c>
      <c r="W56" s="36" t="s">
        <v>123</v>
      </c>
      <c r="X56" s="36">
        <v>1</v>
      </c>
      <c r="Y56" s="36" t="s">
        <v>123</v>
      </c>
      <c r="Z56" s="36" t="s">
        <v>123</v>
      </c>
      <c r="AA56" s="36" t="s">
        <v>123</v>
      </c>
      <c r="AB56" s="36" t="s">
        <v>123</v>
      </c>
      <c r="AC56" s="36" t="s">
        <v>123</v>
      </c>
      <c r="AD56" s="36" t="s">
        <v>123</v>
      </c>
      <c r="AE56" s="36" t="s">
        <v>123</v>
      </c>
      <c r="AF56" s="36" t="s">
        <v>123</v>
      </c>
      <c r="AG56" s="36" t="s">
        <v>123</v>
      </c>
      <c r="AH56" s="36"/>
      <c r="AI56" s="36"/>
      <c r="AJ56" s="36"/>
      <c r="AK56" s="36"/>
      <c r="AL56" s="36"/>
      <c r="AM56" s="36"/>
      <c r="AN56" s="37">
        <v>-14.803547999999999</v>
      </c>
      <c r="AO56" s="37">
        <v>-64.862534999999994</v>
      </c>
      <c r="AP56" s="36"/>
      <c r="AQ56" s="36"/>
      <c r="AR56" s="36"/>
      <c r="AS56" s="54"/>
      <c r="AT56" s="52"/>
      <c r="AU56" s="53"/>
      <c r="AV56" s="51" t="s">
        <v>123</v>
      </c>
      <c r="AW56" s="51" t="s">
        <v>123</v>
      </c>
      <c r="AX56" s="36"/>
      <c r="AY56" s="36">
        <v>16</v>
      </c>
      <c r="AZ56" s="36">
        <f>AY56*1.25</f>
        <v>20</v>
      </c>
      <c r="BA56" s="36" t="s">
        <v>123</v>
      </c>
      <c r="BB56" s="36" t="s">
        <v>123</v>
      </c>
    </row>
    <row r="57" spans="1:54" x14ac:dyDescent="0.3">
      <c r="A57" s="36">
        <v>45</v>
      </c>
      <c r="B57" s="36">
        <v>328</v>
      </c>
      <c r="C57" s="36" t="s">
        <v>123</v>
      </c>
      <c r="D57" s="36" t="s">
        <v>123</v>
      </c>
      <c r="E57" s="36" t="s">
        <v>123</v>
      </c>
      <c r="F57" s="36">
        <v>1</v>
      </c>
      <c r="G57" s="36">
        <v>1</v>
      </c>
      <c r="H57" s="36">
        <v>1</v>
      </c>
      <c r="I57" s="36" t="s">
        <v>123</v>
      </c>
      <c r="J57" s="36" t="s">
        <v>123</v>
      </c>
      <c r="K57" s="36" t="s">
        <v>123</v>
      </c>
      <c r="L57" s="36" t="s">
        <v>123</v>
      </c>
      <c r="M57" s="36" t="s">
        <v>123</v>
      </c>
      <c r="N57" s="36" t="s">
        <v>123</v>
      </c>
      <c r="O57" s="36" t="s">
        <v>123</v>
      </c>
      <c r="P57" s="36">
        <v>1</v>
      </c>
      <c r="Q57" s="36" t="s">
        <v>123</v>
      </c>
      <c r="R57" s="36" t="s">
        <v>123</v>
      </c>
      <c r="S57" s="36" t="s">
        <v>123</v>
      </c>
      <c r="T57" s="36" t="s">
        <v>123</v>
      </c>
      <c r="U57" s="36" t="s">
        <v>123</v>
      </c>
      <c r="V57" s="36" t="s">
        <v>123</v>
      </c>
      <c r="W57" s="36" t="s">
        <v>123</v>
      </c>
      <c r="X57" s="36" t="s">
        <v>123</v>
      </c>
      <c r="Y57" s="36" t="s">
        <v>123</v>
      </c>
      <c r="Z57" s="36" t="s">
        <v>123</v>
      </c>
      <c r="AA57" s="36" t="s">
        <v>123</v>
      </c>
      <c r="AB57" s="36" t="s">
        <v>123</v>
      </c>
      <c r="AC57" s="36" t="s">
        <v>123</v>
      </c>
      <c r="AD57" s="36" t="s">
        <v>123</v>
      </c>
      <c r="AE57" s="36" t="s">
        <v>123</v>
      </c>
      <c r="AF57" s="36" t="s">
        <v>123</v>
      </c>
      <c r="AG57" s="36" t="s">
        <v>123</v>
      </c>
      <c r="AH57" s="36"/>
      <c r="AI57" s="36"/>
      <c r="AJ57" s="36"/>
      <c r="AK57" s="36"/>
      <c r="AL57" s="36"/>
      <c r="AM57" s="36"/>
      <c r="AN57" s="37">
        <v>-14.803424452583</v>
      </c>
      <c r="AO57" s="37">
        <v>-64.862508606164994</v>
      </c>
      <c r="AP57" s="36"/>
      <c r="AQ57" s="36"/>
      <c r="AR57" s="36"/>
      <c r="AS57" s="54"/>
      <c r="AT57" s="52"/>
      <c r="AU57" s="53"/>
      <c r="AV57" s="51">
        <v>1</v>
      </c>
      <c r="AW57" s="51">
        <v>1</v>
      </c>
      <c r="AX57" s="36">
        <v>1</v>
      </c>
      <c r="AY57" s="36">
        <v>14</v>
      </c>
      <c r="AZ57" s="36">
        <f>AY57*1.25</f>
        <v>17.5</v>
      </c>
      <c r="BA57" s="36">
        <v>1</v>
      </c>
      <c r="BB57" s="36" t="s">
        <v>123</v>
      </c>
    </row>
    <row r="58" spans="1:54" x14ac:dyDescent="0.3">
      <c r="A58" s="36">
        <v>46</v>
      </c>
      <c r="B58" s="36">
        <v>329</v>
      </c>
      <c r="C58" s="36" t="s">
        <v>123</v>
      </c>
      <c r="D58" s="36" t="s">
        <v>123</v>
      </c>
      <c r="E58" s="36" t="s">
        <v>123</v>
      </c>
      <c r="F58" s="36">
        <v>1</v>
      </c>
      <c r="G58" s="36">
        <v>1</v>
      </c>
      <c r="H58" s="36">
        <v>1</v>
      </c>
      <c r="I58" s="36" t="s">
        <v>123</v>
      </c>
      <c r="J58" s="36" t="s">
        <v>123</v>
      </c>
      <c r="K58" s="36" t="s">
        <v>123</v>
      </c>
      <c r="L58" s="36" t="s">
        <v>123</v>
      </c>
      <c r="M58" s="36" t="s">
        <v>123</v>
      </c>
      <c r="N58" s="36">
        <v>1</v>
      </c>
      <c r="O58" s="36" t="s">
        <v>123</v>
      </c>
      <c r="P58" s="36">
        <v>1</v>
      </c>
      <c r="Q58" s="36" t="s">
        <v>123</v>
      </c>
      <c r="R58" s="36" t="s">
        <v>123</v>
      </c>
      <c r="S58" s="36" t="s">
        <v>123</v>
      </c>
      <c r="T58" s="36" t="s">
        <v>123</v>
      </c>
      <c r="U58" s="36" t="s">
        <v>123</v>
      </c>
      <c r="V58" s="36">
        <v>1</v>
      </c>
      <c r="W58" s="36" t="s">
        <v>123</v>
      </c>
      <c r="X58" s="36" t="s">
        <v>123</v>
      </c>
      <c r="Y58" s="36" t="s">
        <v>123</v>
      </c>
      <c r="Z58" s="36" t="s">
        <v>123</v>
      </c>
      <c r="AA58" s="36" t="s">
        <v>123</v>
      </c>
      <c r="AB58" s="36" t="s">
        <v>123</v>
      </c>
      <c r="AC58" s="36" t="s">
        <v>123</v>
      </c>
      <c r="AD58" s="36" t="s">
        <v>123</v>
      </c>
      <c r="AE58" s="36" t="s">
        <v>123</v>
      </c>
      <c r="AF58" s="36" t="s">
        <v>123</v>
      </c>
      <c r="AG58" s="36" t="s">
        <v>123</v>
      </c>
      <c r="AH58" s="36"/>
      <c r="AI58" s="36"/>
      <c r="AJ58" s="36"/>
      <c r="AK58" s="36" t="s">
        <v>207</v>
      </c>
      <c r="AL58" s="36">
        <v>1</v>
      </c>
      <c r="AM58" s="36">
        <v>1</v>
      </c>
      <c r="AN58" s="37">
        <v>-14.803545359471</v>
      </c>
      <c r="AO58" s="37">
        <v>-64.862595777958006</v>
      </c>
      <c r="AP58" s="36">
        <v>2650</v>
      </c>
      <c r="AQ58" s="36">
        <v>2674</v>
      </c>
      <c r="AR58" s="36">
        <f>AQ58-AP58</f>
        <v>24</v>
      </c>
      <c r="AS58" s="54">
        <f>AP58-AP55</f>
        <v>22</v>
      </c>
      <c r="AT58" s="52"/>
      <c r="AU58" s="53"/>
      <c r="AV58" s="51">
        <v>1</v>
      </c>
      <c r="AW58" s="51">
        <v>1</v>
      </c>
      <c r="AX58" s="36">
        <v>1</v>
      </c>
      <c r="AY58" s="36">
        <v>7</v>
      </c>
      <c r="AZ58" s="36">
        <f>AY58*1.25</f>
        <v>8.75</v>
      </c>
      <c r="BA58" s="36" t="s">
        <v>123</v>
      </c>
      <c r="BB58" s="36" t="s">
        <v>123</v>
      </c>
    </row>
    <row r="59" spans="1:54" x14ac:dyDescent="0.3">
      <c r="A59" s="36">
        <v>47</v>
      </c>
      <c r="B59" s="36">
        <v>330</v>
      </c>
      <c r="C59" s="36" t="s">
        <v>123</v>
      </c>
      <c r="D59" s="36" t="s">
        <v>123</v>
      </c>
      <c r="E59" s="36" t="s">
        <v>123</v>
      </c>
      <c r="F59" s="36">
        <v>1</v>
      </c>
      <c r="G59" s="36">
        <v>1</v>
      </c>
      <c r="H59" s="36">
        <v>1</v>
      </c>
      <c r="I59" s="36" t="s">
        <v>123</v>
      </c>
      <c r="J59" s="36" t="s">
        <v>123</v>
      </c>
      <c r="K59" s="36" t="s">
        <v>123</v>
      </c>
      <c r="L59" s="36" t="s">
        <v>123</v>
      </c>
      <c r="M59" s="36" t="s">
        <v>123</v>
      </c>
      <c r="N59" s="36">
        <v>1</v>
      </c>
      <c r="O59" s="36" t="s">
        <v>123</v>
      </c>
      <c r="P59" s="36">
        <v>1</v>
      </c>
      <c r="Q59" s="36" t="s">
        <v>123</v>
      </c>
      <c r="R59" s="36" t="s">
        <v>123</v>
      </c>
      <c r="S59" s="36" t="s">
        <v>123</v>
      </c>
      <c r="T59" s="36" t="s">
        <v>123</v>
      </c>
      <c r="U59" s="36" t="s">
        <v>123</v>
      </c>
      <c r="V59" s="36" t="s">
        <v>123</v>
      </c>
      <c r="W59" s="36" t="s">
        <v>123</v>
      </c>
      <c r="X59" s="36" t="s">
        <v>123</v>
      </c>
      <c r="Y59" s="36" t="s">
        <v>123</v>
      </c>
      <c r="Z59" s="36" t="s">
        <v>123</v>
      </c>
      <c r="AA59" s="36" t="s">
        <v>123</v>
      </c>
      <c r="AB59" s="36" t="s">
        <v>123</v>
      </c>
      <c r="AC59" s="36" t="s">
        <v>123</v>
      </c>
      <c r="AD59" s="36" t="s">
        <v>123</v>
      </c>
      <c r="AE59" s="36" t="s">
        <v>123</v>
      </c>
      <c r="AF59" s="36" t="s">
        <v>123</v>
      </c>
      <c r="AG59" s="36" t="s">
        <v>123</v>
      </c>
      <c r="AH59" s="36"/>
      <c r="AI59" s="36"/>
      <c r="AJ59" s="36"/>
      <c r="AK59" s="36"/>
      <c r="AL59" s="36"/>
      <c r="AM59" s="36"/>
      <c r="AN59" s="37">
        <v>-14.803503868807001</v>
      </c>
      <c r="AO59" s="37">
        <v>-64.862974304705006</v>
      </c>
      <c r="AP59" s="36">
        <v>2716</v>
      </c>
      <c r="AQ59" s="36"/>
      <c r="AR59" s="36"/>
      <c r="AS59" s="54">
        <f>AP59-AQ58</f>
        <v>42</v>
      </c>
      <c r="AT59" s="52"/>
      <c r="AU59" s="53"/>
      <c r="AV59" s="51">
        <v>1</v>
      </c>
      <c r="AW59" s="51">
        <v>1</v>
      </c>
      <c r="AX59" s="36">
        <v>1</v>
      </c>
      <c r="AY59" s="36" t="s">
        <v>123</v>
      </c>
      <c r="AZ59" s="36" t="s">
        <v>123</v>
      </c>
      <c r="BA59" s="36" t="s">
        <v>123</v>
      </c>
      <c r="BB59" s="36" t="s">
        <v>123</v>
      </c>
    </row>
    <row r="60" spans="1:54" x14ac:dyDescent="0.3">
      <c r="A60" s="36" t="s">
        <v>164</v>
      </c>
      <c r="B60" s="36" t="s">
        <v>123</v>
      </c>
      <c r="C60" s="36" t="s">
        <v>123</v>
      </c>
      <c r="D60" s="36" t="s">
        <v>123</v>
      </c>
      <c r="E60" s="36" t="s">
        <v>123</v>
      </c>
      <c r="F60" s="36" t="s">
        <v>123</v>
      </c>
      <c r="G60" s="36" t="s">
        <v>123</v>
      </c>
      <c r="H60" s="36" t="s">
        <v>123</v>
      </c>
      <c r="I60" s="36" t="s">
        <v>123</v>
      </c>
      <c r="J60" s="36" t="s">
        <v>123</v>
      </c>
      <c r="K60" s="36" t="s">
        <v>123</v>
      </c>
      <c r="L60" s="36" t="s">
        <v>123</v>
      </c>
      <c r="M60" s="36" t="s">
        <v>123</v>
      </c>
      <c r="N60" s="36" t="s">
        <v>123</v>
      </c>
      <c r="O60" s="36" t="s">
        <v>123</v>
      </c>
      <c r="P60" s="36" t="s">
        <v>123</v>
      </c>
      <c r="Q60" s="36" t="s">
        <v>123</v>
      </c>
      <c r="R60" s="36" t="s">
        <v>123</v>
      </c>
      <c r="S60" s="36" t="s">
        <v>123</v>
      </c>
      <c r="T60" s="36" t="s">
        <v>123</v>
      </c>
      <c r="U60" s="36" t="s">
        <v>123</v>
      </c>
      <c r="V60" s="36" t="s">
        <v>123</v>
      </c>
      <c r="W60" s="36" t="s">
        <v>123</v>
      </c>
      <c r="X60" s="36">
        <v>1</v>
      </c>
      <c r="Y60" s="36" t="s">
        <v>123</v>
      </c>
      <c r="Z60" s="36" t="s">
        <v>123</v>
      </c>
      <c r="AA60" s="36" t="s">
        <v>123</v>
      </c>
      <c r="AB60" s="36" t="s">
        <v>123</v>
      </c>
      <c r="AC60" s="36" t="s">
        <v>123</v>
      </c>
      <c r="AD60" s="36" t="s">
        <v>123</v>
      </c>
      <c r="AE60" s="36" t="s">
        <v>123</v>
      </c>
      <c r="AF60" s="36" t="s">
        <v>123</v>
      </c>
      <c r="AG60" s="36" t="s">
        <v>123</v>
      </c>
      <c r="AH60" s="36"/>
      <c r="AI60" s="36"/>
      <c r="AJ60" s="36"/>
      <c r="AK60" s="36"/>
      <c r="AL60" s="36"/>
      <c r="AM60" s="36"/>
      <c r="AN60" s="37">
        <v>-14.803483999999999</v>
      </c>
      <c r="AO60" s="37">
        <v>-64.863028999999997</v>
      </c>
      <c r="AP60" s="36"/>
      <c r="AQ60" s="36"/>
      <c r="AR60" s="36"/>
      <c r="AS60" s="54"/>
      <c r="AT60" s="52"/>
      <c r="AU60" s="53"/>
      <c r="AV60" s="51" t="s">
        <v>123</v>
      </c>
      <c r="AW60" s="51" t="s">
        <v>123</v>
      </c>
      <c r="AX60" s="36"/>
      <c r="AY60" s="36">
        <v>7</v>
      </c>
      <c r="AZ60" s="36">
        <f>AY60*1.25</f>
        <v>8.75</v>
      </c>
      <c r="BA60" s="36" t="s">
        <v>123</v>
      </c>
      <c r="BB60" s="36" t="s">
        <v>123</v>
      </c>
    </row>
    <row r="61" spans="1:54" x14ac:dyDescent="0.3">
      <c r="A61" s="36">
        <v>48</v>
      </c>
      <c r="B61" s="36">
        <v>331</v>
      </c>
      <c r="C61" s="36" t="s">
        <v>123</v>
      </c>
      <c r="D61" s="36" t="s">
        <v>123</v>
      </c>
      <c r="E61" s="36" t="s">
        <v>123</v>
      </c>
      <c r="F61" s="36">
        <v>1</v>
      </c>
      <c r="G61" s="36">
        <v>1</v>
      </c>
      <c r="H61" s="36">
        <v>1</v>
      </c>
      <c r="I61" s="36" t="s">
        <v>123</v>
      </c>
      <c r="J61" s="36" t="s">
        <v>123</v>
      </c>
      <c r="K61" s="36" t="s">
        <v>123</v>
      </c>
      <c r="L61" s="36" t="s">
        <v>123</v>
      </c>
      <c r="M61" s="36" t="s">
        <v>123</v>
      </c>
      <c r="N61" s="36" t="s">
        <v>123</v>
      </c>
      <c r="O61" s="36" t="s">
        <v>123</v>
      </c>
      <c r="P61" s="36">
        <v>1</v>
      </c>
      <c r="Q61" s="36" t="s">
        <v>123</v>
      </c>
      <c r="R61" s="36" t="s">
        <v>123</v>
      </c>
      <c r="S61" s="36" t="s">
        <v>123</v>
      </c>
      <c r="T61" s="36" t="s">
        <v>123</v>
      </c>
      <c r="U61" s="36" t="s">
        <v>123</v>
      </c>
      <c r="V61" s="36" t="s">
        <v>123</v>
      </c>
      <c r="W61" s="36" t="s">
        <v>123</v>
      </c>
      <c r="X61" s="36" t="s">
        <v>123</v>
      </c>
      <c r="Y61" s="36" t="s">
        <v>123</v>
      </c>
      <c r="Z61" s="36" t="s">
        <v>123</v>
      </c>
      <c r="AA61" s="36" t="s">
        <v>123</v>
      </c>
      <c r="AB61" s="36" t="s">
        <v>123</v>
      </c>
      <c r="AC61" s="36" t="s">
        <v>123</v>
      </c>
      <c r="AD61" s="36" t="s">
        <v>123</v>
      </c>
      <c r="AE61" s="36" t="s">
        <v>123</v>
      </c>
      <c r="AF61" s="36" t="s">
        <v>123</v>
      </c>
      <c r="AG61" s="36" t="s">
        <v>123</v>
      </c>
      <c r="AH61" s="36"/>
      <c r="AI61" s="36"/>
      <c r="AJ61" s="36"/>
      <c r="AK61" s="36"/>
      <c r="AL61" s="36"/>
      <c r="AM61" s="36"/>
      <c r="AN61" s="37">
        <v>-14.803295117704</v>
      </c>
      <c r="AO61" s="37">
        <v>-64.863002803176002</v>
      </c>
      <c r="AP61" s="36"/>
      <c r="AQ61" s="36"/>
      <c r="AR61" s="36"/>
      <c r="AS61" s="54"/>
      <c r="AT61" s="52"/>
      <c r="AU61" s="53"/>
      <c r="AV61" s="51">
        <v>1</v>
      </c>
      <c r="AW61" s="51">
        <v>1</v>
      </c>
      <c r="AX61" s="36">
        <v>1</v>
      </c>
      <c r="AY61" s="36">
        <v>21</v>
      </c>
      <c r="AZ61" s="36">
        <f>AY61*1.25</f>
        <v>26.25</v>
      </c>
      <c r="BA61" s="36">
        <v>1</v>
      </c>
      <c r="BB61" s="36" t="s">
        <v>123</v>
      </c>
    </row>
    <row r="62" spans="1:54" x14ac:dyDescent="0.3">
      <c r="A62" s="36">
        <v>49</v>
      </c>
      <c r="B62" s="36">
        <v>332</v>
      </c>
      <c r="C62" s="36" t="s">
        <v>123</v>
      </c>
      <c r="D62" s="36" t="s">
        <v>123</v>
      </c>
      <c r="E62" s="36" t="s">
        <v>123</v>
      </c>
      <c r="F62" s="36">
        <v>1</v>
      </c>
      <c r="G62" s="36">
        <v>1</v>
      </c>
      <c r="H62" s="36">
        <v>1</v>
      </c>
      <c r="I62" s="36" t="s">
        <v>123</v>
      </c>
      <c r="J62" s="36" t="s">
        <v>123</v>
      </c>
      <c r="K62" s="36" t="s">
        <v>123</v>
      </c>
      <c r="L62" s="36" t="s">
        <v>123</v>
      </c>
      <c r="M62" s="36" t="s">
        <v>123</v>
      </c>
      <c r="N62" s="36">
        <v>1</v>
      </c>
      <c r="O62" s="36" t="s">
        <v>123</v>
      </c>
      <c r="P62" s="36">
        <v>1</v>
      </c>
      <c r="Q62" s="36" t="s">
        <v>123</v>
      </c>
      <c r="R62" s="36" t="s">
        <v>123</v>
      </c>
      <c r="S62" s="36" t="s">
        <v>123</v>
      </c>
      <c r="T62" s="36" t="s">
        <v>123</v>
      </c>
      <c r="U62" s="36" t="s">
        <v>123</v>
      </c>
      <c r="V62" s="36" t="s">
        <v>123</v>
      </c>
      <c r="W62" s="36" t="s">
        <v>123</v>
      </c>
      <c r="X62" s="36" t="s">
        <v>123</v>
      </c>
      <c r="Y62" s="36" t="s">
        <v>123</v>
      </c>
      <c r="Z62" s="36" t="s">
        <v>123</v>
      </c>
      <c r="AA62" s="36" t="s">
        <v>123</v>
      </c>
      <c r="AB62" s="36" t="s">
        <v>123</v>
      </c>
      <c r="AC62" s="36" t="s">
        <v>123</v>
      </c>
      <c r="AD62" s="36" t="s">
        <v>123</v>
      </c>
      <c r="AE62" s="36" t="s">
        <v>123</v>
      </c>
      <c r="AF62" s="36" t="s">
        <v>123</v>
      </c>
      <c r="AG62" s="36" t="s">
        <v>123</v>
      </c>
      <c r="AH62" s="36"/>
      <c r="AI62" s="36"/>
      <c r="AJ62" s="36"/>
      <c r="AK62" s="36"/>
      <c r="AL62" s="36"/>
      <c r="AM62" s="36"/>
      <c r="AN62" s="37">
        <v>-14.803612458132999</v>
      </c>
      <c r="AO62" s="37">
        <v>-64.863040018825998</v>
      </c>
      <c r="AP62" s="36">
        <v>2732</v>
      </c>
      <c r="AQ62" s="36"/>
      <c r="AR62" s="36"/>
      <c r="AS62" s="54">
        <f>AP62-AP59</f>
        <v>16</v>
      </c>
      <c r="AT62" s="52"/>
      <c r="AU62" s="53"/>
      <c r="AV62" s="51">
        <v>1</v>
      </c>
      <c r="AW62" s="51">
        <v>1</v>
      </c>
      <c r="AX62" s="36">
        <v>1</v>
      </c>
      <c r="AY62" s="36">
        <v>14</v>
      </c>
      <c r="AZ62" s="36">
        <f>AY62*1.25</f>
        <v>17.5</v>
      </c>
      <c r="BA62" s="36" t="s">
        <v>123</v>
      </c>
      <c r="BB62" s="36" t="s">
        <v>123</v>
      </c>
    </row>
    <row r="63" spans="1:54" x14ac:dyDescent="0.3">
      <c r="A63" s="36">
        <v>50</v>
      </c>
      <c r="B63" s="36">
        <v>333</v>
      </c>
      <c r="C63" s="36" t="s">
        <v>123</v>
      </c>
      <c r="D63" s="36" t="s">
        <v>123</v>
      </c>
      <c r="E63" s="36" t="s">
        <v>123</v>
      </c>
      <c r="F63" s="36">
        <v>1</v>
      </c>
      <c r="G63" s="36">
        <v>1</v>
      </c>
      <c r="H63" s="36">
        <v>1</v>
      </c>
      <c r="I63" s="36" t="s">
        <v>123</v>
      </c>
      <c r="J63" s="36" t="s">
        <v>123</v>
      </c>
      <c r="K63" s="36" t="s">
        <v>123</v>
      </c>
      <c r="L63" s="36">
        <v>1</v>
      </c>
      <c r="M63" s="36" t="s">
        <v>123</v>
      </c>
      <c r="N63" s="36" t="s">
        <v>123</v>
      </c>
      <c r="O63" s="36" t="s">
        <v>123</v>
      </c>
      <c r="P63" s="36" t="s">
        <v>123</v>
      </c>
      <c r="Q63" s="36" t="s">
        <v>123</v>
      </c>
      <c r="R63" s="36" t="s">
        <v>123</v>
      </c>
      <c r="S63" s="36" t="s">
        <v>123</v>
      </c>
      <c r="T63" s="36" t="s">
        <v>123</v>
      </c>
      <c r="U63" s="36" t="s">
        <v>123</v>
      </c>
      <c r="V63" s="36" t="s">
        <v>123</v>
      </c>
      <c r="W63" s="36" t="s">
        <v>123</v>
      </c>
      <c r="X63" s="36" t="s">
        <v>123</v>
      </c>
      <c r="Y63" s="36" t="s">
        <v>123</v>
      </c>
      <c r="Z63" s="36" t="s">
        <v>123</v>
      </c>
      <c r="AA63" s="36" t="s">
        <v>123</v>
      </c>
      <c r="AB63" s="36" t="s">
        <v>123</v>
      </c>
      <c r="AC63" s="36" t="s">
        <v>123</v>
      </c>
      <c r="AD63" s="36" t="s">
        <v>123</v>
      </c>
      <c r="AE63" s="36" t="s">
        <v>123</v>
      </c>
      <c r="AF63" s="36" t="s">
        <v>123</v>
      </c>
      <c r="AG63" s="36" t="s">
        <v>123</v>
      </c>
      <c r="AH63" s="36"/>
      <c r="AI63" s="36"/>
      <c r="AJ63" s="36"/>
      <c r="AK63" s="36"/>
      <c r="AL63" s="36"/>
      <c r="AM63" s="36"/>
      <c r="AN63" s="37">
        <v>-14.804027690568001</v>
      </c>
      <c r="AO63" s="37">
        <v>-64.863068182020996</v>
      </c>
      <c r="AP63" s="36">
        <v>2777</v>
      </c>
      <c r="AQ63" s="36"/>
      <c r="AR63" s="36"/>
      <c r="AS63" s="54">
        <f>AP63-AP62</f>
        <v>45</v>
      </c>
      <c r="AT63" s="52"/>
      <c r="AU63" s="53"/>
      <c r="AV63" s="51" t="s">
        <v>123</v>
      </c>
      <c r="AW63" s="51" t="s">
        <v>123</v>
      </c>
      <c r="AX63" s="36" t="s">
        <v>123</v>
      </c>
      <c r="AY63" s="36" t="s">
        <v>123</v>
      </c>
      <c r="AZ63" s="36" t="s">
        <v>123</v>
      </c>
      <c r="BA63" s="36" t="s">
        <v>123</v>
      </c>
      <c r="BB63" s="36" t="s">
        <v>123</v>
      </c>
    </row>
    <row r="64" spans="1:54" x14ac:dyDescent="0.3">
      <c r="A64" s="36">
        <v>51</v>
      </c>
      <c r="B64" s="36">
        <v>334</v>
      </c>
      <c r="C64" s="36" t="s">
        <v>123</v>
      </c>
      <c r="D64" s="36" t="s">
        <v>123</v>
      </c>
      <c r="E64" s="36" t="s">
        <v>123</v>
      </c>
      <c r="F64" s="36">
        <v>1</v>
      </c>
      <c r="G64" s="36">
        <v>1</v>
      </c>
      <c r="H64" s="36">
        <v>1</v>
      </c>
      <c r="I64" s="36" t="s">
        <v>123</v>
      </c>
      <c r="J64" s="36" t="s">
        <v>123</v>
      </c>
      <c r="K64" s="36" t="s">
        <v>123</v>
      </c>
      <c r="L64" s="36">
        <v>1</v>
      </c>
      <c r="M64" s="36" t="s">
        <v>123</v>
      </c>
      <c r="N64" s="36" t="s">
        <v>123</v>
      </c>
      <c r="O64" s="36" t="s">
        <v>123</v>
      </c>
      <c r="P64" s="36" t="s">
        <v>123</v>
      </c>
      <c r="Q64" s="36" t="s">
        <v>123</v>
      </c>
      <c r="R64" s="36" t="s">
        <v>123</v>
      </c>
      <c r="S64" s="36" t="s">
        <v>123</v>
      </c>
      <c r="T64" s="36" t="s">
        <v>123</v>
      </c>
      <c r="U64" s="36" t="s">
        <v>123</v>
      </c>
      <c r="V64" s="36" t="s">
        <v>123</v>
      </c>
      <c r="W64" s="36" t="s">
        <v>123</v>
      </c>
      <c r="X64" s="36" t="s">
        <v>123</v>
      </c>
      <c r="Y64" s="36" t="s">
        <v>123</v>
      </c>
      <c r="Z64" s="36" t="s">
        <v>123</v>
      </c>
      <c r="AA64" s="36" t="s">
        <v>123</v>
      </c>
      <c r="AB64" s="36" t="s">
        <v>123</v>
      </c>
      <c r="AC64" s="36" t="s">
        <v>123</v>
      </c>
      <c r="AD64" s="36" t="s">
        <v>123</v>
      </c>
      <c r="AE64" s="36" t="s">
        <v>123</v>
      </c>
      <c r="AF64" s="36" t="s">
        <v>123</v>
      </c>
      <c r="AG64" s="36" t="s">
        <v>123</v>
      </c>
      <c r="AH64" s="36"/>
      <c r="AI64" s="36"/>
      <c r="AJ64" s="36"/>
      <c r="AK64" s="36"/>
      <c r="AL64" s="36"/>
      <c r="AM64" s="36"/>
      <c r="AN64" s="37">
        <v>-14.804449080493001</v>
      </c>
      <c r="AO64" s="37">
        <v>-64.863080587238002</v>
      </c>
      <c r="AP64" s="36">
        <v>2817</v>
      </c>
      <c r="AQ64" s="36"/>
      <c r="AR64" s="36"/>
      <c r="AS64" s="54">
        <f t="shared" ref="AS64:AS65" si="3">AP64-AP63</f>
        <v>40</v>
      </c>
      <c r="AT64" s="52"/>
      <c r="AU64" s="53"/>
      <c r="AV64" s="51" t="s">
        <v>123</v>
      </c>
      <c r="AW64" s="51" t="s">
        <v>123</v>
      </c>
      <c r="AX64" s="36" t="s">
        <v>123</v>
      </c>
      <c r="AY64" s="36" t="s">
        <v>123</v>
      </c>
      <c r="AZ64" s="36" t="s">
        <v>123</v>
      </c>
      <c r="BA64" s="36" t="s">
        <v>123</v>
      </c>
      <c r="BB64" s="36" t="s">
        <v>123</v>
      </c>
    </row>
    <row r="65" spans="1:54" x14ac:dyDescent="0.3">
      <c r="A65" s="36">
        <v>52</v>
      </c>
      <c r="B65" s="36">
        <v>335</v>
      </c>
      <c r="C65" s="36" t="s">
        <v>123</v>
      </c>
      <c r="D65" s="36" t="s">
        <v>123</v>
      </c>
      <c r="E65" s="36" t="s">
        <v>123</v>
      </c>
      <c r="F65" s="36">
        <v>1</v>
      </c>
      <c r="G65" s="36">
        <v>1</v>
      </c>
      <c r="H65" s="36">
        <v>1</v>
      </c>
      <c r="I65" s="36" t="s">
        <v>123</v>
      </c>
      <c r="J65" s="36" t="s">
        <v>123</v>
      </c>
      <c r="K65" s="36" t="s">
        <v>123</v>
      </c>
      <c r="L65" s="36" t="s">
        <v>123</v>
      </c>
      <c r="M65" s="36" t="s">
        <v>123</v>
      </c>
      <c r="N65" s="36">
        <v>1</v>
      </c>
      <c r="O65" s="36" t="s">
        <v>123</v>
      </c>
      <c r="P65" s="36" t="s">
        <v>123</v>
      </c>
      <c r="Q65" s="36" t="s">
        <v>123</v>
      </c>
      <c r="R65" s="36" t="s">
        <v>123</v>
      </c>
      <c r="S65" s="36" t="s">
        <v>123</v>
      </c>
      <c r="T65" s="36" t="s">
        <v>123</v>
      </c>
      <c r="U65" s="36" t="s">
        <v>123</v>
      </c>
      <c r="V65" s="36">
        <v>1</v>
      </c>
      <c r="W65" s="36" t="s">
        <v>123</v>
      </c>
      <c r="X65" s="36" t="s">
        <v>123</v>
      </c>
      <c r="Y65" s="36" t="s">
        <v>123</v>
      </c>
      <c r="Z65" s="36" t="s">
        <v>123</v>
      </c>
      <c r="AA65" s="36" t="s">
        <v>123</v>
      </c>
      <c r="AB65" s="36" t="s">
        <v>123</v>
      </c>
      <c r="AC65" s="36" t="s">
        <v>123</v>
      </c>
      <c r="AD65" s="36" t="s">
        <v>123</v>
      </c>
      <c r="AE65" s="36" t="s">
        <v>123</v>
      </c>
      <c r="AF65" s="36" t="s">
        <v>123</v>
      </c>
      <c r="AG65" s="36" t="s">
        <v>123</v>
      </c>
      <c r="AH65" s="36"/>
      <c r="AI65" s="36"/>
      <c r="AJ65" s="36"/>
      <c r="AK65" s="36" t="s">
        <v>208</v>
      </c>
      <c r="AL65" s="36">
        <v>1</v>
      </c>
      <c r="AM65" s="36">
        <v>1</v>
      </c>
      <c r="AN65" s="37">
        <v>-14.804424445155</v>
      </c>
      <c r="AO65" s="37">
        <v>-64.863426256924001</v>
      </c>
      <c r="AP65" s="36">
        <v>2858</v>
      </c>
      <c r="AQ65" s="36">
        <v>2870</v>
      </c>
      <c r="AR65" s="36">
        <f>AQ65-AP65</f>
        <v>12</v>
      </c>
      <c r="AS65" s="54">
        <f t="shared" si="3"/>
        <v>41</v>
      </c>
      <c r="AT65" s="52"/>
      <c r="AU65" s="53"/>
      <c r="AV65" s="51" t="s">
        <v>123</v>
      </c>
      <c r="AW65" s="51" t="s">
        <v>123</v>
      </c>
      <c r="AX65" s="36" t="s">
        <v>123</v>
      </c>
      <c r="AY65" s="36" t="s">
        <v>123</v>
      </c>
      <c r="AZ65" s="36" t="s">
        <v>123</v>
      </c>
      <c r="BA65" s="36" t="s">
        <v>123</v>
      </c>
      <c r="BB65" s="36" t="s">
        <v>123</v>
      </c>
    </row>
    <row r="66" spans="1:54" x14ac:dyDescent="0.3">
      <c r="A66" s="123" t="s">
        <v>22</v>
      </c>
      <c r="B66" s="123"/>
      <c r="C66" s="38">
        <f t="shared" ref="C66:AG66" si="4">SUM(C8:C65)</f>
        <v>0</v>
      </c>
      <c r="D66" s="38">
        <f t="shared" si="4"/>
        <v>0</v>
      </c>
      <c r="E66" s="38">
        <f t="shared" si="4"/>
        <v>0</v>
      </c>
      <c r="F66" s="38">
        <f>SUM(F8:F65)</f>
        <v>49</v>
      </c>
      <c r="G66" s="38">
        <f t="shared" si="4"/>
        <v>49</v>
      </c>
      <c r="H66" s="38">
        <f t="shared" si="4"/>
        <v>49</v>
      </c>
      <c r="I66" s="38">
        <f t="shared" si="4"/>
        <v>0</v>
      </c>
      <c r="J66" s="38">
        <f t="shared" si="4"/>
        <v>0</v>
      </c>
      <c r="K66" s="38">
        <f t="shared" si="4"/>
        <v>0</v>
      </c>
      <c r="L66" s="38">
        <f t="shared" si="4"/>
        <v>27</v>
      </c>
      <c r="M66" s="38">
        <f t="shared" si="4"/>
        <v>1</v>
      </c>
      <c r="N66" s="38">
        <f>SUM(N8:N65)</f>
        <v>15</v>
      </c>
      <c r="O66" s="38">
        <f>SUM(O8:O65)</f>
        <v>1</v>
      </c>
      <c r="P66" s="38">
        <f t="shared" si="4"/>
        <v>19</v>
      </c>
      <c r="Q66" s="38">
        <f t="shared" si="4"/>
        <v>5</v>
      </c>
      <c r="R66" s="38">
        <f t="shared" si="4"/>
        <v>0</v>
      </c>
      <c r="S66" s="38">
        <f t="shared" si="4"/>
        <v>0</v>
      </c>
      <c r="T66" s="38">
        <f t="shared" si="4"/>
        <v>0</v>
      </c>
      <c r="U66" s="38">
        <f t="shared" si="4"/>
        <v>0</v>
      </c>
      <c r="V66" s="38">
        <f t="shared" si="4"/>
        <v>7</v>
      </c>
      <c r="W66" s="38">
        <f t="shared" si="4"/>
        <v>0</v>
      </c>
      <c r="X66" s="38">
        <f t="shared" si="4"/>
        <v>4</v>
      </c>
      <c r="Y66" s="38">
        <f t="shared" si="4"/>
        <v>1</v>
      </c>
      <c r="Z66" s="38">
        <f t="shared" si="4"/>
        <v>0</v>
      </c>
      <c r="AA66" s="38">
        <f t="shared" si="4"/>
        <v>0</v>
      </c>
      <c r="AB66" s="38">
        <f t="shared" si="4"/>
        <v>0</v>
      </c>
      <c r="AC66" s="38">
        <f t="shared" si="4"/>
        <v>0</v>
      </c>
      <c r="AD66" s="38">
        <f t="shared" si="4"/>
        <v>0</v>
      </c>
      <c r="AE66" s="38">
        <f t="shared" si="4"/>
        <v>0</v>
      </c>
      <c r="AF66" s="38">
        <f t="shared" si="4"/>
        <v>0</v>
      </c>
      <c r="AG66" s="38">
        <f t="shared" si="4"/>
        <v>0</v>
      </c>
      <c r="AH66" s="38">
        <f>COUNTA(AH8:AH65)</f>
        <v>0</v>
      </c>
      <c r="AI66" s="38">
        <f>SUM(AI8:AI65)</f>
        <v>2</v>
      </c>
      <c r="AJ66" s="38">
        <f>SUM(AJ8:AJ65)</f>
        <v>0</v>
      </c>
      <c r="AK66" s="38">
        <f>COUNTA(AK8:AK65)</f>
        <v>7</v>
      </c>
      <c r="AL66" s="38">
        <f>SUM(AL8:AL65)</f>
        <v>7</v>
      </c>
      <c r="AM66" s="38">
        <f>SUM(AM8:AM65)</f>
        <v>15</v>
      </c>
      <c r="AN66" s="106" t="s">
        <v>25</v>
      </c>
      <c r="AO66" s="106"/>
      <c r="AP66" s="144">
        <f>AR66+AS66</f>
        <v>1830</v>
      </c>
      <c r="AQ66" s="144"/>
      <c r="AR66" s="34">
        <f>SUM(AR8:AR65)</f>
        <v>168</v>
      </c>
      <c r="AS66" s="34">
        <f>SUM(AS8:AS65)</f>
        <v>1662</v>
      </c>
      <c r="AT66" s="106" t="s">
        <v>75</v>
      </c>
      <c r="AU66" s="106"/>
      <c r="AV66" s="38">
        <f t="shared" ref="AV66:BB66" si="5">SUM(AV8:AV65)</f>
        <v>21</v>
      </c>
      <c r="AW66" s="38">
        <f t="shared" si="5"/>
        <v>21</v>
      </c>
      <c r="AX66" s="38">
        <f t="shared" si="5"/>
        <v>21</v>
      </c>
      <c r="AY66" s="38">
        <f t="shared" si="5"/>
        <v>301</v>
      </c>
      <c r="AZ66" s="38">
        <f t="shared" si="5"/>
        <v>684.4</v>
      </c>
      <c r="BA66" s="38">
        <f t="shared" si="5"/>
        <v>5</v>
      </c>
      <c r="BB66" s="38">
        <f t="shared" si="5"/>
        <v>0</v>
      </c>
    </row>
    <row r="67" spans="1:54" ht="10.95" customHeight="1" x14ac:dyDescent="0.3">
      <c r="AP67" s="82">
        <f>AQ65-AP8</f>
        <v>1830</v>
      </c>
    </row>
    <row r="68" spans="1:54" ht="10.95" customHeight="1" x14ac:dyDescent="0.3"/>
    <row r="69" spans="1:54" ht="10.95" customHeight="1" x14ac:dyDescent="0.3"/>
    <row r="70" spans="1:54" ht="10.95" customHeight="1" x14ac:dyDescent="0.3"/>
    <row r="71" spans="1:54" ht="10.95" customHeight="1" x14ac:dyDescent="0.3"/>
    <row r="72" spans="1:54" ht="10.95" customHeight="1" x14ac:dyDescent="0.3"/>
    <row r="73" spans="1:54" ht="10.95" customHeight="1" x14ac:dyDescent="0.3"/>
    <row r="74" spans="1:54" ht="10.95" customHeight="1" x14ac:dyDescent="0.3"/>
    <row r="75" spans="1:54" ht="10.95" customHeight="1" x14ac:dyDescent="0.3"/>
    <row r="76" spans="1:54" ht="10.95" customHeight="1" x14ac:dyDescent="0.3"/>
    <row r="77" spans="1:54" ht="10.95" customHeight="1" x14ac:dyDescent="0.3"/>
    <row r="78" spans="1:54" ht="10.95" customHeight="1" x14ac:dyDescent="0.3"/>
    <row r="79" spans="1:54" ht="10.95" customHeight="1" x14ac:dyDescent="0.3"/>
    <row r="80" spans="1:54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  <row r="180" ht="10.95" customHeight="1" x14ac:dyDescent="0.3"/>
    <row r="181" ht="10.95" customHeight="1" x14ac:dyDescent="0.3"/>
    <row r="182" ht="10.95" customHeight="1" x14ac:dyDescent="0.3"/>
    <row r="183" ht="10.95" customHeight="1" x14ac:dyDescent="0.3"/>
    <row r="184" ht="10.95" customHeight="1" x14ac:dyDescent="0.3"/>
    <row r="185" ht="10.95" customHeight="1" x14ac:dyDescent="0.3"/>
    <row r="186" ht="10.95" customHeight="1" x14ac:dyDescent="0.3"/>
    <row r="187" ht="10.95" customHeight="1" x14ac:dyDescent="0.3"/>
    <row r="188" ht="10.95" customHeight="1" x14ac:dyDescent="0.3"/>
    <row r="189" ht="10.95" customHeight="1" x14ac:dyDescent="0.3"/>
    <row r="190" ht="10.95" customHeight="1" x14ac:dyDescent="0.3"/>
    <row r="191" ht="10.95" customHeight="1" x14ac:dyDescent="0.3"/>
    <row r="192" ht="10.95" customHeight="1" x14ac:dyDescent="0.3"/>
    <row r="193" ht="10.95" customHeight="1" x14ac:dyDescent="0.3"/>
    <row r="194" ht="10.95" customHeight="1" x14ac:dyDescent="0.3"/>
    <row r="195" ht="10.95" customHeight="1" x14ac:dyDescent="0.3"/>
    <row r="196" ht="10.95" customHeight="1" x14ac:dyDescent="0.3"/>
    <row r="197" ht="10.95" customHeight="1" x14ac:dyDescent="0.3"/>
    <row r="198" ht="10.95" customHeight="1" x14ac:dyDescent="0.3"/>
    <row r="199" ht="10.95" customHeight="1" x14ac:dyDescent="0.3"/>
    <row r="200" ht="10.95" customHeight="1" x14ac:dyDescent="0.3"/>
    <row r="201" ht="10.95" customHeight="1" x14ac:dyDescent="0.3"/>
    <row r="202" ht="10.95" customHeight="1" x14ac:dyDescent="0.3"/>
    <row r="203" ht="10.95" customHeight="1" x14ac:dyDescent="0.3"/>
    <row r="204" ht="10.95" customHeight="1" x14ac:dyDescent="0.3"/>
    <row r="205" ht="10.95" customHeight="1" x14ac:dyDescent="0.3"/>
    <row r="206" ht="10.95" customHeight="1" x14ac:dyDescent="0.3"/>
    <row r="207" ht="10.95" customHeight="1" x14ac:dyDescent="0.3"/>
    <row r="208" ht="10.95" customHeight="1" x14ac:dyDescent="0.3"/>
    <row r="209" ht="10.95" customHeight="1" x14ac:dyDescent="0.3"/>
    <row r="210" ht="10.95" customHeight="1" x14ac:dyDescent="0.3"/>
    <row r="211" ht="10.95" customHeight="1" x14ac:dyDescent="0.3"/>
    <row r="212" ht="10.95" customHeight="1" x14ac:dyDescent="0.3"/>
    <row r="213" ht="10.95" customHeight="1" x14ac:dyDescent="0.3"/>
    <row r="214" ht="10.95" customHeight="1" x14ac:dyDescent="0.3"/>
    <row r="215" ht="10.95" customHeight="1" x14ac:dyDescent="0.3"/>
    <row r="216" ht="10.95" customHeight="1" x14ac:dyDescent="0.3"/>
    <row r="217" ht="10.95" customHeight="1" x14ac:dyDescent="0.3"/>
    <row r="218" ht="10.95" customHeight="1" x14ac:dyDescent="0.3"/>
    <row r="219" ht="10.95" customHeight="1" x14ac:dyDescent="0.3"/>
    <row r="220" ht="10.95" customHeight="1" x14ac:dyDescent="0.3"/>
    <row r="221" ht="10.95" customHeight="1" x14ac:dyDescent="0.3"/>
    <row r="222" ht="10.95" customHeight="1" x14ac:dyDescent="0.3"/>
    <row r="223" ht="10.95" customHeight="1" x14ac:dyDescent="0.3"/>
    <row r="224" ht="10.95" customHeight="1" x14ac:dyDescent="0.3"/>
    <row r="225" ht="10.95" customHeight="1" x14ac:dyDescent="0.3"/>
    <row r="226" ht="10.95" customHeight="1" x14ac:dyDescent="0.3"/>
    <row r="227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58">
    <mergeCell ref="AT41:AU41"/>
    <mergeCell ref="AT42:AU42"/>
    <mergeCell ref="AT43:AU43"/>
    <mergeCell ref="A66:B66"/>
    <mergeCell ref="AN66:AO66"/>
    <mergeCell ref="AP66:AQ66"/>
    <mergeCell ref="AT66:AU66"/>
    <mergeCell ref="AT46:AU46"/>
    <mergeCell ref="AT47:AU47"/>
    <mergeCell ref="AT48:AU48"/>
    <mergeCell ref="AT40:AU40"/>
    <mergeCell ref="AT29:AU29"/>
    <mergeCell ref="AT30:AU30"/>
    <mergeCell ref="AT31:AU31"/>
    <mergeCell ref="AT32:AU32"/>
    <mergeCell ref="AT33:AU33"/>
    <mergeCell ref="AT34:AU34"/>
    <mergeCell ref="AT35:AU35"/>
    <mergeCell ref="AT36:AU36"/>
    <mergeCell ref="AT37:AU37"/>
    <mergeCell ref="AT38:AU38"/>
    <mergeCell ref="AT39:AU39"/>
    <mergeCell ref="AT28:AU28"/>
    <mergeCell ref="AT13:AU13"/>
    <mergeCell ref="AT14:AU14"/>
    <mergeCell ref="AT15:AU15"/>
    <mergeCell ref="AT18:AU18"/>
    <mergeCell ref="AT19:AU19"/>
    <mergeCell ref="AT20:AU20"/>
    <mergeCell ref="AT21:AU21"/>
    <mergeCell ref="AT24:AU24"/>
    <mergeCell ref="AT25:AU25"/>
    <mergeCell ref="AT26:AU26"/>
    <mergeCell ref="AT27:AU27"/>
    <mergeCell ref="AT12:AU12"/>
    <mergeCell ref="AU4:BB4"/>
    <mergeCell ref="A5:BB5"/>
    <mergeCell ref="A6:A7"/>
    <mergeCell ref="B6:K6"/>
    <mergeCell ref="AA6:AG6"/>
    <mergeCell ref="AH6:AM6"/>
    <mergeCell ref="AN6:AO6"/>
    <mergeCell ref="AP6:AS6"/>
    <mergeCell ref="AT6:AU7"/>
    <mergeCell ref="AP7:AQ7"/>
    <mergeCell ref="AT8:AU8"/>
    <mergeCell ref="AT9:AU9"/>
    <mergeCell ref="AT11:AU11"/>
    <mergeCell ref="L6:Z6"/>
    <mergeCell ref="AV6:BB6"/>
    <mergeCell ref="A4:E4"/>
    <mergeCell ref="AG4:AJ4"/>
    <mergeCell ref="A1:D2"/>
    <mergeCell ref="G1:AT1"/>
    <mergeCell ref="G2:AT2"/>
    <mergeCell ref="A3:AZ3"/>
    <mergeCell ref="Q4:V4"/>
    <mergeCell ref="W4:AE4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DC1E-11B4-4F2A-8AE1-E9FD4CE870C7}">
  <sheetPr>
    <tabColor rgb="FF00B050"/>
    <pageSetUpPr fitToPage="1"/>
  </sheetPr>
  <dimension ref="A1:BB180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P8" sqref="P8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4" width="3.44140625" style="1" bestFit="1" customWidth="1"/>
    <col min="15" max="15" width="3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" style="1" customWidth="1"/>
    <col min="41" max="41" width="11.44140625" style="1" bestFit="1" customWidth="1"/>
    <col min="42" max="43" width="6" style="1" bestFit="1" customWidth="1"/>
    <col min="44" max="44" width="4" style="1" bestFit="1" customWidth="1"/>
    <col min="45" max="45" width="5" style="1" bestFit="1" customWidth="1"/>
    <col min="46" max="46" width="12.6640625" style="2" customWidth="1"/>
    <col min="47" max="47" width="7.44140625" style="2" customWidth="1"/>
    <col min="48" max="49" width="3.4414062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9" t="s">
        <v>339</v>
      </c>
      <c r="G4" s="28"/>
      <c r="H4" s="28"/>
      <c r="I4" s="28"/>
      <c r="J4" s="28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244</v>
      </c>
      <c r="AQ4" s="31"/>
      <c r="AR4" s="32"/>
      <c r="AT4" s="33" t="s">
        <v>88</v>
      </c>
      <c r="AU4" s="107" t="s">
        <v>341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40.2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90</v>
      </c>
      <c r="S7" s="25" t="s">
        <v>117</v>
      </c>
      <c r="T7" s="25" t="s">
        <v>13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>
        <v>1</v>
      </c>
      <c r="B8" s="36">
        <v>309</v>
      </c>
      <c r="C8" s="36" t="s">
        <v>123</v>
      </c>
      <c r="D8" s="36" t="s">
        <v>123</v>
      </c>
      <c r="E8" s="36" t="s">
        <v>123</v>
      </c>
      <c r="F8" s="36" t="s">
        <v>123</v>
      </c>
      <c r="G8" s="36"/>
      <c r="H8" s="36" t="s">
        <v>123</v>
      </c>
      <c r="I8" s="36" t="s">
        <v>123</v>
      </c>
      <c r="J8" s="36" t="s">
        <v>123</v>
      </c>
      <c r="K8" s="36" t="s">
        <v>123</v>
      </c>
      <c r="L8" s="36" t="s">
        <v>123</v>
      </c>
      <c r="M8" s="36" t="s">
        <v>123</v>
      </c>
      <c r="N8" s="36">
        <v>1</v>
      </c>
      <c r="O8" s="36" t="s">
        <v>123</v>
      </c>
      <c r="P8" s="36" t="s">
        <v>123</v>
      </c>
      <c r="Q8" s="36" t="s">
        <v>123</v>
      </c>
      <c r="R8" s="36" t="s">
        <v>123</v>
      </c>
      <c r="S8" s="36" t="s">
        <v>123</v>
      </c>
      <c r="T8" s="36" t="s">
        <v>123</v>
      </c>
      <c r="U8" s="36" t="s">
        <v>123</v>
      </c>
      <c r="V8" s="36" t="s">
        <v>123</v>
      </c>
      <c r="W8" s="36" t="s">
        <v>123</v>
      </c>
      <c r="X8" s="36" t="s">
        <v>123</v>
      </c>
      <c r="Y8" s="36" t="s">
        <v>123</v>
      </c>
      <c r="Z8" s="36" t="s">
        <v>123</v>
      </c>
      <c r="AA8" s="36" t="s">
        <v>123</v>
      </c>
      <c r="AB8" s="36" t="s">
        <v>123</v>
      </c>
      <c r="AC8" s="36" t="s">
        <v>123</v>
      </c>
      <c r="AD8" s="36" t="s">
        <v>123</v>
      </c>
      <c r="AE8" s="36" t="s">
        <v>123</v>
      </c>
      <c r="AF8" s="36" t="s">
        <v>123</v>
      </c>
      <c r="AG8" s="36" t="s">
        <v>123</v>
      </c>
      <c r="AH8" s="36"/>
      <c r="AI8" s="36"/>
      <c r="AJ8" s="36"/>
      <c r="AK8" s="36"/>
      <c r="AL8" s="36"/>
      <c r="AM8" s="36"/>
      <c r="AN8" s="37">
        <v>-14.806718999999999</v>
      </c>
      <c r="AO8" s="37">
        <v>-64.865599000000003</v>
      </c>
      <c r="AP8" s="36">
        <v>1238</v>
      </c>
      <c r="AQ8" s="36">
        <v>1226</v>
      </c>
      <c r="AR8" s="36">
        <f>AP8-AQ8</f>
        <v>12</v>
      </c>
      <c r="AS8" s="36"/>
      <c r="AT8" s="145"/>
      <c r="AU8" s="146"/>
      <c r="AV8" s="51" t="s">
        <v>123</v>
      </c>
      <c r="AW8" s="51" t="s">
        <v>123</v>
      </c>
      <c r="AX8" s="36" t="s">
        <v>123</v>
      </c>
      <c r="AY8" s="36" t="s">
        <v>123</v>
      </c>
      <c r="AZ8" s="36" t="s">
        <v>123</v>
      </c>
      <c r="BA8" s="36" t="s">
        <v>123</v>
      </c>
      <c r="BB8" s="36" t="s">
        <v>123</v>
      </c>
    </row>
    <row r="9" spans="1:54" x14ac:dyDescent="0.3">
      <c r="A9" s="36">
        <v>2</v>
      </c>
      <c r="B9" s="36">
        <v>310</v>
      </c>
      <c r="C9" s="36" t="s">
        <v>123</v>
      </c>
      <c r="D9" s="36" t="s">
        <v>123</v>
      </c>
      <c r="E9" s="36" t="s">
        <v>123</v>
      </c>
      <c r="F9" s="36" t="s">
        <v>123</v>
      </c>
      <c r="G9" s="36"/>
      <c r="H9" s="36" t="s">
        <v>123</v>
      </c>
      <c r="I9" s="36" t="s">
        <v>123</v>
      </c>
      <c r="J9" s="36" t="s">
        <v>123</v>
      </c>
      <c r="K9" s="36" t="s">
        <v>123</v>
      </c>
      <c r="L9" s="36" t="s">
        <v>123</v>
      </c>
      <c r="M9" s="36" t="s">
        <v>123</v>
      </c>
      <c r="N9" s="36"/>
      <c r="O9" s="36" t="s">
        <v>123</v>
      </c>
      <c r="P9" s="36" t="s">
        <v>123</v>
      </c>
      <c r="Q9" s="36" t="s">
        <v>123</v>
      </c>
      <c r="R9" s="36" t="s">
        <v>123</v>
      </c>
      <c r="S9" s="36" t="s">
        <v>123</v>
      </c>
      <c r="T9" s="36" t="s">
        <v>123</v>
      </c>
      <c r="U9" s="36" t="s">
        <v>123</v>
      </c>
      <c r="V9" s="36" t="s">
        <v>123</v>
      </c>
      <c r="W9" s="36" t="s">
        <v>123</v>
      </c>
      <c r="X9" s="36" t="s">
        <v>123</v>
      </c>
      <c r="Y9" s="36" t="s">
        <v>123</v>
      </c>
      <c r="Z9" s="36" t="s">
        <v>123</v>
      </c>
      <c r="AA9" s="36" t="s">
        <v>123</v>
      </c>
      <c r="AB9" s="36" t="s">
        <v>123</v>
      </c>
      <c r="AC9" s="36" t="s">
        <v>123</v>
      </c>
      <c r="AD9" s="36" t="s">
        <v>123</v>
      </c>
      <c r="AE9" s="36" t="s">
        <v>123</v>
      </c>
      <c r="AF9" s="36" t="s">
        <v>123</v>
      </c>
      <c r="AG9" s="36" t="s">
        <v>123</v>
      </c>
      <c r="AH9" s="36"/>
      <c r="AI9" s="36"/>
      <c r="AJ9" s="36"/>
      <c r="AK9" s="36"/>
      <c r="AL9" s="36"/>
      <c r="AM9" s="36"/>
      <c r="AN9" s="37">
        <v>-14.806764768111</v>
      </c>
      <c r="AO9" s="37">
        <v>-64.865202214568001</v>
      </c>
      <c r="AP9" s="36">
        <v>1184</v>
      </c>
      <c r="AQ9" s="36"/>
      <c r="AR9" s="36"/>
      <c r="AS9" s="36">
        <f>AQ8-AP9</f>
        <v>42</v>
      </c>
      <c r="AT9" s="145"/>
      <c r="AU9" s="146"/>
      <c r="AV9" s="51" t="s">
        <v>123</v>
      </c>
      <c r="AW9" s="51" t="s">
        <v>123</v>
      </c>
      <c r="AX9" s="36" t="s">
        <v>123</v>
      </c>
      <c r="AY9" s="36" t="s">
        <v>123</v>
      </c>
      <c r="AZ9" s="36" t="s">
        <v>123</v>
      </c>
      <c r="BA9" s="36" t="s">
        <v>123</v>
      </c>
      <c r="BB9" s="36" t="s">
        <v>123</v>
      </c>
    </row>
    <row r="10" spans="1:54" x14ac:dyDescent="0.3">
      <c r="A10" s="36">
        <v>3</v>
      </c>
      <c r="B10" s="36">
        <v>311</v>
      </c>
      <c r="C10" s="36" t="s">
        <v>123</v>
      </c>
      <c r="D10" s="36" t="s">
        <v>123</v>
      </c>
      <c r="E10" s="36" t="s">
        <v>123</v>
      </c>
      <c r="F10" s="36" t="s">
        <v>123</v>
      </c>
      <c r="G10" s="36"/>
      <c r="H10" s="36" t="s">
        <v>123</v>
      </c>
      <c r="I10" s="36" t="s">
        <v>123</v>
      </c>
      <c r="J10" s="36" t="s">
        <v>123</v>
      </c>
      <c r="K10" s="36" t="s">
        <v>123</v>
      </c>
      <c r="L10" s="36" t="s">
        <v>123</v>
      </c>
      <c r="M10" s="36" t="s">
        <v>123</v>
      </c>
      <c r="N10" s="36" t="s">
        <v>123</v>
      </c>
      <c r="O10" s="36" t="s">
        <v>123</v>
      </c>
      <c r="P10" s="36" t="s">
        <v>123</v>
      </c>
      <c r="Q10" s="36" t="s">
        <v>123</v>
      </c>
      <c r="R10" s="36" t="s">
        <v>123</v>
      </c>
      <c r="S10" s="36" t="s">
        <v>123</v>
      </c>
      <c r="T10" s="36" t="s">
        <v>123</v>
      </c>
      <c r="U10" s="36" t="s">
        <v>123</v>
      </c>
      <c r="V10" s="36" t="s">
        <v>123</v>
      </c>
      <c r="W10" s="36" t="s">
        <v>123</v>
      </c>
      <c r="X10" s="36" t="s">
        <v>123</v>
      </c>
      <c r="Y10" s="36" t="s">
        <v>123</v>
      </c>
      <c r="Z10" s="36" t="s">
        <v>123</v>
      </c>
      <c r="AA10" s="36" t="s">
        <v>123</v>
      </c>
      <c r="AB10" s="36" t="s">
        <v>123</v>
      </c>
      <c r="AC10" s="36" t="s">
        <v>123</v>
      </c>
      <c r="AD10" s="36" t="s">
        <v>123</v>
      </c>
      <c r="AE10" s="36" t="s">
        <v>123</v>
      </c>
      <c r="AF10" s="36" t="s">
        <v>123</v>
      </c>
      <c r="AG10" s="36" t="s">
        <v>123</v>
      </c>
      <c r="AH10" s="36"/>
      <c r="AI10" s="36"/>
      <c r="AJ10" s="36"/>
      <c r="AK10" s="36"/>
      <c r="AL10" s="36"/>
      <c r="AM10" s="36"/>
      <c r="AN10" s="37">
        <v>-14.806797831221999</v>
      </c>
      <c r="AO10" s="37">
        <v>-64.864827711135007</v>
      </c>
      <c r="AP10" s="36">
        <v>1144</v>
      </c>
      <c r="AQ10" s="36"/>
      <c r="AR10" s="36"/>
      <c r="AS10" s="54">
        <f>AP9-AP10</f>
        <v>40</v>
      </c>
      <c r="AT10" s="52"/>
      <c r="AU10" s="53"/>
      <c r="AV10" s="51" t="s">
        <v>123</v>
      </c>
      <c r="AW10" s="51" t="s">
        <v>123</v>
      </c>
      <c r="AX10" s="36" t="s">
        <v>123</v>
      </c>
      <c r="AY10" s="36" t="s">
        <v>123</v>
      </c>
      <c r="AZ10" s="36" t="s">
        <v>123</v>
      </c>
      <c r="BA10" s="36" t="s">
        <v>123</v>
      </c>
      <c r="BB10" s="36" t="s">
        <v>123</v>
      </c>
    </row>
    <row r="11" spans="1:54" x14ac:dyDescent="0.3">
      <c r="A11" s="36">
        <v>4</v>
      </c>
      <c r="B11" s="36">
        <v>312</v>
      </c>
      <c r="C11" s="36" t="s">
        <v>123</v>
      </c>
      <c r="D11" s="36" t="s">
        <v>123</v>
      </c>
      <c r="E11" s="36" t="s">
        <v>123</v>
      </c>
      <c r="F11" s="36" t="s">
        <v>123</v>
      </c>
      <c r="G11" s="36"/>
      <c r="H11" s="36" t="s">
        <v>123</v>
      </c>
      <c r="I11" s="36" t="s">
        <v>123</v>
      </c>
      <c r="J11" s="36" t="s">
        <v>123</v>
      </c>
      <c r="K11" s="36" t="s">
        <v>123</v>
      </c>
      <c r="L11" s="36" t="s">
        <v>123</v>
      </c>
      <c r="M11" s="36" t="s">
        <v>123</v>
      </c>
      <c r="N11" s="36" t="s">
        <v>123</v>
      </c>
      <c r="O11" s="36" t="s">
        <v>123</v>
      </c>
      <c r="P11" s="36" t="s">
        <v>123</v>
      </c>
      <c r="Q11" s="36" t="s">
        <v>123</v>
      </c>
      <c r="R11" s="36" t="s">
        <v>123</v>
      </c>
      <c r="S11" s="36" t="s">
        <v>123</v>
      </c>
      <c r="T11" s="36" t="s">
        <v>123</v>
      </c>
      <c r="U11" s="36" t="s">
        <v>123</v>
      </c>
      <c r="V11" s="36" t="s">
        <v>123</v>
      </c>
      <c r="W11" s="36" t="s">
        <v>123</v>
      </c>
      <c r="X11" s="36" t="s">
        <v>123</v>
      </c>
      <c r="Y11" s="36" t="s">
        <v>123</v>
      </c>
      <c r="Z11" s="36" t="s">
        <v>123</v>
      </c>
      <c r="AA11" s="36" t="s">
        <v>123</v>
      </c>
      <c r="AB11" s="36" t="s">
        <v>123</v>
      </c>
      <c r="AC11" s="36" t="s">
        <v>123</v>
      </c>
      <c r="AD11" s="36" t="s">
        <v>123</v>
      </c>
      <c r="AE11" s="36" t="s">
        <v>123</v>
      </c>
      <c r="AF11" s="36" t="s">
        <v>123</v>
      </c>
      <c r="AG11" s="36" t="s">
        <v>123</v>
      </c>
      <c r="AH11" s="36"/>
      <c r="AI11" s="36"/>
      <c r="AJ11" s="36"/>
      <c r="AK11" s="36"/>
      <c r="AL11" s="36"/>
      <c r="AM11" s="36"/>
      <c r="AN11" s="37">
        <v>-14.806836404192</v>
      </c>
      <c r="AO11" s="37">
        <v>-64.864429067819998</v>
      </c>
      <c r="AP11" s="36">
        <v>1100</v>
      </c>
      <c r="AQ11" s="36"/>
      <c r="AR11" s="36"/>
      <c r="AS11" s="54">
        <f>AP10-AP11</f>
        <v>44</v>
      </c>
      <c r="AT11" s="52"/>
      <c r="AU11" s="53"/>
      <c r="AV11" s="51" t="s">
        <v>123</v>
      </c>
      <c r="AW11" s="51" t="s">
        <v>123</v>
      </c>
      <c r="AX11" s="36" t="s">
        <v>123</v>
      </c>
      <c r="AY11" s="36" t="s">
        <v>123</v>
      </c>
      <c r="AZ11" s="36" t="s">
        <v>123</v>
      </c>
      <c r="BA11" s="36" t="s">
        <v>123</v>
      </c>
      <c r="BB11" s="36" t="s">
        <v>123</v>
      </c>
    </row>
    <row r="12" spans="1:54" x14ac:dyDescent="0.3">
      <c r="A12" s="36">
        <v>5</v>
      </c>
      <c r="B12" s="36">
        <v>313</v>
      </c>
      <c r="C12" s="36" t="s">
        <v>123</v>
      </c>
      <c r="D12" s="36" t="s">
        <v>123</v>
      </c>
      <c r="E12" s="36" t="s">
        <v>123</v>
      </c>
      <c r="F12" s="36" t="s">
        <v>123</v>
      </c>
      <c r="G12" s="36"/>
      <c r="H12" s="36" t="s">
        <v>123</v>
      </c>
      <c r="I12" s="36" t="s">
        <v>123</v>
      </c>
      <c r="J12" s="36" t="s">
        <v>123</v>
      </c>
      <c r="K12" s="36" t="s">
        <v>123</v>
      </c>
      <c r="L12" s="36" t="s">
        <v>123</v>
      </c>
      <c r="M12" s="36" t="s">
        <v>123</v>
      </c>
      <c r="N12" s="36" t="s">
        <v>123</v>
      </c>
      <c r="O12" s="36" t="s">
        <v>123</v>
      </c>
      <c r="P12" s="36" t="s">
        <v>123</v>
      </c>
      <c r="Q12" s="36" t="s">
        <v>123</v>
      </c>
      <c r="R12" s="36" t="s">
        <v>123</v>
      </c>
      <c r="S12" s="36" t="s">
        <v>123</v>
      </c>
      <c r="T12" s="36" t="s">
        <v>123</v>
      </c>
      <c r="U12" s="36" t="s">
        <v>123</v>
      </c>
      <c r="V12" s="36" t="s">
        <v>123</v>
      </c>
      <c r="W12" s="36" t="s">
        <v>123</v>
      </c>
      <c r="X12" s="36" t="s">
        <v>123</v>
      </c>
      <c r="Y12" s="36" t="s">
        <v>123</v>
      </c>
      <c r="Z12" s="36" t="s">
        <v>123</v>
      </c>
      <c r="AA12" s="36" t="s">
        <v>123</v>
      </c>
      <c r="AB12" s="36" t="s">
        <v>123</v>
      </c>
      <c r="AC12" s="36" t="s">
        <v>123</v>
      </c>
      <c r="AD12" s="36" t="s">
        <v>123</v>
      </c>
      <c r="AE12" s="36" t="s">
        <v>123</v>
      </c>
      <c r="AF12" s="36" t="s">
        <v>123</v>
      </c>
      <c r="AG12" s="36" t="s">
        <v>123</v>
      </c>
      <c r="AH12" s="36"/>
      <c r="AI12" s="36"/>
      <c r="AJ12" s="36"/>
      <c r="AK12" s="36"/>
      <c r="AL12" s="36"/>
      <c r="AM12" s="36"/>
      <c r="AN12" s="37">
        <v>-14.80686395631</v>
      </c>
      <c r="AO12" s="37">
        <v>-64.864018689841004</v>
      </c>
      <c r="AP12" s="36">
        <v>1057</v>
      </c>
      <c r="AQ12" s="36"/>
      <c r="AR12" s="36"/>
      <c r="AS12" s="54">
        <f>AP11-AP12</f>
        <v>43</v>
      </c>
      <c r="AT12" s="52"/>
      <c r="AU12" s="53"/>
      <c r="AV12" s="51" t="s">
        <v>123</v>
      </c>
      <c r="AW12" s="51" t="s">
        <v>123</v>
      </c>
      <c r="AX12" s="36" t="s">
        <v>123</v>
      </c>
      <c r="AY12" s="36">
        <v>27</v>
      </c>
      <c r="AZ12" s="36">
        <f t="shared" ref="AZ12" si="0">AY12*1.25</f>
        <v>33.75</v>
      </c>
      <c r="BA12" s="36" t="s">
        <v>123</v>
      </c>
      <c r="BB12" s="36" t="s">
        <v>123</v>
      </c>
    </row>
    <row r="13" spans="1:54" x14ac:dyDescent="0.3">
      <c r="A13" s="36">
        <v>6</v>
      </c>
      <c r="B13" s="36">
        <v>336</v>
      </c>
      <c r="C13" s="36" t="s">
        <v>123</v>
      </c>
      <c r="D13" s="36" t="s">
        <v>123</v>
      </c>
      <c r="E13" s="36" t="s">
        <v>123</v>
      </c>
      <c r="F13" s="36">
        <v>1</v>
      </c>
      <c r="G13" s="36">
        <v>1</v>
      </c>
      <c r="H13" s="36">
        <v>1</v>
      </c>
      <c r="I13" s="36" t="s">
        <v>123</v>
      </c>
      <c r="J13" s="36" t="s">
        <v>123</v>
      </c>
      <c r="K13" s="36" t="s">
        <v>123</v>
      </c>
      <c r="L13" s="36" t="s">
        <v>123</v>
      </c>
      <c r="M13" s="36" t="s">
        <v>123</v>
      </c>
      <c r="N13" s="36" t="s">
        <v>123</v>
      </c>
      <c r="O13" s="36" t="s">
        <v>123</v>
      </c>
      <c r="P13" s="36">
        <v>1</v>
      </c>
      <c r="Q13" s="36" t="s">
        <v>123</v>
      </c>
      <c r="R13" s="36" t="s">
        <v>123</v>
      </c>
      <c r="S13" s="36" t="s">
        <v>123</v>
      </c>
      <c r="T13" s="36" t="s">
        <v>123</v>
      </c>
      <c r="U13" s="36" t="s">
        <v>123</v>
      </c>
      <c r="V13" s="36" t="s">
        <v>123</v>
      </c>
      <c r="W13" s="36" t="s">
        <v>123</v>
      </c>
      <c r="X13" s="36" t="s">
        <v>123</v>
      </c>
      <c r="Y13" s="36" t="s">
        <v>123</v>
      </c>
      <c r="Z13" s="36" t="s">
        <v>123</v>
      </c>
      <c r="AA13" s="36" t="s">
        <v>123</v>
      </c>
      <c r="AB13" s="36" t="s">
        <v>123</v>
      </c>
      <c r="AC13" s="36" t="s">
        <v>123</v>
      </c>
      <c r="AD13" s="36" t="s">
        <v>123</v>
      </c>
      <c r="AE13" s="36" t="s">
        <v>123</v>
      </c>
      <c r="AF13" s="36" t="s">
        <v>123</v>
      </c>
      <c r="AG13" s="36" t="s">
        <v>123</v>
      </c>
      <c r="AH13" s="36"/>
      <c r="AI13" s="36"/>
      <c r="AJ13" s="36"/>
      <c r="AK13" s="36"/>
      <c r="AL13" s="36"/>
      <c r="AM13" s="36"/>
      <c r="AN13" s="37">
        <v>-14.806835431402</v>
      </c>
      <c r="AO13" s="37">
        <v>-64.863893967121001</v>
      </c>
      <c r="AP13" s="36"/>
      <c r="AQ13" s="36"/>
      <c r="AR13" s="36"/>
      <c r="AS13" s="54"/>
      <c r="AT13" s="52"/>
      <c r="AU13" s="53"/>
      <c r="AV13" s="51">
        <v>1</v>
      </c>
      <c r="AW13" s="51">
        <v>1</v>
      </c>
      <c r="AX13" s="36">
        <v>1</v>
      </c>
      <c r="AY13" s="36" t="s">
        <v>123</v>
      </c>
      <c r="AZ13" s="36"/>
      <c r="BA13" s="36">
        <v>1</v>
      </c>
      <c r="BB13" s="36" t="s">
        <v>123</v>
      </c>
    </row>
    <row r="14" spans="1:54" x14ac:dyDescent="0.3">
      <c r="A14" s="36" t="s">
        <v>165</v>
      </c>
      <c r="B14" s="36" t="s">
        <v>123</v>
      </c>
      <c r="C14" s="36" t="s">
        <v>123</v>
      </c>
      <c r="D14" s="36" t="s">
        <v>123</v>
      </c>
      <c r="E14" s="36" t="s">
        <v>123</v>
      </c>
      <c r="F14" s="36" t="s">
        <v>123</v>
      </c>
      <c r="G14" s="36" t="s">
        <v>123</v>
      </c>
      <c r="H14" s="36" t="s">
        <v>123</v>
      </c>
      <c r="I14" s="36" t="s">
        <v>123</v>
      </c>
      <c r="J14" s="36" t="s">
        <v>123</v>
      </c>
      <c r="K14" s="36" t="s">
        <v>123</v>
      </c>
      <c r="L14" s="36" t="s">
        <v>123</v>
      </c>
      <c r="M14" s="36" t="s">
        <v>123</v>
      </c>
      <c r="N14" s="36" t="s">
        <v>123</v>
      </c>
      <c r="O14" s="36" t="s">
        <v>123</v>
      </c>
      <c r="P14" s="36" t="s">
        <v>123</v>
      </c>
      <c r="Q14" s="36" t="s">
        <v>123</v>
      </c>
      <c r="R14" s="36" t="s">
        <v>123</v>
      </c>
      <c r="S14" s="36" t="s">
        <v>123</v>
      </c>
      <c r="T14" s="36" t="s">
        <v>123</v>
      </c>
      <c r="U14" s="36" t="s">
        <v>123</v>
      </c>
      <c r="V14" s="36" t="s">
        <v>123</v>
      </c>
      <c r="W14" s="36" t="s">
        <v>123</v>
      </c>
      <c r="X14" s="36"/>
      <c r="Y14" s="36">
        <v>1</v>
      </c>
      <c r="Z14" s="36" t="s">
        <v>123</v>
      </c>
      <c r="AA14" s="36" t="s">
        <v>123</v>
      </c>
      <c r="AB14" s="36" t="s">
        <v>123</v>
      </c>
      <c r="AC14" s="36" t="s">
        <v>123</v>
      </c>
      <c r="AD14" s="36" t="s">
        <v>123</v>
      </c>
      <c r="AE14" s="36" t="s">
        <v>123</v>
      </c>
      <c r="AF14" s="36" t="s">
        <v>123</v>
      </c>
      <c r="AG14" s="36" t="s">
        <v>123</v>
      </c>
      <c r="AH14" s="36"/>
      <c r="AI14" s="36"/>
      <c r="AJ14" s="36"/>
      <c r="AK14" s="36"/>
      <c r="AL14" s="36"/>
      <c r="AM14" s="36"/>
      <c r="AN14" s="37">
        <v>-14.806886</v>
      </c>
      <c r="AO14" s="37">
        <v>-64.863902999999993</v>
      </c>
      <c r="AP14" s="36"/>
      <c r="AQ14" s="36"/>
      <c r="AR14" s="36"/>
      <c r="AS14" s="54"/>
      <c r="AT14" s="52"/>
      <c r="AU14" s="53"/>
      <c r="AV14" s="51" t="s">
        <v>123</v>
      </c>
      <c r="AW14" s="51" t="s">
        <v>123</v>
      </c>
      <c r="AX14" s="36"/>
      <c r="AY14" s="36">
        <v>6</v>
      </c>
      <c r="AZ14" s="36">
        <f>AY14*1.25</f>
        <v>7.5</v>
      </c>
      <c r="BA14" s="36" t="s">
        <v>123</v>
      </c>
      <c r="BB14" s="36" t="s">
        <v>123</v>
      </c>
    </row>
    <row r="15" spans="1:54" x14ac:dyDescent="0.3">
      <c r="A15" s="36">
        <v>7</v>
      </c>
      <c r="B15" s="36">
        <v>337</v>
      </c>
      <c r="C15" s="36" t="s">
        <v>123</v>
      </c>
      <c r="D15" s="36" t="s">
        <v>123</v>
      </c>
      <c r="E15" s="36" t="s">
        <v>123</v>
      </c>
      <c r="F15" s="36">
        <v>1</v>
      </c>
      <c r="G15" s="36">
        <v>1</v>
      </c>
      <c r="H15" s="36">
        <v>1</v>
      </c>
      <c r="I15" s="36" t="s">
        <v>123</v>
      </c>
      <c r="J15" s="36" t="s">
        <v>123</v>
      </c>
      <c r="K15" s="36" t="s">
        <v>123</v>
      </c>
      <c r="L15" s="36" t="s">
        <v>123</v>
      </c>
      <c r="M15" s="36" t="s">
        <v>123</v>
      </c>
      <c r="N15" s="36">
        <v>1</v>
      </c>
      <c r="O15" s="36" t="s">
        <v>123</v>
      </c>
      <c r="P15" s="36">
        <v>1</v>
      </c>
      <c r="Q15" s="36" t="s">
        <v>123</v>
      </c>
      <c r="R15" s="36" t="s">
        <v>123</v>
      </c>
      <c r="S15" s="36" t="s">
        <v>123</v>
      </c>
      <c r="T15" s="36" t="s">
        <v>123</v>
      </c>
      <c r="U15" s="36" t="s">
        <v>123</v>
      </c>
      <c r="V15" s="36" t="s">
        <v>123</v>
      </c>
      <c r="W15" s="36" t="s">
        <v>123</v>
      </c>
      <c r="X15" s="36" t="s">
        <v>123</v>
      </c>
      <c r="Y15" s="36" t="s">
        <v>123</v>
      </c>
      <c r="Z15" s="36" t="s">
        <v>123</v>
      </c>
      <c r="AA15" s="36" t="s">
        <v>123</v>
      </c>
      <c r="AB15" s="36" t="s">
        <v>123</v>
      </c>
      <c r="AC15" s="36" t="s">
        <v>123</v>
      </c>
      <c r="AD15" s="36" t="s">
        <v>123</v>
      </c>
      <c r="AE15" s="36" t="s">
        <v>123</v>
      </c>
      <c r="AF15" s="36" t="s">
        <v>123</v>
      </c>
      <c r="AG15" s="36" t="s">
        <v>123</v>
      </c>
      <c r="AH15" s="36"/>
      <c r="AI15" s="36"/>
      <c r="AJ15" s="36"/>
      <c r="AK15" s="36"/>
      <c r="AL15" s="36"/>
      <c r="AM15" s="36"/>
      <c r="AN15" s="37">
        <v>-14.807181938734001</v>
      </c>
      <c r="AO15" s="37">
        <v>-64.863919448106998</v>
      </c>
      <c r="AP15" s="36">
        <v>1009</v>
      </c>
      <c r="AQ15" s="36"/>
      <c r="AR15" s="36"/>
      <c r="AS15" s="54">
        <f>AP12-AP15</f>
        <v>48</v>
      </c>
      <c r="AT15" s="52"/>
      <c r="AU15" s="53"/>
      <c r="AV15" s="51">
        <v>1</v>
      </c>
      <c r="AW15" s="51">
        <v>1</v>
      </c>
      <c r="AX15" s="36">
        <v>1</v>
      </c>
      <c r="AY15" s="36">
        <v>32</v>
      </c>
      <c r="AZ15" s="36">
        <f>AY15*1.25</f>
        <v>40</v>
      </c>
      <c r="BA15" s="36" t="s">
        <v>123</v>
      </c>
      <c r="BB15" s="36" t="s">
        <v>123</v>
      </c>
    </row>
    <row r="16" spans="1:54" x14ac:dyDescent="0.3">
      <c r="A16" s="36">
        <v>8</v>
      </c>
      <c r="B16" s="36">
        <v>338</v>
      </c>
      <c r="C16" s="36" t="s">
        <v>123</v>
      </c>
      <c r="D16" s="36" t="s">
        <v>123</v>
      </c>
      <c r="E16" s="36" t="s">
        <v>123</v>
      </c>
      <c r="F16" s="36">
        <v>1</v>
      </c>
      <c r="G16" s="36">
        <v>1</v>
      </c>
      <c r="H16" s="36">
        <v>1</v>
      </c>
      <c r="I16" s="36" t="s">
        <v>123</v>
      </c>
      <c r="J16" s="36" t="s">
        <v>123</v>
      </c>
      <c r="K16" s="36" t="s">
        <v>123</v>
      </c>
      <c r="L16" s="36">
        <v>1</v>
      </c>
      <c r="M16" s="36" t="s">
        <v>123</v>
      </c>
      <c r="N16" s="36" t="s">
        <v>123</v>
      </c>
      <c r="O16" s="36" t="s">
        <v>123</v>
      </c>
      <c r="P16" s="36" t="s">
        <v>123</v>
      </c>
      <c r="Q16" s="36" t="s">
        <v>123</v>
      </c>
      <c r="R16" s="36" t="s">
        <v>123</v>
      </c>
      <c r="S16" s="36" t="s">
        <v>123</v>
      </c>
      <c r="T16" s="36" t="s">
        <v>123</v>
      </c>
      <c r="U16" s="36" t="s">
        <v>123</v>
      </c>
      <c r="V16" s="36" t="s">
        <v>123</v>
      </c>
      <c r="W16" s="36" t="s">
        <v>123</v>
      </c>
      <c r="X16" s="36" t="s">
        <v>123</v>
      </c>
      <c r="Y16" s="36" t="s">
        <v>123</v>
      </c>
      <c r="Z16" s="36" t="s">
        <v>123</v>
      </c>
      <c r="AA16" s="36" t="s">
        <v>123</v>
      </c>
      <c r="AB16" s="36" t="s">
        <v>123</v>
      </c>
      <c r="AC16" s="36" t="s">
        <v>123</v>
      </c>
      <c r="AD16" s="36" t="s">
        <v>123</v>
      </c>
      <c r="AE16" s="36" t="s">
        <v>123</v>
      </c>
      <c r="AF16" s="36" t="s">
        <v>123</v>
      </c>
      <c r="AG16" s="36" t="s">
        <v>123</v>
      </c>
      <c r="AH16" s="36"/>
      <c r="AI16" s="36"/>
      <c r="AJ16" s="36"/>
      <c r="AK16" s="36"/>
      <c r="AL16" s="36"/>
      <c r="AM16" s="36"/>
      <c r="AN16" s="37">
        <v>-14.807579984822</v>
      </c>
      <c r="AO16" s="37">
        <v>-64.863953981547994</v>
      </c>
      <c r="AP16" s="36">
        <v>965</v>
      </c>
      <c r="AQ16" s="36"/>
      <c r="AR16" s="36"/>
      <c r="AS16" s="54">
        <f>AP15-AP16</f>
        <v>44</v>
      </c>
      <c r="AT16" s="52"/>
      <c r="AU16" s="53"/>
      <c r="AV16" s="51" t="s">
        <v>123</v>
      </c>
      <c r="AW16" s="51" t="s">
        <v>123</v>
      </c>
      <c r="AX16" s="36" t="s">
        <v>123</v>
      </c>
      <c r="AY16" s="36" t="s">
        <v>123</v>
      </c>
      <c r="AZ16" s="36" t="s">
        <v>123</v>
      </c>
      <c r="BA16" s="36" t="s">
        <v>123</v>
      </c>
      <c r="BB16" s="36" t="s">
        <v>123</v>
      </c>
    </row>
    <row r="17" spans="1:54" x14ac:dyDescent="0.3">
      <c r="A17" s="36">
        <v>9</v>
      </c>
      <c r="B17" s="36">
        <v>339</v>
      </c>
      <c r="C17" s="36"/>
      <c r="D17" s="36"/>
      <c r="E17" s="36"/>
      <c r="F17" s="36">
        <v>1</v>
      </c>
      <c r="G17" s="36">
        <v>1</v>
      </c>
      <c r="H17" s="36">
        <v>1</v>
      </c>
      <c r="I17" s="36"/>
      <c r="J17" s="36"/>
      <c r="K17" s="36"/>
      <c r="L17" s="36">
        <v>1</v>
      </c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7">
        <v>-14.808030216853</v>
      </c>
      <c r="AO17" s="37">
        <v>-64.863989520817995</v>
      </c>
      <c r="AP17" s="36">
        <v>915</v>
      </c>
      <c r="AQ17" s="36"/>
      <c r="AR17" s="36"/>
      <c r="AS17" s="54">
        <f>AP16-AP17</f>
        <v>50</v>
      </c>
      <c r="AT17" s="52"/>
      <c r="AU17" s="53"/>
      <c r="AV17" s="51"/>
      <c r="AW17" s="51"/>
      <c r="AX17" s="36"/>
      <c r="AY17" s="36"/>
      <c r="AZ17" s="36"/>
      <c r="BA17" s="36"/>
      <c r="BB17" s="36"/>
    </row>
    <row r="18" spans="1:54" x14ac:dyDescent="0.3">
      <c r="A18" s="36">
        <v>10</v>
      </c>
      <c r="B18" s="36">
        <v>340</v>
      </c>
      <c r="C18" s="36" t="s">
        <v>123</v>
      </c>
      <c r="D18" s="36" t="s">
        <v>123</v>
      </c>
      <c r="E18" s="36" t="s">
        <v>123</v>
      </c>
      <c r="F18" s="36">
        <v>1</v>
      </c>
      <c r="G18" s="36">
        <v>1</v>
      </c>
      <c r="H18" s="36">
        <v>1</v>
      </c>
      <c r="I18" s="36" t="s">
        <v>123</v>
      </c>
      <c r="J18" s="36" t="s">
        <v>123</v>
      </c>
      <c r="K18" s="36" t="s">
        <v>123</v>
      </c>
      <c r="L18" s="36" t="s">
        <v>123</v>
      </c>
      <c r="M18" s="36" t="s">
        <v>123</v>
      </c>
      <c r="N18" s="36">
        <v>1</v>
      </c>
      <c r="O18" s="36" t="s">
        <v>123</v>
      </c>
      <c r="P18" s="36" t="s">
        <v>123</v>
      </c>
      <c r="Q18" s="36" t="s">
        <v>123</v>
      </c>
      <c r="R18" s="36" t="s">
        <v>123</v>
      </c>
      <c r="S18" s="36" t="s">
        <v>123</v>
      </c>
      <c r="T18" s="36" t="s">
        <v>123</v>
      </c>
      <c r="U18" s="36" t="s">
        <v>123</v>
      </c>
      <c r="V18" s="36">
        <v>1</v>
      </c>
      <c r="W18" s="36" t="s">
        <v>123</v>
      </c>
      <c r="X18" s="36" t="s">
        <v>123</v>
      </c>
      <c r="Y18" s="36" t="s">
        <v>123</v>
      </c>
      <c r="Z18" s="36" t="s">
        <v>123</v>
      </c>
      <c r="AA18" s="36" t="s">
        <v>123</v>
      </c>
      <c r="AB18" s="36" t="s">
        <v>123</v>
      </c>
      <c r="AC18" s="36" t="s">
        <v>123</v>
      </c>
      <c r="AD18" s="36" t="s">
        <v>123</v>
      </c>
      <c r="AE18" s="36" t="s">
        <v>123</v>
      </c>
      <c r="AF18" s="36" t="s">
        <v>123</v>
      </c>
      <c r="AG18" s="36" t="s">
        <v>123</v>
      </c>
      <c r="AH18" s="36"/>
      <c r="AI18" s="36"/>
      <c r="AJ18" s="36"/>
      <c r="AK18" s="36" t="s">
        <v>182</v>
      </c>
      <c r="AL18" s="36">
        <v>1</v>
      </c>
      <c r="AM18" s="36">
        <v>1</v>
      </c>
      <c r="AN18" s="37"/>
      <c r="AO18" s="37"/>
      <c r="AP18" s="36">
        <v>876</v>
      </c>
      <c r="AQ18" s="36">
        <v>860</v>
      </c>
      <c r="AR18" s="36">
        <f>AP18-AQ18</f>
        <v>16</v>
      </c>
      <c r="AS18" s="54">
        <f>AP17-AP18</f>
        <v>39</v>
      </c>
      <c r="AT18" s="52"/>
      <c r="AU18" s="53"/>
      <c r="AV18" s="51" t="s">
        <v>123</v>
      </c>
      <c r="AW18" s="51" t="s">
        <v>123</v>
      </c>
      <c r="AX18" s="36" t="s">
        <v>123</v>
      </c>
      <c r="AY18" s="36" t="s">
        <v>123</v>
      </c>
      <c r="AZ18" s="36" t="s">
        <v>123</v>
      </c>
      <c r="BA18" s="36" t="s">
        <v>123</v>
      </c>
      <c r="BB18" s="36" t="s">
        <v>123</v>
      </c>
    </row>
    <row r="19" spans="1:54" x14ac:dyDescent="0.3">
      <c r="A19" s="123" t="s">
        <v>22</v>
      </c>
      <c r="B19" s="123"/>
      <c r="C19" s="38">
        <f t="shared" ref="C19:AG19" si="1">SUM(C9:C18)</f>
        <v>0</v>
      </c>
      <c r="D19" s="38">
        <f t="shared" si="1"/>
        <v>0</v>
      </c>
      <c r="E19" s="38">
        <f t="shared" si="1"/>
        <v>0</v>
      </c>
      <c r="F19" s="38">
        <f t="shared" si="1"/>
        <v>5</v>
      </c>
      <c r="G19" s="38">
        <f t="shared" si="1"/>
        <v>5</v>
      </c>
      <c r="H19" s="38">
        <f t="shared" si="1"/>
        <v>5</v>
      </c>
      <c r="I19" s="38">
        <f t="shared" si="1"/>
        <v>0</v>
      </c>
      <c r="J19" s="38">
        <f t="shared" si="1"/>
        <v>0</v>
      </c>
      <c r="K19" s="38">
        <f t="shared" si="1"/>
        <v>0</v>
      </c>
      <c r="L19" s="38">
        <f t="shared" si="1"/>
        <v>2</v>
      </c>
      <c r="M19" s="38">
        <f t="shared" si="1"/>
        <v>0</v>
      </c>
      <c r="N19" s="38">
        <f t="shared" si="1"/>
        <v>2</v>
      </c>
      <c r="O19" s="38">
        <f t="shared" si="1"/>
        <v>0</v>
      </c>
      <c r="P19" s="38">
        <f t="shared" si="1"/>
        <v>2</v>
      </c>
      <c r="Q19" s="38">
        <f t="shared" si="1"/>
        <v>0</v>
      </c>
      <c r="R19" s="38">
        <f t="shared" si="1"/>
        <v>0</v>
      </c>
      <c r="S19" s="38">
        <f t="shared" si="1"/>
        <v>0</v>
      </c>
      <c r="T19" s="38">
        <f t="shared" si="1"/>
        <v>0</v>
      </c>
      <c r="U19" s="38">
        <f t="shared" si="1"/>
        <v>0</v>
      </c>
      <c r="V19" s="38">
        <f t="shared" si="1"/>
        <v>1</v>
      </c>
      <c r="W19" s="38">
        <f t="shared" si="1"/>
        <v>0</v>
      </c>
      <c r="X19" s="38">
        <f t="shared" si="1"/>
        <v>0</v>
      </c>
      <c r="Y19" s="38">
        <f t="shared" si="1"/>
        <v>1</v>
      </c>
      <c r="Z19" s="38">
        <f t="shared" si="1"/>
        <v>0</v>
      </c>
      <c r="AA19" s="38">
        <f t="shared" si="1"/>
        <v>0</v>
      </c>
      <c r="AB19" s="38">
        <f t="shared" si="1"/>
        <v>0</v>
      </c>
      <c r="AC19" s="38">
        <f t="shared" si="1"/>
        <v>0</v>
      </c>
      <c r="AD19" s="38">
        <f t="shared" si="1"/>
        <v>0</v>
      </c>
      <c r="AE19" s="38">
        <f t="shared" si="1"/>
        <v>0</v>
      </c>
      <c r="AF19" s="38">
        <f t="shared" si="1"/>
        <v>0</v>
      </c>
      <c r="AG19" s="38">
        <f t="shared" si="1"/>
        <v>0</v>
      </c>
      <c r="AH19" s="38">
        <f>COUNTA(AH9:AH18)</f>
        <v>0</v>
      </c>
      <c r="AI19" s="38">
        <f>SUM(AI9:AI18)</f>
        <v>0</v>
      </c>
      <c r="AJ19" s="38">
        <f>SUM(AJ9:AJ18)</f>
        <v>0</v>
      </c>
      <c r="AK19" s="38">
        <f>COUNTA(AK9:AK18)</f>
        <v>1</v>
      </c>
      <c r="AL19" s="38">
        <f>SUM(AL9:AL18)</f>
        <v>1</v>
      </c>
      <c r="AM19" s="38">
        <f>SUM(AM9:AM18)</f>
        <v>1</v>
      </c>
      <c r="AN19" s="106" t="s">
        <v>25</v>
      </c>
      <c r="AO19" s="106"/>
      <c r="AP19" s="106">
        <f>AR19+AS19</f>
        <v>378</v>
      </c>
      <c r="AQ19" s="106"/>
      <c r="AR19" s="38">
        <f>SUM(AR8:AR18)</f>
        <v>28</v>
      </c>
      <c r="AS19" s="34">
        <f>SUM(AS9:AS18)</f>
        <v>350</v>
      </c>
      <c r="AT19" s="106" t="s">
        <v>75</v>
      </c>
      <c r="AU19" s="106"/>
      <c r="AV19" s="38">
        <f t="shared" ref="AV19:BB19" si="2">SUM(AV9:AV18)</f>
        <v>2</v>
      </c>
      <c r="AW19" s="38">
        <f t="shared" si="2"/>
        <v>2</v>
      </c>
      <c r="AX19" s="38">
        <f t="shared" si="2"/>
        <v>2</v>
      </c>
      <c r="AY19" s="38">
        <f t="shared" si="2"/>
        <v>65</v>
      </c>
      <c r="AZ19" s="38">
        <f t="shared" si="2"/>
        <v>81.25</v>
      </c>
      <c r="BA19" s="38">
        <f t="shared" si="2"/>
        <v>1</v>
      </c>
      <c r="BB19" s="38">
        <f t="shared" si="2"/>
        <v>0</v>
      </c>
    </row>
    <row r="20" spans="1:54" ht="10.95" customHeight="1" x14ac:dyDescent="0.3">
      <c r="AP20" s="82">
        <f>AP8-AQ18</f>
        <v>378</v>
      </c>
    </row>
    <row r="21" spans="1:54" ht="10.95" customHeight="1" x14ac:dyDescent="0.3"/>
    <row r="22" spans="1:54" ht="10.95" customHeight="1" x14ac:dyDescent="0.3"/>
    <row r="23" spans="1:54" ht="10.95" customHeight="1" x14ac:dyDescent="0.3"/>
    <row r="24" spans="1:54" ht="10.95" customHeight="1" x14ac:dyDescent="0.3"/>
    <row r="25" spans="1:54" ht="10.95" customHeight="1" x14ac:dyDescent="0.3"/>
    <row r="26" spans="1:54" ht="10.95" customHeight="1" x14ac:dyDescent="0.3"/>
    <row r="27" spans="1:54" ht="10.95" customHeight="1" x14ac:dyDescent="0.3"/>
    <row r="28" spans="1:54" ht="10.95" customHeight="1" x14ac:dyDescent="0.3"/>
    <row r="29" spans="1:54" ht="10.95" customHeight="1" x14ac:dyDescent="0.3"/>
    <row r="30" spans="1:54" ht="10.95" customHeight="1" x14ac:dyDescent="0.3"/>
    <row r="31" spans="1:54" ht="10.95" customHeight="1" x14ac:dyDescent="0.3"/>
    <row r="32" spans="1:54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  <row r="180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6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19:B19"/>
    <mergeCell ref="AN19:AO19"/>
    <mergeCell ref="AP19:AQ19"/>
    <mergeCell ref="AT19:AU19"/>
    <mergeCell ref="AP7:AQ7"/>
    <mergeCell ref="AT9:AU9"/>
    <mergeCell ref="AT8:AU8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0C891-C226-49DC-A08C-0D8A52ECF7F8}">
  <sheetPr>
    <tabColor rgb="FF00B050"/>
    <pageSetUpPr fitToPage="1"/>
  </sheetPr>
  <dimension ref="A1:BB176"/>
  <sheetViews>
    <sheetView showGridLines="0" zoomScaleNormal="100" workbookViewId="0">
      <pane xSplit="2" ySplit="7" topLeftCell="AI8" activePane="bottomRight" state="frozen"/>
      <selection pane="topRight" activeCell="C1" sqref="C1"/>
      <selection pane="bottomLeft" activeCell="A8" sqref="A8"/>
      <selection pane="bottomRight" activeCell="AU16" sqref="AU16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4" width="3.44140625" style="1" bestFit="1" customWidth="1"/>
    <col min="15" max="15" width="3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" style="1" customWidth="1"/>
    <col min="41" max="41" width="11.44140625" style="1" bestFit="1" customWidth="1"/>
    <col min="42" max="43" width="6" style="1" bestFit="1" customWidth="1"/>
    <col min="44" max="44" width="4" style="1" bestFit="1" customWidth="1"/>
    <col min="45" max="45" width="5" style="1" bestFit="1" customWidth="1"/>
    <col min="46" max="46" width="12.6640625" style="2" customWidth="1"/>
    <col min="47" max="47" width="7.44140625" style="2" customWidth="1"/>
    <col min="48" max="49" width="3.4414062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9" t="s">
        <v>339</v>
      </c>
      <c r="G4" s="28"/>
      <c r="H4" s="28"/>
      <c r="I4" s="28"/>
      <c r="J4" s="28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245</v>
      </c>
      <c r="AQ4" s="31"/>
      <c r="AR4" s="32"/>
      <c r="AT4" s="33" t="s">
        <v>88</v>
      </c>
      <c r="AU4" s="107" t="s">
        <v>341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40.2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90</v>
      </c>
      <c r="S7" s="25" t="s">
        <v>117</v>
      </c>
      <c r="T7" s="25" t="s">
        <v>13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>
        <v>1</v>
      </c>
      <c r="B8" s="36">
        <v>316</v>
      </c>
      <c r="C8" s="36" t="s">
        <v>123</v>
      </c>
      <c r="D8" s="36" t="s">
        <v>123</v>
      </c>
      <c r="E8" s="36" t="s">
        <v>123</v>
      </c>
      <c r="F8" s="36" t="s">
        <v>123</v>
      </c>
      <c r="G8" s="36"/>
      <c r="H8" s="36" t="s">
        <v>123</v>
      </c>
      <c r="I8" s="36" t="s">
        <v>123</v>
      </c>
      <c r="J8" s="36" t="s">
        <v>123</v>
      </c>
      <c r="K8" s="36" t="s">
        <v>123</v>
      </c>
      <c r="L8" s="36" t="s">
        <v>123</v>
      </c>
      <c r="M8" s="36" t="s">
        <v>123</v>
      </c>
      <c r="N8" s="36">
        <v>1</v>
      </c>
      <c r="O8" s="36" t="s">
        <v>123</v>
      </c>
      <c r="P8" s="36" t="s">
        <v>123</v>
      </c>
      <c r="Q8" s="36" t="s">
        <v>123</v>
      </c>
      <c r="R8" s="36" t="s">
        <v>123</v>
      </c>
      <c r="S8" s="36" t="s">
        <v>123</v>
      </c>
      <c r="T8" s="36" t="s">
        <v>123</v>
      </c>
      <c r="U8" s="36" t="s">
        <v>123</v>
      </c>
      <c r="V8" s="36" t="s">
        <v>123</v>
      </c>
      <c r="W8" s="36" t="s">
        <v>123</v>
      </c>
      <c r="X8" s="36" t="s">
        <v>123</v>
      </c>
      <c r="Y8" s="36" t="s">
        <v>123</v>
      </c>
      <c r="Z8" s="36" t="s">
        <v>123</v>
      </c>
      <c r="AA8" s="36" t="s">
        <v>123</v>
      </c>
      <c r="AB8" s="36" t="s">
        <v>123</v>
      </c>
      <c r="AC8" s="36" t="s">
        <v>123</v>
      </c>
      <c r="AD8" s="36" t="s">
        <v>123</v>
      </c>
      <c r="AE8" s="36" t="s">
        <v>123</v>
      </c>
      <c r="AF8" s="36" t="s">
        <v>123</v>
      </c>
      <c r="AG8" s="36" t="s">
        <v>123</v>
      </c>
      <c r="AH8" s="36"/>
      <c r="AI8" s="36"/>
      <c r="AJ8" s="36"/>
      <c r="AK8" s="36"/>
      <c r="AL8" s="36"/>
      <c r="AM8" s="36"/>
      <c r="AN8" s="37">
        <v>-14.806962495298</v>
      </c>
      <c r="AO8" s="37">
        <v>-64.862912278622005</v>
      </c>
      <c r="AP8" s="36">
        <v>1</v>
      </c>
      <c r="AQ8" s="36">
        <v>12</v>
      </c>
      <c r="AR8" s="36">
        <f>AQ8-AP8</f>
        <v>11</v>
      </c>
      <c r="AS8" s="36"/>
      <c r="AT8" s="138"/>
      <c r="AU8" s="139"/>
      <c r="AV8" s="51" t="s">
        <v>123</v>
      </c>
      <c r="AW8" s="51" t="s">
        <v>123</v>
      </c>
      <c r="AX8" s="36" t="s">
        <v>123</v>
      </c>
      <c r="AY8" s="36" t="s">
        <v>123</v>
      </c>
      <c r="AZ8" s="36" t="s">
        <v>123</v>
      </c>
      <c r="BA8" s="36" t="s">
        <v>123</v>
      </c>
      <c r="BB8" s="36" t="s">
        <v>123</v>
      </c>
    </row>
    <row r="9" spans="1:54" x14ac:dyDescent="0.3">
      <c r="A9" s="36">
        <v>2</v>
      </c>
      <c r="B9" s="36">
        <v>315</v>
      </c>
      <c r="C9" s="36" t="s">
        <v>123</v>
      </c>
      <c r="D9" s="36" t="s">
        <v>123</v>
      </c>
      <c r="E9" s="36" t="s">
        <v>123</v>
      </c>
      <c r="F9" s="36" t="s">
        <v>123</v>
      </c>
      <c r="G9" s="36"/>
      <c r="H9" s="36" t="s">
        <v>123</v>
      </c>
      <c r="I9" s="36" t="s">
        <v>123</v>
      </c>
      <c r="J9" s="36" t="s">
        <v>123</v>
      </c>
      <c r="K9" s="36" t="s">
        <v>123</v>
      </c>
      <c r="L9" s="36" t="s">
        <v>123</v>
      </c>
      <c r="M9" s="36" t="s">
        <v>123</v>
      </c>
      <c r="N9" s="36" t="s">
        <v>123</v>
      </c>
      <c r="O9" s="36" t="s">
        <v>123</v>
      </c>
      <c r="P9" s="36" t="s">
        <v>123</v>
      </c>
      <c r="Q9" s="36" t="s">
        <v>123</v>
      </c>
      <c r="R9" s="36" t="s">
        <v>123</v>
      </c>
      <c r="S9" s="36" t="s">
        <v>123</v>
      </c>
      <c r="T9" s="36" t="s">
        <v>123</v>
      </c>
      <c r="U9" s="36" t="s">
        <v>123</v>
      </c>
      <c r="V9" s="36" t="s">
        <v>123</v>
      </c>
      <c r="W9" s="36" t="s">
        <v>123</v>
      </c>
      <c r="X9" s="36" t="s">
        <v>123</v>
      </c>
      <c r="Y9" s="36" t="s">
        <v>123</v>
      </c>
      <c r="Z9" s="36" t="s">
        <v>123</v>
      </c>
      <c r="AA9" s="36" t="s">
        <v>123</v>
      </c>
      <c r="AB9" s="36" t="s">
        <v>123</v>
      </c>
      <c r="AC9" s="36" t="s">
        <v>123</v>
      </c>
      <c r="AD9" s="36" t="s">
        <v>123</v>
      </c>
      <c r="AE9" s="36" t="s">
        <v>123</v>
      </c>
      <c r="AF9" s="36" t="s">
        <v>123</v>
      </c>
      <c r="AG9" s="36" t="s">
        <v>123</v>
      </c>
      <c r="AH9" s="36"/>
      <c r="AI9" s="36"/>
      <c r="AJ9" s="36"/>
      <c r="AK9" s="36"/>
      <c r="AL9" s="36"/>
      <c r="AM9" s="36"/>
      <c r="AN9" s="37">
        <v>-14.806936888047</v>
      </c>
      <c r="AO9" s="37">
        <v>-64.863257613032999</v>
      </c>
      <c r="AP9" s="36">
        <v>49</v>
      </c>
      <c r="AQ9" s="36"/>
      <c r="AR9" s="36"/>
      <c r="AS9" s="54">
        <f>AP9-AQ8</f>
        <v>37</v>
      </c>
      <c r="AT9" s="52"/>
      <c r="AU9" s="53"/>
      <c r="AV9" s="51">
        <v>1</v>
      </c>
      <c r="AW9" s="51">
        <v>1</v>
      </c>
      <c r="AX9" s="36">
        <v>1</v>
      </c>
      <c r="AY9" s="36" t="s">
        <v>123</v>
      </c>
      <c r="AZ9" s="36" t="s">
        <v>123</v>
      </c>
      <c r="BA9" s="36" t="s">
        <v>123</v>
      </c>
      <c r="BB9" s="36" t="s">
        <v>123</v>
      </c>
    </row>
    <row r="10" spans="1:54" x14ac:dyDescent="0.3">
      <c r="A10" s="36">
        <v>3</v>
      </c>
      <c r="B10" s="36">
        <v>314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7">
        <v>-14.806903999999999</v>
      </c>
      <c r="AO10" s="37">
        <v>-64.863652000000002</v>
      </c>
      <c r="AP10" s="36"/>
      <c r="AQ10" s="36"/>
      <c r="AR10" s="36"/>
      <c r="AS10" s="54"/>
      <c r="AT10" s="52"/>
      <c r="AU10" s="53"/>
      <c r="AV10" s="51"/>
      <c r="AW10" s="51"/>
      <c r="AX10" s="36"/>
      <c r="AY10" s="36">
        <v>35</v>
      </c>
      <c r="AZ10" s="36">
        <f>AY10*1.25</f>
        <v>43.75</v>
      </c>
      <c r="BA10" s="36"/>
      <c r="BB10" s="36"/>
    </row>
    <row r="11" spans="1:54" x14ac:dyDescent="0.3">
      <c r="A11" s="36" t="s">
        <v>166</v>
      </c>
      <c r="B11" s="36" t="s">
        <v>123</v>
      </c>
      <c r="C11" s="36" t="s">
        <v>123</v>
      </c>
      <c r="D11" s="36" t="s">
        <v>123</v>
      </c>
      <c r="E11" s="36" t="s">
        <v>123</v>
      </c>
      <c r="F11" s="36" t="s">
        <v>123</v>
      </c>
      <c r="G11" s="36" t="s">
        <v>123</v>
      </c>
      <c r="H11" s="36" t="s">
        <v>123</v>
      </c>
      <c r="I11" s="36" t="s">
        <v>123</v>
      </c>
      <c r="J11" s="36" t="s">
        <v>123</v>
      </c>
      <c r="K11" s="36" t="s">
        <v>123</v>
      </c>
      <c r="L11" s="36" t="s">
        <v>123</v>
      </c>
      <c r="M11" s="36" t="s">
        <v>123</v>
      </c>
      <c r="N11" s="36" t="s">
        <v>123</v>
      </c>
      <c r="O11" s="36" t="s">
        <v>123</v>
      </c>
      <c r="P11" s="36" t="s">
        <v>123</v>
      </c>
      <c r="Q11" s="36" t="s">
        <v>123</v>
      </c>
      <c r="R11" s="36" t="s">
        <v>123</v>
      </c>
      <c r="S11" s="36" t="s">
        <v>123</v>
      </c>
      <c r="T11" s="36" t="s">
        <v>123</v>
      </c>
      <c r="U11" s="36" t="s">
        <v>123</v>
      </c>
      <c r="V11" s="36" t="s">
        <v>123</v>
      </c>
      <c r="W11" s="36" t="s">
        <v>123</v>
      </c>
      <c r="X11" s="36"/>
      <c r="Y11" s="36">
        <v>1</v>
      </c>
      <c r="Z11" s="36" t="s">
        <v>123</v>
      </c>
      <c r="AA11" s="36" t="s">
        <v>123</v>
      </c>
      <c r="AB11" s="36" t="s">
        <v>123</v>
      </c>
      <c r="AC11" s="36" t="s">
        <v>123</v>
      </c>
      <c r="AD11" s="36" t="s">
        <v>123</v>
      </c>
      <c r="AE11" s="36" t="s">
        <v>123</v>
      </c>
      <c r="AF11" s="36" t="s">
        <v>123</v>
      </c>
      <c r="AG11" s="36" t="s">
        <v>123</v>
      </c>
      <c r="AH11" s="36"/>
      <c r="AI11" s="36"/>
      <c r="AJ11" s="36"/>
      <c r="AK11" s="36"/>
      <c r="AL11" s="36"/>
      <c r="AM11" s="36"/>
      <c r="AN11" s="37">
        <v>-14.806933000000001</v>
      </c>
      <c r="AO11" s="37">
        <v>-64.863322999999994</v>
      </c>
      <c r="AP11" s="36"/>
      <c r="AQ11" s="36"/>
      <c r="AR11" s="36"/>
      <c r="AS11" s="54"/>
      <c r="AT11" s="52"/>
      <c r="AU11" s="53"/>
      <c r="AV11" s="51" t="s">
        <v>123</v>
      </c>
      <c r="AW11" s="51" t="s">
        <v>123</v>
      </c>
      <c r="AX11" s="36"/>
      <c r="AY11" s="36">
        <v>6</v>
      </c>
      <c r="AZ11" s="36">
        <f>AY11*1.25</f>
        <v>7.5</v>
      </c>
      <c r="BA11" s="36" t="s">
        <v>123</v>
      </c>
      <c r="BB11" s="36" t="s">
        <v>123</v>
      </c>
    </row>
    <row r="12" spans="1:54" x14ac:dyDescent="0.3">
      <c r="A12" s="36">
        <v>4</v>
      </c>
      <c r="B12" s="36">
        <v>341</v>
      </c>
      <c r="C12" s="36" t="s">
        <v>123</v>
      </c>
      <c r="D12" s="36" t="s">
        <v>123</v>
      </c>
      <c r="E12" s="36" t="s">
        <v>123</v>
      </c>
      <c r="F12" s="36">
        <v>1</v>
      </c>
      <c r="G12" s="36">
        <v>1</v>
      </c>
      <c r="H12" s="36">
        <v>1</v>
      </c>
      <c r="I12" s="36" t="s">
        <v>123</v>
      </c>
      <c r="J12" s="36" t="s">
        <v>123</v>
      </c>
      <c r="K12" s="36" t="s">
        <v>123</v>
      </c>
      <c r="L12" s="36" t="s">
        <v>123</v>
      </c>
      <c r="M12" s="36" t="s">
        <v>123</v>
      </c>
      <c r="N12" s="36" t="s">
        <v>123</v>
      </c>
      <c r="O12" s="36" t="s">
        <v>123</v>
      </c>
      <c r="P12" s="36">
        <v>1</v>
      </c>
      <c r="Q12" s="36" t="s">
        <v>123</v>
      </c>
      <c r="R12" s="36" t="s">
        <v>123</v>
      </c>
      <c r="S12" s="36" t="s">
        <v>123</v>
      </c>
      <c r="T12" s="36" t="s">
        <v>123</v>
      </c>
      <c r="U12" s="36" t="s">
        <v>123</v>
      </c>
      <c r="V12" s="36" t="s">
        <v>123</v>
      </c>
      <c r="W12" s="36" t="s">
        <v>123</v>
      </c>
      <c r="X12" s="36" t="s">
        <v>123</v>
      </c>
      <c r="Y12" s="36" t="s">
        <v>123</v>
      </c>
      <c r="Z12" s="36" t="s">
        <v>123</v>
      </c>
      <c r="AA12" s="36" t="s">
        <v>123</v>
      </c>
      <c r="AB12" s="36" t="s">
        <v>123</v>
      </c>
      <c r="AC12" s="36" t="s">
        <v>123</v>
      </c>
      <c r="AD12" s="36" t="s">
        <v>123</v>
      </c>
      <c r="AE12" s="36" t="s">
        <v>123</v>
      </c>
      <c r="AF12" s="36" t="s">
        <v>123</v>
      </c>
      <c r="AG12" s="36" t="s">
        <v>123</v>
      </c>
      <c r="AH12" s="36"/>
      <c r="AI12" s="36"/>
      <c r="AJ12" s="36"/>
      <c r="AK12" s="36"/>
      <c r="AL12" s="36"/>
      <c r="AM12" s="36"/>
      <c r="AN12" s="37">
        <v>-14.80686103879</v>
      </c>
      <c r="AO12" s="37">
        <v>-64.863312933592994</v>
      </c>
      <c r="AP12" s="36"/>
      <c r="AQ12" s="36"/>
      <c r="AR12" s="36"/>
      <c r="AS12" s="36"/>
      <c r="AT12" s="52"/>
      <c r="AU12" s="53"/>
      <c r="AV12" s="51">
        <v>1</v>
      </c>
      <c r="AW12" s="51">
        <v>1</v>
      </c>
      <c r="AX12" s="36">
        <v>1</v>
      </c>
      <c r="AY12" s="36">
        <v>8</v>
      </c>
      <c r="AZ12" s="36">
        <f>AY12*1.25</f>
        <v>10</v>
      </c>
      <c r="BA12" s="36" t="s">
        <v>123</v>
      </c>
      <c r="BB12" s="36">
        <v>1</v>
      </c>
    </row>
    <row r="13" spans="1:54" x14ac:dyDescent="0.3">
      <c r="A13" s="36">
        <v>5</v>
      </c>
      <c r="B13" s="36">
        <v>342</v>
      </c>
      <c r="C13" s="36" t="s">
        <v>123</v>
      </c>
      <c r="D13" s="36" t="s">
        <v>123</v>
      </c>
      <c r="E13" s="36" t="s">
        <v>123</v>
      </c>
      <c r="F13" s="36">
        <v>1</v>
      </c>
      <c r="G13" s="36">
        <v>1</v>
      </c>
      <c r="H13" s="36">
        <v>1</v>
      </c>
      <c r="I13" s="36" t="s">
        <v>123</v>
      </c>
      <c r="J13" s="36" t="s">
        <v>123</v>
      </c>
      <c r="K13" s="36" t="s">
        <v>123</v>
      </c>
      <c r="L13" s="36" t="s">
        <v>123</v>
      </c>
      <c r="M13" s="36" t="s">
        <v>123</v>
      </c>
      <c r="N13" s="36">
        <v>1</v>
      </c>
      <c r="O13" s="36" t="s">
        <v>123</v>
      </c>
      <c r="P13" s="36">
        <v>1</v>
      </c>
      <c r="Q13" s="36" t="s">
        <v>123</v>
      </c>
      <c r="R13" s="36" t="s">
        <v>123</v>
      </c>
      <c r="S13" s="36" t="s">
        <v>123</v>
      </c>
      <c r="T13" s="36" t="s">
        <v>123</v>
      </c>
      <c r="U13" s="36" t="s">
        <v>123</v>
      </c>
      <c r="V13" s="36" t="s">
        <v>123</v>
      </c>
      <c r="W13" s="36" t="s">
        <v>123</v>
      </c>
      <c r="X13" s="36" t="s">
        <v>123</v>
      </c>
      <c r="Y13" s="36" t="s">
        <v>123</v>
      </c>
      <c r="Z13" s="36" t="s">
        <v>123</v>
      </c>
      <c r="AA13" s="36" t="s">
        <v>123</v>
      </c>
      <c r="AB13" s="36" t="s">
        <v>123</v>
      </c>
      <c r="AC13" s="36" t="s">
        <v>123</v>
      </c>
      <c r="AD13" s="36" t="s">
        <v>123</v>
      </c>
      <c r="AE13" s="36" t="s">
        <v>123</v>
      </c>
      <c r="AF13" s="36" t="s">
        <v>123</v>
      </c>
      <c r="AG13" s="36" t="s">
        <v>123</v>
      </c>
      <c r="AH13" s="36"/>
      <c r="AI13" s="36"/>
      <c r="AJ13" s="36"/>
      <c r="AK13" s="36"/>
      <c r="AL13" s="36"/>
      <c r="AM13" s="36"/>
      <c r="AN13" s="37">
        <v>-14.807218242948</v>
      </c>
      <c r="AO13" s="37">
        <v>-64.863338079303006</v>
      </c>
      <c r="AP13" s="36">
        <v>89</v>
      </c>
      <c r="AQ13" s="36"/>
      <c r="AR13" s="36"/>
      <c r="AS13" s="54">
        <f>AP13-AP9</f>
        <v>40</v>
      </c>
      <c r="AT13" s="52"/>
      <c r="AU13" s="53"/>
      <c r="AV13" s="51">
        <v>1</v>
      </c>
      <c r="AW13" s="51">
        <v>1</v>
      </c>
      <c r="AX13" s="36">
        <v>1</v>
      </c>
      <c r="AY13" s="36">
        <v>31</v>
      </c>
      <c r="AZ13" s="36">
        <f>AY13*1.25</f>
        <v>38.75</v>
      </c>
      <c r="BA13" s="36" t="s">
        <v>123</v>
      </c>
      <c r="BB13" s="36" t="s">
        <v>123</v>
      </c>
    </row>
    <row r="14" spans="1:54" x14ac:dyDescent="0.3">
      <c r="A14" s="36">
        <v>6</v>
      </c>
      <c r="B14" s="36">
        <v>343</v>
      </c>
      <c r="C14" s="36" t="s">
        <v>123</v>
      </c>
      <c r="D14" s="36" t="s">
        <v>123</v>
      </c>
      <c r="E14" s="36" t="s">
        <v>123</v>
      </c>
      <c r="F14" s="36">
        <v>1</v>
      </c>
      <c r="G14" s="36">
        <v>1</v>
      </c>
      <c r="H14" s="36">
        <v>1</v>
      </c>
      <c r="I14" s="36" t="s">
        <v>123</v>
      </c>
      <c r="J14" s="36" t="s">
        <v>123</v>
      </c>
      <c r="K14" s="36" t="s">
        <v>123</v>
      </c>
      <c r="L14" s="36" t="s">
        <v>123</v>
      </c>
      <c r="M14" s="36" t="s">
        <v>123</v>
      </c>
      <c r="N14" s="36">
        <v>1</v>
      </c>
      <c r="O14" s="36" t="s">
        <v>123</v>
      </c>
      <c r="P14" s="36" t="s">
        <v>123</v>
      </c>
      <c r="Q14" s="36" t="s">
        <v>123</v>
      </c>
      <c r="R14" s="36" t="s">
        <v>123</v>
      </c>
      <c r="S14" s="36" t="s">
        <v>123</v>
      </c>
      <c r="T14" s="36" t="s">
        <v>123</v>
      </c>
      <c r="U14" s="36" t="s">
        <v>123</v>
      </c>
      <c r="V14" s="36">
        <v>1</v>
      </c>
      <c r="W14" s="36" t="s">
        <v>123</v>
      </c>
      <c r="X14" s="36" t="s">
        <v>123</v>
      </c>
      <c r="Y14" s="36" t="s">
        <v>123</v>
      </c>
      <c r="Z14" s="36" t="s">
        <v>123</v>
      </c>
      <c r="AA14" s="36" t="s">
        <v>123</v>
      </c>
      <c r="AB14" s="36" t="s">
        <v>123</v>
      </c>
      <c r="AC14" s="36" t="s">
        <v>123</v>
      </c>
      <c r="AD14" s="36" t="s">
        <v>123</v>
      </c>
      <c r="AE14" s="36" t="s">
        <v>123</v>
      </c>
      <c r="AF14" s="36" t="s">
        <v>123</v>
      </c>
      <c r="AG14" s="36" t="s">
        <v>123</v>
      </c>
      <c r="AH14" s="36"/>
      <c r="AI14" s="36"/>
      <c r="AJ14" s="36"/>
      <c r="AK14" s="36" t="s">
        <v>202</v>
      </c>
      <c r="AL14" s="36">
        <v>1</v>
      </c>
      <c r="AM14" s="36">
        <v>1</v>
      </c>
      <c r="AN14" s="37">
        <v>-14.807631200225</v>
      </c>
      <c r="AO14" s="37">
        <v>-64.863379653543006</v>
      </c>
      <c r="AP14" s="36">
        <v>133</v>
      </c>
      <c r="AQ14" s="36">
        <v>152</v>
      </c>
      <c r="AR14" s="36">
        <f>AQ14-AP14</f>
        <v>19</v>
      </c>
      <c r="AS14" s="54">
        <f>AP14-AP13</f>
        <v>44</v>
      </c>
      <c r="AT14" s="52"/>
      <c r="AU14" s="53"/>
      <c r="AV14" s="51" t="s">
        <v>123</v>
      </c>
      <c r="AW14" s="51" t="s">
        <v>123</v>
      </c>
      <c r="AX14" s="36" t="s">
        <v>123</v>
      </c>
      <c r="AY14" s="36" t="s">
        <v>123</v>
      </c>
      <c r="AZ14" s="36" t="s">
        <v>123</v>
      </c>
      <c r="BA14" s="36" t="s">
        <v>123</v>
      </c>
      <c r="BB14" s="36" t="s">
        <v>123</v>
      </c>
    </row>
    <row r="15" spans="1:54" x14ac:dyDescent="0.3">
      <c r="A15" s="123" t="s">
        <v>22</v>
      </c>
      <c r="B15" s="123"/>
      <c r="C15" s="38">
        <f t="shared" ref="C15:AG15" si="0">SUM(C8:C14)</f>
        <v>0</v>
      </c>
      <c r="D15" s="38">
        <f t="shared" si="0"/>
        <v>0</v>
      </c>
      <c r="E15" s="38">
        <f t="shared" si="0"/>
        <v>0</v>
      </c>
      <c r="F15" s="38">
        <f t="shared" si="0"/>
        <v>3</v>
      </c>
      <c r="G15" s="38">
        <f t="shared" si="0"/>
        <v>3</v>
      </c>
      <c r="H15" s="38">
        <f t="shared" si="0"/>
        <v>3</v>
      </c>
      <c r="I15" s="38">
        <f t="shared" si="0"/>
        <v>0</v>
      </c>
      <c r="J15" s="38">
        <f t="shared" si="0"/>
        <v>0</v>
      </c>
      <c r="K15" s="38">
        <f t="shared" si="0"/>
        <v>0</v>
      </c>
      <c r="L15" s="38">
        <f t="shared" si="0"/>
        <v>0</v>
      </c>
      <c r="M15" s="38">
        <f t="shared" si="0"/>
        <v>0</v>
      </c>
      <c r="N15" s="38">
        <f t="shared" si="0"/>
        <v>3</v>
      </c>
      <c r="O15" s="38">
        <f t="shared" si="0"/>
        <v>0</v>
      </c>
      <c r="P15" s="38">
        <f t="shared" si="0"/>
        <v>2</v>
      </c>
      <c r="Q15" s="38">
        <f t="shared" si="0"/>
        <v>0</v>
      </c>
      <c r="R15" s="38">
        <f t="shared" si="0"/>
        <v>0</v>
      </c>
      <c r="S15" s="38">
        <f t="shared" si="0"/>
        <v>0</v>
      </c>
      <c r="T15" s="38">
        <f t="shared" si="0"/>
        <v>0</v>
      </c>
      <c r="U15" s="38">
        <f t="shared" si="0"/>
        <v>0</v>
      </c>
      <c r="V15" s="38">
        <f t="shared" si="0"/>
        <v>1</v>
      </c>
      <c r="W15" s="38">
        <f t="shared" si="0"/>
        <v>0</v>
      </c>
      <c r="X15" s="38">
        <f t="shared" si="0"/>
        <v>0</v>
      </c>
      <c r="Y15" s="38">
        <f t="shared" si="0"/>
        <v>1</v>
      </c>
      <c r="Z15" s="38">
        <f t="shared" si="0"/>
        <v>0</v>
      </c>
      <c r="AA15" s="38">
        <f t="shared" si="0"/>
        <v>0</v>
      </c>
      <c r="AB15" s="38">
        <f t="shared" si="0"/>
        <v>0</v>
      </c>
      <c r="AC15" s="38">
        <f t="shared" si="0"/>
        <v>0</v>
      </c>
      <c r="AD15" s="38">
        <f t="shared" si="0"/>
        <v>0</v>
      </c>
      <c r="AE15" s="38">
        <f t="shared" si="0"/>
        <v>0</v>
      </c>
      <c r="AF15" s="38">
        <f t="shared" si="0"/>
        <v>0</v>
      </c>
      <c r="AG15" s="38">
        <f t="shared" si="0"/>
        <v>0</v>
      </c>
      <c r="AH15" s="38">
        <f>COUNTA(AH8:AH14)</f>
        <v>0</v>
      </c>
      <c r="AI15" s="38">
        <f>SUM(AI8:AI14)</f>
        <v>0</v>
      </c>
      <c r="AJ15" s="38">
        <f>SUM(AJ8:AJ14)</f>
        <v>0</v>
      </c>
      <c r="AK15" s="38">
        <f>COUNTA(AK8:AK14)</f>
        <v>1</v>
      </c>
      <c r="AL15" s="38">
        <f>SUM(AL8:AL14)</f>
        <v>1</v>
      </c>
      <c r="AM15" s="38">
        <f>SUM(AM8:AM14)</f>
        <v>1</v>
      </c>
      <c r="AN15" s="106" t="s">
        <v>25</v>
      </c>
      <c r="AO15" s="106"/>
      <c r="AP15" s="106">
        <f>AR15+AS15</f>
        <v>151</v>
      </c>
      <c r="AQ15" s="106"/>
      <c r="AR15" s="34">
        <f>SUM(AR8:AR14)</f>
        <v>30</v>
      </c>
      <c r="AS15" s="34">
        <f>SUM(AS8:AS14)</f>
        <v>121</v>
      </c>
      <c r="AT15" s="106" t="s">
        <v>75</v>
      </c>
      <c r="AU15" s="106"/>
      <c r="AV15" s="38">
        <f t="shared" ref="AV15:BB15" si="1">SUM(AV8:AV14)</f>
        <v>3</v>
      </c>
      <c r="AW15" s="38">
        <f t="shared" si="1"/>
        <v>3</v>
      </c>
      <c r="AX15" s="38">
        <f t="shared" si="1"/>
        <v>3</v>
      </c>
      <c r="AY15" s="38">
        <f t="shared" si="1"/>
        <v>80</v>
      </c>
      <c r="AZ15" s="38">
        <f t="shared" si="1"/>
        <v>100</v>
      </c>
      <c r="BA15" s="38">
        <f t="shared" si="1"/>
        <v>0</v>
      </c>
      <c r="BB15" s="38">
        <f t="shared" si="1"/>
        <v>1</v>
      </c>
    </row>
    <row r="16" spans="1:54" ht="10.95" customHeight="1" x14ac:dyDescent="0.3"/>
    <row r="17" ht="10.95" customHeight="1" x14ac:dyDescent="0.3"/>
    <row r="18" ht="10.95" customHeight="1" x14ac:dyDescent="0.3"/>
    <row r="19" ht="10.95" customHeight="1" x14ac:dyDescent="0.3"/>
    <row r="20" ht="10.95" customHeight="1" x14ac:dyDescent="0.3"/>
    <row r="21" ht="10.95" customHeight="1" x14ac:dyDescent="0.3"/>
    <row r="22" ht="10.95" customHeight="1" x14ac:dyDescent="0.3"/>
    <row r="23" ht="10.95" customHeight="1" x14ac:dyDescent="0.3"/>
    <row r="24" ht="10.95" customHeight="1" x14ac:dyDescent="0.3"/>
    <row r="25" ht="10.95" customHeight="1" x14ac:dyDescent="0.3"/>
    <row r="26" ht="10.95" customHeight="1" x14ac:dyDescent="0.3"/>
    <row r="27" ht="10.95" customHeight="1" x14ac:dyDescent="0.3"/>
    <row r="28" ht="10.95" customHeight="1" x14ac:dyDescent="0.3"/>
    <row r="29" ht="10.95" customHeight="1" x14ac:dyDescent="0.3"/>
    <row r="30" ht="10.95" customHeight="1" x14ac:dyDescent="0.3"/>
    <row r="31" ht="10.95" customHeight="1" x14ac:dyDescent="0.3"/>
    <row r="32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5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15:B15"/>
    <mergeCell ref="AN15:AO15"/>
    <mergeCell ref="AP15:AQ15"/>
    <mergeCell ref="AT15:AU15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28D49-4277-4E03-9B7C-85E6A9A3CF00}">
  <sheetPr>
    <tabColor rgb="FF00B050"/>
    <pageSetUpPr fitToPage="1"/>
  </sheetPr>
  <dimension ref="A1:BB209"/>
  <sheetViews>
    <sheetView showGridLines="0" zoomScaleNormal="100" workbookViewId="0">
      <pane xSplit="17" ySplit="7" topLeftCell="AP44" activePane="bottomRight" state="frozen"/>
      <selection pane="topRight" activeCell="R1" sqref="R1"/>
      <selection pane="bottomLeft" activeCell="A8" sqref="A8"/>
      <selection pane="bottomRight" activeCell="AP49" sqref="AP49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6640625" style="1" customWidth="1"/>
    <col min="15" max="15" width="3.44140625" style="1" customWidth="1"/>
    <col min="16" max="16" width="5.109375" style="1" customWidth="1"/>
    <col min="17" max="17" width="4.6640625" style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1.44140625" style="1" customWidth="1"/>
    <col min="41" max="41" width="11.44140625" style="1" bestFit="1" customWidth="1"/>
    <col min="42" max="44" width="6" style="1" bestFit="1" customWidth="1"/>
    <col min="45" max="45" width="5" style="1" bestFit="1" customWidth="1"/>
    <col min="46" max="46" width="10.5546875" style="2" customWidth="1"/>
    <col min="47" max="47" width="8" style="2" customWidth="1"/>
    <col min="48" max="48" width="4.44140625" style="2" customWidth="1"/>
    <col min="49" max="49" width="4.6640625" style="2" customWidth="1"/>
    <col min="50" max="50" width="5.33203125" style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9" t="s">
        <v>339</v>
      </c>
      <c r="G4" s="28"/>
      <c r="H4" s="28"/>
      <c r="I4" s="28"/>
      <c r="J4" s="28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246</v>
      </c>
      <c r="AQ4" s="31"/>
      <c r="AR4" s="32"/>
      <c r="AT4" s="33" t="s">
        <v>88</v>
      </c>
      <c r="AU4" s="107" t="s">
        <v>341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33.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90</v>
      </c>
      <c r="S7" s="25" t="s">
        <v>117</v>
      </c>
      <c r="T7" s="25" t="s">
        <v>13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>
        <v>1</v>
      </c>
      <c r="B8" s="36">
        <v>246</v>
      </c>
      <c r="C8" s="36" t="s">
        <v>123</v>
      </c>
      <c r="D8" s="36" t="s">
        <v>123</v>
      </c>
      <c r="E8" s="36" t="s">
        <v>123</v>
      </c>
      <c r="F8" s="36" t="s">
        <v>123</v>
      </c>
      <c r="G8" s="36"/>
      <c r="H8" s="36" t="s">
        <v>123</v>
      </c>
      <c r="I8" s="36" t="s">
        <v>123</v>
      </c>
      <c r="J8" s="36" t="s">
        <v>123</v>
      </c>
      <c r="K8" s="36" t="s">
        <v>123</v>
      </c>
      <c r="L8" s="36" t="s">
        <v>123</v>
      </c>
      <c r="M8" s="36" t="s">
        <v>123</v>
      </c>
      <c r="N8" s="36">
        <v>1</v>
      </c>
      <c r="O8" s="36" t="s">
        <v>123</v>
      </c>
      <c r="P8" s="36" t="s">
        <v>123</v>
      </c>
      <c r="Q8" s="36" t="s">
        <v>123</v>
      </c>
      <c r="R8" s="36" t="s">
        <v>123</v>
      </c>
      <c r="S8" s="36" t="s">
        <v>123</v>
      </c>
      <c r="T8" s="36" t="s">
        <v>123</v>
      </c>
      <c r="U8" s="36" t="s">
        <v>123</v>
      </c>
      <c r="V8" s="36" t="s">
        <v>123</v>
      </c>
      <c r="W8" s="36" t="s">
        <v>123</v>
      </c>
      <c r="X8" s="36" t="s">
        <v>123</v>
      </c>
      <c r="Y8" s="36" t="s">
        <v>123</v>
      </c>
      <c r="Z8" s="36" t="s">
        <v>123</v>
      </c>
      <c r="AA8" s="36" t="s">
        <v>123</v>
      </c>
      <c r="AB8" s="36" t="s">
        <v>123</v>
      </c>
      <c r="AC8" s="36" t="s">
        <v>123</v>
      </c>
      <c r="AD8" s="36" t="s">
        <v>123</v>
      </c>
      <c r="AE8" s="36" t="s">
        <v>123</v>
      </c>
      <c r="AF8" s="36" t="s">
        <v>123</v>
      </c>
      <c r="AG8" s="36" t="s">
        <v>123</v>
      </c>
      <c r="AH8" s="36"/>
      <c r="AI8" s="36"/>
      <c r="AJ8" s="36"/>
      <c r="AK8" s="36"/>
      <c r="AL8" s="36"/>
      <c r="AM8" s="36"/>
      <c r="AN8" s="37">
        <v>-14.813713999999999</v>
      </c>
      <c r="AO8" s="37">
        <v>-64.868238000000005</v>
      </c>
      <c r="AP8" s="36">
        <v>4007</v>
      </c>
      <c r="AQ8" s="36">
        <v>3995</v>
      </c>
      <c r="AR8" s="36">
        <f>AP8-AQ8</f>
        <v>12</v>
      </c>
      <c r="AS8" s="36"/>
      <c r="AT8" s="138"/>
      <c r="AU8" s="139"/>
      <c r="AV8" s="36" t="s">
        <v>123</v>
      </c>
      <c r="AW8" s="36" t="s">
        <v>123</v>
      </c>
      <c r="AX8" s="36" t="s">
        <v>123</v>
      </c>
      <c r="AY8" s="36" t="s">
        <v>123</v>
      </c>
      <c r="AZ8" s="36" t="s">
        <v>123</v>
      </c>
      <c r="BA8" s="36" t="s">
        <v>123</v>
      </c>
      <c r="BB8" s="36" t="s">
        <v>123</v>
      </c>
    </row>
    <row r="9" spans="1:54" x14ac:dyDescent="0.3">
      <c r="A9" s="36">
        <v>2</v>
      </c>
      <c r="B9" s="36">
        <v>247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7">
        <v>-14.814271</v>
      </c>
      <c r="AO9" s="37">
        <v>-64.868307999999999</v>
      </c>
      <c r="AP9" s="36">
        <v>3934</v>
      </c>
      <c r="AQ9" s="36"/>
      <c r="AR9" s="36"/>
      <c r="AS9" s="54">
        <f>AQ8-AP9</f>
        <v>61</v>
      </c>
      <c r="AT9" s="52"/>
      <c r="AU9" s="53"/>
      <c r="AV9" s="36"/>
      <c r="AW9" s="36"/>
      <c r="AX9" s="36"/>
      <c r="AY9" s="36"/>
      <c r="AZ9" s="36"/>
      <c r="BA9" s="36"/>
      <c r="BB9" s="36"/>
    </row>
    <row r="10" spans="1:54" x14ac:dyDescent="0.3">
      <c r="A10" s="36">
        <v>3</v>
      </c>
      <c r="B10" s="36">
        <v>344</v>
      </c>
      <c r="C10" s="36" t="s">
        <v>123</v>
      </c>
      <c r="D10" s="36" t="s">
        <v>123</v>
      </c>
      <c r="E10" s="36" t="s">
        <v>123</v>
      </c>
      <c r="F10" s="36">
        <v>1</v>
      </c>
      <c r="G10" s="36">
        <v>1</v>
      </c>
      <c r="H10" s="36">
        <v>1</v>
      </c>
      <c r="I10" s="36" t="s">
        <v>123</v>
      </c>
      <c r="J10" s="36" t="s">
        <v>123</v>
      </c>
      <c r="K10" s="36" t="s">
        <v>123</v>
      </c>
      <c r="L10" s="36">
        <v>1</v>
      </c>
      <c r="M10" s="36" t="s">
        <v>123</v>
      </c>
      <c r="N10" s="36" t="s">
        <v>123</v>
      </c>
      <c r="O10" s="36" t="s">
        <v>123</v>
      </c>
      <c r="P10" s="36" t="s">
        <v>123</v>
      </c>
      <c r="Q10" s="36" t="s">
        <v>123</v>
      </c>
      <c r="R10" s="36" t="s">
        <v>123</v>
      </c>
      <c r="S10" s="36" t="s">
        <v>123</v>
      </c>
      <c r="T10" s="36" t="s">
        <v>123</v>
      </c>
      <c r="U10" s="36" t="s">
        <v>123</v>
      </c>
      <c r="V10" s="36" t="s">
        <v>123</v>
      </c>
      <c r="W10" s="36" t="s">
        <v>123</v>
      </c>
      <c r="X10" s="36" t="s">
        <v>123</v>
      </c>
      <c r="Y10" s="36" t="s">
        <v>123</v>
      </c>
      <c r="Z10" s="36" t="s">
        <v>123</v>
      </c>
      <c r="AA10" s="36" t="s">
        <v>123</v>
      </c>
      <c r="AB10" s="36" t="s">
        <v>123</v>
      </c>
      <c r="AC10" s="36" t="s">
        <v>123</v>
      </c>
      <c r="AD10" s="36" t="s">
        <v>123</v>
      </c>
      <c r="AE10" s="36" t="s">
        <v>123</v>
      </c>
      <c r="AF10" s="36" t="s">
        <v>123</v>
      </c>
      <c r="AG10" s="36" t="s">
        <v>123</v>
      </c>
      <c r="AH10" s="36"/>
      <c r="AI10" s="36"/>
      <c r="AJ10" s="36"/>
      <c r="AK10" s="36"/>
      <c r="AL10" s="36"/>
      <c r="AM10" s="36"/>
      <c r="AN10" s="37">
        <v>-14.81464874794</v>
      </c>
      <c r="AO10" s="37">
        <v>-64.868350457399998</v>
      </c>
      <c r="AP10" s="36">
        <v>3892</v>
      </c>
      <c r="AQ10" s="36"/>
      <c r="AR10" s="36"/>
      <c r="AS10" s="54">
        <f>AP9-AP10</f>
        <v>42</v>
      </c>
      <c r="AT10" s="138"/>
      <c r="AU10" s="139"/>
      <c r="AV10" s="36" t="s">
        <v>123</v>
      </c>
      <c r="AW10" s="36" t="s">
        <v>123</v>
      </c>
      <c r="AX10" s="36" t="s">
        <v>123</v>
      </c>
      <c r="AY10" s="36" t="s">
        <v>123</v>
      </c>
      <c r="AZ10" s="36" t="s">
        <v>123</v>
      </c>
      <c r="BA10" s="36" t="s">
        <v>123</v>
      </c>
      <c r="BB10" s="36" t="s">
        <v>123</v>
      </c>
    </row>
    <row r="11" spans="1:54" x14ac:dyDescent="0.3">
      <c r="A11" s="36">
        <v>4</v>
      </c>
      <c r="B11" s="36">
        <v>345</v>
      </c>
      <c r="C11" s="36" t="s">
        <v>123</v>
      </c>
      <c r="D11" s="36" t="s">
        <v>123</v>
      </c>
      <c r="E11" s="36" t="s">
        <v>123</v>
      </c>
      <c r="F11" s="36">
        <v>1</v>
      </c>
      <c r="G11" s="36">
        <v>1</v>
      </c>
      <c r="H11" s="36">
        <v>1</v>
      </c>
      <c r="I11" s="36" t="s">
        <v>123</v>
      </c>
      <c r="J11" s="36" t="s">
        <v>123</v>
      </c>
      <c r="K11" s="36" t="s">
        <v>123</v>
      </c>
      <c r="L11" s="36">
        <v>1</v>
      </c>
      <c r="M11" s="36" t="s">
        <v>123</v>
      </c>
      <c r="N11" s="36" t="s">
        <v>123</v>
      </c>
      <c r="O11" s="36" t="s">
        <v>123</v>
      </c>
      <c r="P11" s="36" t="s">
        <v>123</v>
      </c>
      <c r="Q11" s="36" t="s">
        <v>123</v>
      </c>
      <c r="R11" s="36" t="s">
        <v>123</v>
      </c>
      <c r="S11" s="36" t="s">
        <v>123</v>
      </c>
      <c r="T11" s="36" t="s">
        <v>123</v>
      </c>
      <c r="U11" s="36" t="s">
        <v>123</v>
      </c>
      <c r="V11" s="36" t="s">
        <v>123</v>
      </c>
      <c r="W11" s="36" t="s">
        <v>123</v>
      </c>
      <c r="X11" s="36" t="s">
        <v>123</v>
      </c>
      <c r="Y11" s="36" t="s">
        <v>123</v>
      </c>
      <c r="Z11" s="36" t="s">
        <v>123</v>
      </c>
      <c r="AA11" s="36" t="s">
        <v>123</v>
      </c>
      <c r="AB11" s="36" t="s">
        <v>123</v>
      </c>
      <c r="AC11" s="36" t="s">
        <v>123</v>
      </c>
      <c r="AD11" s="36" t="s">
        <v>123</v>
      </c>
      <c r="AE11" s="36" t="s">
        <v>123</v>
      </c>
      <c r="AF11" s="36" t="s">
        <v>123</v>
      </c>
      <c r="AG11" s="36" t="s">
        <v>123</v>
      </c>
      <c r="AH11" s="36"/>
      <c r="AI11" s="36"/>
      <c r="AJ11" s="36"/>
      <c r="AK11" s="36"/>
      <c r="AL11" s="36"/>
      <c r="AM11" s="36"/>
      <c r="AN11" s="37">
        <v>-14.815024091190001</v>
      </c>
      <c r="AO11" s="37">
        <v>-64.868387337773996</v>
      </c>
      <c r="AP11" s="36">
        <v>3850</v>
      </c>
      <c r="AQ11" s="36"/>
      <c r="AR11" s="36"/>
      <c r="AS11" s="54">
        <f t="shared" ref="AS11:AS14" si="0">AP10-AP11</f>
        <v>42</v>
      </c>
      <c r="AT11" s="138"/>
      <c r="AU11" s="139"/>
      <c r="AV11" s="36" t="s">
        <v>123</v>
      </c>
      <c r="AW11" s="36" t="s">
        <v>123</v>
      </c>
      <c r="AX11" s="36" t="s">
        <v>123</v>
      </c>
      <c r="AY11" s="36" t="s">
        <v>123</v>
      </c>
      <c r="AZ11" s="36" t="s">
        <v>123</v>
      </c>
      <c r="BA11" s="36" t="s">
        <v>123</v>
      </c>
      <c r="BB11" s="36" t="s">
        <v>123</v>
      </c>
    </row>
    <row r="12" spans="1:54" x14ac:dyDescent="0.3">
      <c r="A12" s="36">
        <v>5</v>
      </c>
      <c r="B12" s="36">
        <v>346</v>
      </c>
      <c r="C12" s="36" t="s">
        <v>123</v>
      </c>
      <c r="D12" s="36" t="s">
        <v>123</v>
      </c>
      <c r="E12" s="36" t="s">
        <v>123</v>
      </c>
      <c r="F12" s="36">
        <v>1</v>
      </c>
      <c r="G12" s="36">
        <v>1</v>
      </c>
      <c r="H12" s="36">
        <v>1</v>
      </c>
      <c r="I12" s="36" t="s">
        <v>123</v>
      </c>
      <c r="J12" s="36" t="s">
        <v>123</v>
      </c>
      <c r="K12" s="36" t="s">
        <v>123</v>
      </c>
      <c r="L12" s="36">
        <v>1</v>
      </c>
      <c r="M12" s="36" t="s">
        <v>123</v>
      </c>
      <c r="N12" s="36" t="s">
        <v>123</v>
      </c>
      <c r="O12" s="36" t="s">
        <v>123</v>
      </c>
      <c r="P12" s="36" t="s">
        <v>123</v>
      </c>
      <c r="Q12" s="36" t="s">
        <v>123</v>
      </c>
      <c r="R12" s="36" t="s">
        <v>123</v>
      </c>
      <c r="S12" s="36" t="s">
        <v>123</v>
      </c>
      <c r="T12" s="36" t="s">
        <v>123</v>
      </c>
      <c r="U12" s="36" t="s">
        <v>123</v>
      </c>
      <c r="V12" s="36" t="s">
        <v>123</v>
      </c>
      <c r="W12" s="36" t="s">
        <v>123</v>
      </c>
      <c r="X12" s="36" t="s">
        <v>123</v>
      </c>
      <c r="Y12" s="36" t="s">
        <v>123</v>
      </c>
      <c r="Z12" s="36" t="s">
        <v>123</v>
      </c>
      <c r="AA12" s="36" t="s">
        <v>123</v>
      </c>
      <c r="AB12" s="36" t="s">
        <v>123</v>
      </c>
      <c r="AC12" s="36" t="s">
        <v>123</v>
      </c>
      <c r="AD12" s="36" t="s">
        <v>123</v>
      </c>
      <c r="AE12" s="36" t="s">
        <v>123</v>
      </c>
      <c r="AF12" s="36" t="s">
        <v>123</v>
      </c>
      <c r="AG12" s="36" t="s">
        <v>123</v>
      </c>
      <c r="AH12" s="36"/>
      <c r="AI12" s="36"/>
      <c r="AJ12" s="36"/>
      <c r="AK12" s="36"/>
      <c r="AL12" s="36"/>
      <c r="AM12" s="36"/>
      <c r="AN12" s="37">
        <v>-14.815439950007001</v>
      </c>
      <c r="AO12" s="37">
        <v>-64.868431258946003</v>
      </c>
      <c r="AP12" s="36">
        <v>3809</v>
      </c>
      <c r="AQ12" s="36"/>
      <c r="AR12" s="36"/>
      <c r="AS12" s="54">
        <f t="shared" si="0"/>
        <v>41</v>
      </c>
      <c r="AT12" s="138"/>
      <c r="AU12" s="139"/>
      <c r="AV12" s="36" t="s">
        <v>123</v>
      </c>
      <c r="AW12" s="36" t="s">
        <v>123</v>
      </c>
      <c r="AX12" s="36" t="s">
        <v>123</v>
      </c>
      <c r="AY12" s="36" t="s">
        <v>123</v>
      </c>
      <c r="AZ12" s="36" t="s">
        <v>123</v>
      </c>
      <c r="BA12" s="36" t="s">
        <v>123</v>
      </c>
      <c r="BB12" s="36" t="s">
        <v>123</v>
      </c>
    </row>
    <row r="13" spans="1:54" x14ac:dyDescent="0.3">
      <c r="A13" s="36">
        <v>6</v>
      </c>
      <c r="B13" s="36">
        <v>347</v>
      </c>
      <c r="C13" s="36" t="s">
        <v>123</v>
      </c>
      <c r="D13" s="36" t="s">
        <v>123</v>
      </c>
      <c r="E13" s="36" t="s">
        <v>123</v>
      </c>
      <c r="F13" s="36">
        <v>1</v>
      </c>
      <c r="G13" s="36">
        <v>1</v>
      </c>
      <c r="H13" s="36">
        <v>1</v>
      </c>
      <c r="I13" s="36" t="s">
        <v>123</v>
      </c>
      <c r="J13" s="36" t="s">
        <v>123</v>
      </c>
      <c r="K13" s="36" t="s">
        <v>123</v>
      </c>
      <c r="L13" s="36">
        <v>1</v>
      </c>
      <c r="M13" s="36" t="s">
        <v>123</v>
      </c>
      <c r="N13" s="36" t="s">
        <v>123</v>
      </c>
      <c r="O13" s="36" t="s">
        <v>123</v>
      </c>
      <c r="P13" s="36" t="s">
        <v>123</v>
      </c>
      <c r="Q13" s="36" t="s">
        <v>123</v>
      </c>
      <c r="R13" s="36" t="s">
        <v>123</v>
      </c>
      <c r="S13" s="36" t="s">
        <v>123</v>
      </c>
      <c r="T13" s="36" t="s">
        <v>123</v>
      </c>
      <c r="U13" s="36" t="s">
        <v>123</v>
      </c>
      <c r="V13" s="36" t="s">
        <v>123</v>
      </c>
      <c r="W13" s="36" t="s">
        <v>123</v>
      </c>
      <c r="X13" s="36" t="s">
        <v>123</v>
      </c>
      <c r="Y13" s="36" t="s">
        <v>123</v>
      </c>
      <c r="Z13" s="36" t="s">
        <v>123</v>
      </c>
      <c r="AA13" s="36" t="s">
        <v>123</v>
      </c>
      <c r="AB13" s="36" t="s">
        <v>123</v>
      </c>
      <c r="AC13" s="36" t="s">
        <v>123</v>
      </c>
      <c r="AD13" s="36" t="s">
        <v>123</v>
      </c>
      <c r="AE13" s="36" t="s">
        <v>123</v>
      </c>
      <c r="AF13" s="36" t="s">
        <v>123</v>
      </c>
      <c r="AG13" s="36" t="s">
        <v>123</v>
      </c>
      <c r="AH13" s="36"/>
      <c r="AI13" s="36"/>
      <c r="AJ13" s="36"/>
      <c r="AK13" s="36"/>
      <c r="AL13" s="36"/>
      <c r="AM13" s="36"/>
      <c r="AN13" s="37">
        <v>-14.81574430759</v>
      </c>
      <c r="AO13" s="37">
        <v>-64.868468474596</v>
      </c>
      <c r="AP13" s="36">
        <v>3771</v>
      </c>
      <c r="AQ13" s="36"/>
      <c r="AR13" s="36"/>
      <c r="AS13" s="54">
        <f t="shared" si="0"/>
        <v>38</v>
      </c>
      <c r="AT13" s="138"/>
      <c r="AU13" s="139"/>
      <c r="AV13" s="36" t="s">
        <v>123</v>
      </c>
      <c r="AW13" s="36" t="s">
        <v>123</v>
      </c>
      <c r="AX13" s="36" t="s">
        <v>123</v>
      </c>
      <c r="AY13" s="36" t="s">
        <v>123</v>
      </c>
      <c r="AZ13" s="36" t="s">
        <v>123</v>
      </c>
      <c r="BA13" s="36" t="s">
        <v>123</v>
      </c>
      <c r="BB13" s="36" t="s">
        <v>123</v>
      </c>
    </row>
    <row r="14" spans="1:54" x14ac:dyDescent="0.3">
      <c r="A14" s="36">
        <v>7</v>
      </c>
      <c r="B14" s="36">
        <v>348</v>
      </c>
      <c r="C14" s="36" t="s">
        <v>123</v>
      </c>
      <c r="D14" s="36" t="s">
        <v>123</v>
      </c>
      <c r="E14" s="36" t="s">
        <v>123</v>
      </c>
      <c r="F14" s="36">
        <v>1</v>
      </c>
      <c r="G14" s="36">
        <v>1</v>
      </c>
      <c r="H14" s="36">
        <v>1</v>
      </c>
      <c r="I14" s="36" t="s">
        <v>123</v>
      </c>
      <c r="J14" s="36" t="s">
        <v>123</v>
      </c>
      <c r="K14" s="36" t="s">
        <v>123</v>
      </c>
      <c r="L14" s="36">
        <v>1</v>
      </c>
      <c r="M14" s="36" t="s">
        <v>123</v>
      </c>
      <c r="N14" s="36">
        <v>1</v>
      </c>
      <c r="O14" s="36" t="s">
        <v>123</v>
      </c>
      <c r="P14" s="36" t="s">
        <v>123</v>
      </c>
      <c r="Q14" s="36" t="s">
        <v>123</v>
      </c>
      <c r="R14" s="36" t="s">
        <v>123</v>
      </c>
      <c r="S14" s="36" t="s">
        <v>123</v>
      </c>
      <c r="T14" s="36" t="s">
        <v>123</v>
      </c>
      <c r="U14" s="36" t="s">
        <v>123</v>
      </c>
      <c r="V14" s="36" t="s">
        <v>123</v>
      </c>
      <c r="W14" s="36" t="s">
        <v>123</v>
      </c>
      <c r="X14" s="36" t="s">
        <v>123</v>
      </c>
      <c r="Y14" s="36" t="s">
        <v>123</v>
      </c>
      <c r="Z14" s="36" t="s">
        <v>123</v>
      </c>
      <c r="AA14" s="36" t="s">
        <v>123</v>
      </c>
      <c r="AB14" s="36" t="s">
        <v>123</v>
      </c>
      <c r="AC14" s="36" t="s">
        <v>123</v>
      </c>
      <c r="AD14" s="36" t="s">
        <v>123</v>
      </c>
      <c r="AE14" s="36" t="s">
        <v>123</v>
      </c>
      <c r="AF14" s="36" t="s">
        <v>123</v>
      </c>
      <c r="AG14" s="36" t="s">
        <v>123</v>
      </c>
      <c r="AH14" s="36"/>
      <c r="AI14" s="36"/>
      <c r="AJ14" s="36"/>
      <c r="AK14" s="36"/>
      <c r="AL14" s="36"/>
      <c r="AM14" s="36"/>
      <c r="AN14" s="37">
        <v>-14.815940405700999</v>
      </c>
      <c r="AO14" s="37">
        <v>-64.868417177349002</v>
      </c>
      <c r="AP14" s="36">
        <v>3748</v>
      </c>
      <c r="AQ14" s="36"/>
      <c r="AR14" s="36"/>
      <c r="AS14" s="54">
        <f t="shared" si="0"/>
        <v>23</v>
      </c>
      <c r="AT14" s="138"/>
      <c r="AU14" s="139"/>
      <c r="AV14" s="36" t="s">
        <v>123</v>
      </c>
      <c r="AW14" s="36" t="s">
        <v>123</v>
      </c>
      <c r="AX14" s="36" t="s">
        <v>123</v>
      </c>
      <c r="AY14" s="36" t="s">
        <v>123</v>
      </c>
      <c r="AZ14" s="36" t="s">
        <v>123</v>
      </c>
      <c r="BA14" s="36" t="s">
        <v>123</v>
      </c>
      <c r="BB14" s="36" t="s">
        <v>123</v>
      </c>
    </row>
    <row r="15" spans="1:54" x14ac:dyDescent="0.3">
      <c r="A15" s="36">
        <v>8</v>
      </c>
      <c r="B15" s="36">
        <v>349</v>
      </c>
      <c r="C15" s="36"/>
      <c r="D15" s="36"/>
      <c r="E15" s="36"/>
      <c r="F15" s="36">
        <v>1</v>
      </c>
      <c r="G15" s="36">
        <v>1</v>
      </c>
      <c r="H15" s="36">
        <v>1</v>
      </c>
      <c r="I15" s="36"/>
      <c r="J15" s="36"/>
      <c r="K15" s="36"/>
      <c r="L15" s="36"/>
      <c r="M15" s="36"/>
      <c r="N15" s="36">
        <v>1</v>
      </c>
      <c r="O15" s="36"/>
      <c r="P15" s="36"/>
      <c r="Q15" s="36"/>
      <c r="R15" s="36"/>
      <c r="S15" s="36"/>
      <c r="T15" s="36"/>
      <c r="U15" s="36"/>
      <c r="V15" s="36">
        <v>1</v>
      </c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>
        <v>1</v>
      </c>
      <c r="AJ15" s="36"/>
      <c r="AK15" s="36" t="s">
        <v>183</v>
      </c>
      <c r="AL15" s="36">
        <v>1</v>
      </c>
      <c r="AM15" s="36">
        <v>5</v>
      </c>
      <c r="AN15" s="37">
        <v>-14.815918</v>
      </c>
      <c r="AO15" s="37">
        <v>-64.868055999999996</v>
      </c>
      <c r="AP15" s="36">
        <v>3708</v>
      </c>
      <c r="AQ15" s="36">
        <v>3685</v>
      </c>
      <c r="AR15" s="36">
        <f>AP15-AQ15</f>
        <v>23</v>
      </c>
      <c r="AS15" s="54">
        <f>AP14-AP15</f>
        <v>40</v>
      </c>
      <c r="AT15" s="52"/>
      <c r="AU15" s="53"/>
      <c r="AV15" s="36"/>
      <c r="AW15" s="36"/>
      <c r="AX15" s="36"/>
      <c r="AY15" s="36"/>
      <c r="AZ15" s="36">
        <v>39</v>
      </c>
      <c r="BA15" s="36"/>
      <c r="BB15" s="36"/>
    </row>
    <row r="16" spans="1:54" x14ac:dyDescent="0.3">
      <c r="A16" s="36">
        <v>9</v>
      </c>
      <c r="B16" s="36">
        <v>350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7">
        <v>-14.815940405700999</v>
      </c>
      <c r="AO16" s="37">
        <v>-64.868417177349002</v>
      </c>
      <c r="AP16" s="36">
        <v>3645</v>
      </c>
      <c r="AQ16" s="36"/>
      <c r="AR16" s="36"/>
      <c r="AS16" s="54">
        <f>AQ15-AP16</f>
        <v>40</v>
      </c>
      <c r="AT16" s="52"/>
      <c r="AU16" s="53"/>
      <c r="AV16" s="36"/>
      <c r="AW16" s="36"/>
      <c r="AX16" s="36"/>
      <c r="AY16" s="36"/>
      <c r="AZ16" s="36"/>
      <c r="BA16" s="36"/>
      <c r="BB16" s="36"/>
    </row>
    <row r="17" spans="1:54" x14ac:dyDescent="0.3">
      <c r="A17" s="36">
        <v>10</v>
      </c>
      <c r="B17" s="36">
        <v>351</v>
      </c>
      <c r="C17" s="36" t="s">
        <v>123</v>
      </c>
      <c r="D17" s="36" t="s">
        <v>123</v>
      </c>
      <c r="E17" s="36" t="s">
        <v>123</v>
      </c>
      <c r="F17" s="36">
        <v>1</v>
      </c>
      <c r="G17" s="36">
        <v>1</v>
      </c>
      <c r="H17" s="36">
        <v>1</v>
      </c>
      <c r="I17" s="36" t="s">
        <v>123</v>
      </c>
      <c r="J17" s="36" t="s">
        <v>123</v>
      </c>
      <c r="K17" s="36" t="s">
        <v>123</v>
      </c>
      <c r="L17" s="36" t="s">
        <v>123</v>
      </c>
      <c r="M17" s="36" t="s">
        <v>123</v>
      </c>
      <c r="N17" s="36">
        <v>1</v>
      </c>
      <c r="O17" s="36" t="s">
        <v>123</v>
      </c>
      <c r="P17" s="36">
        <v>1</v>
      </c>
      <c r="Q17" s="36" t="s">
        <v>123</v>
      </c>
      <c r="R17" s="36" t="s">
        <v>123</v>
      </c>
      <c r="S17" s="36" t="s">
        <v>123</v>
      </c>
      <c r="T17" s="36" t="s">
        <v>123</v>
      </c>
      <c r="U17" s="36" t="s">
        <v>123</v>
      </c>
      <c r="V17" s="36" t="s">
        <v>123</v>
      </c>
      <c r="W17" s="36" t="s">
        <v>123</v>
      </c>
      <c r="X17" s="36" t="s">
        <v>123</v>
      </c>
      <c r="Y17" s="36" t="s">
        <v>123</v>
      </c>
      <c r="Z17" s="36" t="s">
        <v>123</v>
      </c>
      <c r="AA17" s="36" t="s">
        <v>123</v>
      </c>
      <c r="AB17" s="36" t="s">
        <v>123</v>
      </c>
      <c r="AC17" s="36" t="s">
        <v>123</v>
      </c>
      <c r="AD17" s="36" t="s">
        <v>123</v>
      </c>
      <c r="AE17" s="36" t="s">
        <v>123</v>
      </c>
      <c r="AF17" s="36" t="s">
        <v>123</v>
      </c>
      <c r="AG17" s="36" t="s">
        <v>123</v>
      </c>
      <c r="AH17" s="36"/>
      <c r="AI17" s="36"/>
      <c r="AJ17" s="36"/>
      <c r="AK17" s="36"/>
      <c r="AL17" s="36"/>
      <c r="AM17" s="36"/>
      <c r="AN17" s="37">
        <v>-14.815957908664</v>
      </c>
      <c r="AO17" s="37">
        <v>-64.868781287223001</v>
      </c>
      <c r="AP17" s="36">
        <v>3606</v>
      </c>
      <c r="AQ17" s="36"/>
      <c r="AR17" s="36"/>
      <c r="AS17" s="54">
        <f t="shared" ref="AS17" si="1">AP16-AP17</f>
        <v>39</v>
      </c>
      <c r="AT17" s="138"/>
      <c r="AU17" s="139"/>
      <c r="AV17" s="36">
        <v>1</v>
      </c>
      <c r="AW17" s="36">
        <v>1</v>
      </c>
      <c r="AX17" s="36">
        <v>1</v>
      </c>
      <c r="AY17" s="36">
        <v>32</v>
      </c>
      <c r="AZ17" s="36">
        <f t="shared" ref="AZ17:AZ20" si="2">AY17*1.25</f>
        <v>40</v>
      </c>
      <c r="BA17" s="36" t="s">
        <v>123</v>
      </c>
      <c r="BB17" s="36" t="s">
        <v>123</v>
      </c>
    </row>
    <row r="18" spans="1:54" x14ac:dyDescent="0.3">
      <c r="A18" s="36" t="s">
        <v>357</v>
      </c>
      <c r="B18" s="36"/>
      <c r="C18" s="36" t="s">
        <v>123</v>
      </c>
      <c r="D18" s="36" t="s">
        <v>123</v>
      </c>
      <c r="E18" s="36" t="s">
        <v>123</v>
      </c>
      <c r="F18" s="36" t="s">
        <v>123</v>
      </c>
      <c r="G18" s="36" t="s">
        <v>123</v>
      </c>
      <c r="H18" s="36" t="s">
        <v>123</v>
      </c>
      <c r="I18" s="36" t="s">
        <v>123</v>
      </c>
      <c r="J18" s="36" t="s">
        <v>123</v>
      </c>
      <c r="K18" s="36" t="s">
        <v>123</v>
      </c>
      <c r="L18" s="36" t="s">
        <v>123</v>
      </c>
      <c r="M18" s="36" t="s">
        <v>123</v>
      </c>
      <c r="N18" s="36" t="s">
        <v>123</v>
      </c>
      <c r="O18" s="36" t="s">
        <v>123</v>
      </c>
      <c r="P18" s="36" t="s">
        <v>123</v>
      </c>
      <c r="Q18" s="36" t="s">
        <v>123</v>
      </c>
      <c r="R18" s="36" t="s">
        <v>123</v>
      </c>
      <c r="S18" s="36" t="s">
        <v>123</v>
      </c>
      <c r="T18" s="36" t="s">
        <v>123</v>
      </c>
      <c r="U18" s="36" t="s">
        <v>123</v>
      </c>
      <c r="V18" s="36" t="s">
        <v>123</v>
      </c>
      <c r="W18" s="36" t="s">
        <v>123</v>
      </c>
      <c r="X18" s="36">
        <v>1</v>
      </c>
      <c r="Y18" s="36" t="s">
        <v>123</v>
      </c>
      <c r="Z18" s="36" t="s">
        <v>123</v>
      </c>
      <c r="AA18" s="36" t="s">
        <v>123</v>
      </c>
      <c r="AB18" s="36" t="s">
        <v>123</v>
      </c>
      <c r="AC18" s="36" t="s">
        <v>123</v>
      </c>
      <c r="AD18" s="36" t="s">
        <v>123</v>
      </c>
      <c r="AE18" s="36" t="s">
        <v>123</v>
      </c>
      <c r="AF18" s="36" t="s">
        <v>123</v>
      </c>
      <c r="AG18" s="36" t="s">
        <v>123</v>
      </c>
      <c r="AH18" s="36"/>
      <c r="AI18" s="36"/>
      <c r="AJ18" s="36"/>
      <c r="AK18" s="36"/>
      <c r="AL18" s="36"/>
      <c r="AM18" s="36"/>
      <c r="AN18" s="37">
        <v>-14.815968</v>
      </c>
      <c r="AO18" s="37">
        <v>-64.869129000000001</v>
      </c>
      <c r="AP18" s="36"/>
      <c r="AQ18" s="36"/>
      <c r="AR18" s="36"/>
      <c r="AS18" s="54"/>
      <c r="AT18" s="52"/>
      <c r="AU18" s="53"/>
      <c r="AV18" s="36" t="s">
        <v>123</v>
      </c>
      <c r="AW18" s="36" t="s">
        <v>123</v>
      </c>
      <c r="AX18" s="36"/>
      <c r="AY18" s="36">
        <v>37</v>
      </c>
      <c r="AZ18" s="36">
        <f t="shared" si="2"/>
        <v>46.25</v>
      </c>
      <c r="BA18" s="36" t="s">
        <v>123</v>
      </c>
      <c r="BB18" s="36" t="s">
        <v>123</v>
      </c>
    </row>
    <row r="19" spans="1:54" x14ac:dyDescent="0.3">
      <c r="A19" s="36">
        <v>11</v>
      </c>
      <c r="B19" s="36">
        <v>351</v>
      </c>
      <c r="C19" s="36" t="s">
        <v>123</v>
      </c>
      <c r="D19" s="36" t="s">
        <v>123</v>
      </c>
      <c r="E19" s="36" t="s">
        <v>123</v>
      </c>
      <c r="F19" s="36">
        <v>1</v>
      </c>
      <c r="G19" s="36">
        <v>1</v>
      </c>
      <c r="H19" s="36">
        <v>1</v>
      </c>
      <c r="I19" s="36" t="s">
        <v>123</v>
      </c>
      <c r="J19" s="36" t="s">
        <v>123</v>
      </c>
      <c r="K19" s="36" t="s">
        <v>123</v>
      </c>
      <c r="L19" s="36" t="s">
        <v>123</v>
      </c>
      <c r="M19" s="36" t="s">
        <v>123</v>
      </c>
      <c r="N19" s="36"/>
      <c r="O19" s="36" t="s">
        <v>123</v>
      </c>
      <c r="P19" s="36">
        <v>1</v>
      </c>
      <c r="Q19" s="36" t="s">
        <v>123</v>
      </c>
      <c r="R19" s="36" t="s">
        <v>123</v>
      </c>
      <c r="S19" s="36" t="s">
        <v>123</v>
      </c>
      <c r="T19" s="36" t="s">
        <v>123</v>
      </c>
      <c r="U19" s="36" t="s">
        <v>123</v>
      </c>
      <c r="V19" s="36" t="s">
        <v>123</v>
      </c>
      <c r="W19" s="36" t="s">
        <v>123</v>
      </c>
      <c r="X19" s="36" t="s">
        <v>123</v>
      </c>
      <c r="Y19" s="36" t="s">
        <v>123</v>
      </c>
      <c r="Z19" s="36" t="s">
        <v>123</v>
      </c>
      <c r="AA19" s="36" t="s">
        <v>123</v>
      </c>
      <c r="AB19" s="36" t="s">
        <v>123</v>
      </c>
      <c r="AC19" s="36" t="s">
        <v>123</v>
      </c>
      <c r="AD19" s="36" t="s">
        <v>123</v>
      </c>
      <c r="AE19" s="36" t="s">
        <v>123</v>
      </c>
      <c r="AF19" s="36" t="s">
        <v>123</v>
      </c>
      <c r="AG19" s="36" t="s">
        <v>123</v>
      </c>
      <c r="AH19" s="36"/>
      <c r="AI19" s="36"/>
      <c r="AJ19" s="36"/>
      <c r="AK19" s="36"/>
      <c r="AL19" s="36"/>
      <c r="AM19" s="36"/>
      <c r="AN19" s="37">
        <v>-14.815972170337</v>
      </c>
      <c r="AO19" s="37">
        <v>-64.869155790655995</v>
      </c>
      <c r="AP19" s="36"/>
      <c r="AQ19" s="36"/>
      <c r="AR19" s="36"/>
      <c r="AS19" s="54"/>
      <c r="AT19" s="138"/>
      <c r="AU19" s="139"/>
      <c r="AV19" s="36">
        <v>1</v>
      </c>
      <c r="AW19" s="36">
        <v>1</v>
      </c>
      <c r="AX19" s="36">
        <v>1</v>
      </c>
      <c r="AY19" s="36">
        <v>3</v>
      </c>
      <c r="AZ19" s="36">
        <f t="shared" si="2"/>
        <v>3.75</v>
      </c>
      <c r="BA19" s="36" t="s">
        <v>123</v>
      </c>
      <c r="BB19" s="36" t="s">
        <v>123</v>
      </c>
    </row>
    <row r="20" spans="1:54" x14ac:dyDescent="0.3">
      <c r="A20" s="36">
        <v>12</v>
      </c>
      <c r="B20" s="36">
        <v>352</v>
      </c>
      <c r="C20" s="36" t="s">
        <v>123</v>
      </c>
      <c r="D20" s="36" t="s">
        <v>123</v>
      </c>
      <c r="E20" s="36" t="s">
        <v>123</v>
      </c>
      <c r="F20" s="36">
        <v>1</v>
      </c>
      <c r="G20" s="36">
        <v>1</v>
      </c>
      <c r="H20" s="36">
        <v>1</v>
      </c>
      <c r="I20" s="36" t="s">
        <v>123</v>
      </c>
      <c r="J20" s="36" t="s">
        <v>123</v>
      </c>
      <c r="K20" s="36" t="s">
        <v>123</v>
      </c>
      <c r="L20" s="36" t="s">
        <v>123</v>
      </c>
      <c r="M20" s="36" t="s">
        <v>123</v>
      </c>
      <c r="N20" s="36">
        <v>1</v>
      </c>
      <c r="O20" s="36" t="s">
        <v>123</v>
      </c>
      <c r="P20" s="36">
        <v>1</v>
      </c>
      <c r="Q20" s="36" t="s">
        <v>123</v>
      </c>
      <c r="R20" s="36" t="s">
        <v>123</v>
      </c>
      <c r="S20" s="36" t="s">
        <v>123</v>
      </c>
      <c r="T20" s="36" t="s">
        <v>123</v>
      </c>
      <c r="U20" s="36" t="s">
        <v>123</v>
      </c>
      <c r="V20" s="36" t="s">
        <v>123</v>
      </c>
      <c r="W20" s="36" t="s">
        <v>123</v>
      </c>
      <c r="X20" s="36" t="s">
        <v>123</v>
      </c>
      <c r="Y20" s="36" t="s">
        <v>123</v>
      </c>
      <c r="Z20" s="36" t="s">
        <v>123</v>
      </c>
      <c r="AA20" s="36" t="s">
        <v>123</v>
      </c>
      <c r="AB20" s="36" t="s">
        <v>123</v>
      </c>
      <c r="AC20" s="36" t="s">
        <v>123</v>
      </c>
      <c r="AD20" s="36" t="s">
        <v>123</v>
      </c>
      <c r="AE20" s="36" t="s">
        <v>123</v>
      </c>
      <c r="AF20" s="36" t="s">
        <v>123</v>
      </c>
      <c r="AG20" s="36" t="s">
        <v>123</v>
      </c>
      <c r="AH20" s="36"/>
      <c r="AI20" s="36"/>
      <c r="AJ20" s="36"/>
      <c r="AK20" s="36"/>
      <c r="AL20" s="36"/>
      <c r="AM20" s="36"/>
      <c r="AN20" s="37">
        <v>-14.816099552961999</v>
      </c>
      <c r="AO20" s="37">
        <v>-64.869121257214999</v>
      </c>
      <c r="AP20" s="36">
        <v>3554</v>
      </c>
      <c r="AQ20" s="36"/>
      <c r="AR20" s="36"/>
      <c r="AS20" s="54">
        <f>AP17-AP20</f>
        <v>52</v>
      </c>
      <c r="AT20" s="52"/>
      <c r="AU20" s="53"/>
      <c r="AV20" s="36">
        <v>1</v>
      </c>
      <c r="AW20" s="36">
        <v>1</v>
      </c>
      <c r="AX20" s="36">
        <v>1</v>
      </c>
      <c r="AY20" s="36">
        <v>15</v>
      </c>
      <c r="AZ20" s="36">
        <f t="shared" si="2"/>
        <v>18.75</v>
      </c>
      <c r="BA20" s="36" t="s">
        <v>123</v>
      </c>
      <c r="BB20" s="36" t="s">
        <v>123</v>
      </c>
    </row>
    <row r="21" spans="1:54" x14ac:dyDescent="0.3">
      <c r="A21" s="36">
        <v>13</v>
      </c>
      <c r="B21" s="36">
        <v>353</v>
      </c>
      <c r="C21" s="36" t="s">
        <v>123</v>
      </c>
      <c r="D21" s="36" t="s">
        <v>123</v>
      </c>
      <c r="E21" s="36" t="s">
        <v>123</v>
      </c>
      <c r="F21" s="36">
        <v>1</v>
      </c>
      <c r="G21" s="36">
        <v>1</v>
      </c>
      <c r="H21" s="36">
        <v>1</v>
      </c>
      <c r="I21" s="36" t="s">
        <v>123</v>
      </c>
      <c r="J21" s="36" t="s">
        <v>123</v>
      </c>
      <c r="K21" s="36" t="s">
        <v>123</v>
      </c>
      <c r="L21" s="36">
        <v>1</v>
      </c>
      <c r="M21" s="36" t="s">
        <v>123</v>
      </c>
      <c r="N21" s="36" t="s">
        <v>123</v>
      </c>
      <c r="O21" s="36" t="s">
        <v>123</v>
      </c>
      <c r="P21" s="36" t="s">
        <v>123</v>
      </c>
      <c r="Q21" s="36" t="s">
        <v>123</v>
      </c>
      <c r="R21" s="36" t="s">
        <v>123</v>
      </c>
      <c r="S21" s="36" t="s">
        <v>123</v>
      </c>
      <c r="T21" s="36" t="s">
        <v>123</v>
      </c>
      <c r="U21" s="36" t="s">
        <v>123</v>
      </c>
      <c r="V21" s="36" t="s">
        <v>123</v>
      </c>
      <c r="W21" s="36" t="s">
        <v>123</v>
      </c>
      <c r="X21" s="36" t="s">
        <v>123</v>
      </c>
      <c r="Y21" s="36" t="s">
        <v>123</v>
      </c>
      <c r="Z21" s="36" t="s">
        <v>123</v>
      </c>
      <c r="AA21" s="36" t="s">
        <v>123</v>
      </c>
      <c r="AB21" s="36" t="s">
        <v>123</v>
      </c>
      <c r="AC21" s="36" t="s">
        <v>123</v>
      </c>
      <c r="AD21" s="36" t="s">
        <v>123</v>
      </c>
      <c r="AE21" s="36" t="s">
        <v>123</v>
      </c>
      <c r="AF21" s="36" t="s">
        <v>123</v>
      </c>
      <c r="AG21" s="36" t="s">
        <v>123</v>
      </c>
      <c r="AH21" s="36"/>
      <c r="AI21" s="36"/>
      <c r="AJ21" s="36"/>
      <c r="AK21" s="36"/>
      <c r="AL21" s="36"/>
      <c r="AM21" s="36"/>
      <c r="AN21" s="37">
        <v>-14.816440211982</v>
      </c>
      <c r="AO21" s="37">
        <v>-64.869104493408997</v>
      </c>
      <c r="AP21" s="36">
        <v>3516</v>
      </c>
      <c r="AQ21" s="36"/>
      <c r="AR21" s="36"/>
      <c r="AS21" s="54">
        <f t="shared" ref="AS21:AS23" si="3">AP20-AP21</f>
        <v>38</v>
      </c>
      <c r="AT21" s="138"/>
      <c r="AU21" s="139"/>
      <c r="AV21" s="36" t="s">
        <v>123</v>
      </c>
      <c r="AW21" s="36" t="s">
        <v>123</v>
      </c>
      <c r="AX21" s="36" t="s">
        <v>123</v>
      </c>
      <c r="AY21" s="36" t="s">
        <v>123</v>
      </c>
      <c r="AZ21" s="36" t="s">
        <v>123</v>
      </c>
      <c r="BA21" s="36" t="s">
        <v>123</v>
      </c>
      <c r="BB21" s="36" t="s">
        <v>123</v>
      </c>
    </row>
    <row r="22" spans="1:54" x14ac:dyDescent="0.3">
      <c r="A22" s="36">
        <v>14</v>
      </c>
      <c r="B22" s="36">
        <v>354</v>
      </c>
      <c r="C22" s="36" t="s">
        <v>123</v>
      </c>
      <c r="D22" s="36" t="s">
        <v>123</v>
      </c>
      <c r="E22" s="36" t="s">
        <v>123</v>
      </c>
      <c r="F22" s="36">
        <v>1</v>
      </c>
      <c r="G22" s="36">
        <v>1</v>
      </c>
      <c r="H22" s="36">
        <v>1</v>
      </c>
      <c r="I22" s="36" t="s">
        <v>123</v>
      </c>
      <c r="J22" s="36" t="s">
        <v>123</v>
      </c>
      <c r="K22" s="36" t="s">
        <v>123</v>
      </c>
      <c r="L22" s="36">
        <v>1</v>
      </c>
      <c r="M22" s="36" t="s">
        <v>123</v>
      </c>
      <c r="N22" s="36" t="s">
        <v>123</v>
      </c>
      <c r="O22" s="36" t="s">
        <v>123</v>
      </c>
      <c r="P22" s="36" t="s">
        <v>123</v>
      </c>
      <c r="Q22" s="36" t="s">
        <v>123</v>
      </c>
      <c r="R22" s="36" t="s">
        <v>123</v>
      </c>
      <c r="S22" s="36" t="s">
        <v>123</v>
      </c>
      <c r="T22" s="36" t="s">
        <v>123</v>
      </c>
      <c r="U22" s="36" t="s">
        <v>123</v>
      </c>
      <c r="V22" s="36" t="s">
        <v>123</v>
      </c>
      <c r="W22" s="36" t="s">
        <v>123</v>
      </c>
      <c r="X22" s="36" t="s">
        <v>123</v>
      </c>
      <c r="Y22" s="36" t="s">
        <v>123</v>
      </c>
      <c r="Z22" s="36" t="s">
        <v>123</v>
      </c>
      <c r="AA22" s="36" t="s">
        <v>123</v>
      </c>
      <c r="AB22" s="36" t="s">
        <v>123</v>
      </c>
      <c r="AC22" s="36" t="s">
        <v>123</v>
      </c>
      <c r="AD22" s="36" t="s">
        <v>123</v>
      </c>
      <c r="AE22" s="36" t="s">
        <v>123</v>
      </c>
      <c r="AF22" s="36" t="s">
        <v>123</v>
      </c>
      <c r="AG22" s="36" t="s">
        <v>123</v>
      </c>
      <c r="AH22" s="36"/>
      <c r="AI22" s="36"/>
      <c r="AJ22" s="36"/>
      <c r="AK22" s="36"/>
      <c r="AL22" s="36"/>
      <c r="AM22" s="36"/>
      <c r="AN22" s="37">
        <v>-14.816798373360999</v>
      </c>
      <c r="AO22" s="37">
        <v>-64.869086388498005</v>
      </c>
      <c r="AP22" s="36">
        <v>3475</v>
      </c>
      <c r="AQ22" s="36"/>
      <c r="AR22" s="36"/>
      <c r="AS22" s="54">
        <f t="shared" si="3"/>
        <v>41</v>
      </c>
      <c r="AT22" s="138"/>
      <c r="AU22" s="139"/>
      <c r="AV22" s="36" t="s">
        <v>123</v>
      </c>
      <c r="AW22" s="36" t="s">
        <v>123</v>
      </c>
      <c r="AX22" s="36" t="s">
        <v>123</v>
      </c>
      <c r="AY22" s="36" t="s">
        <v>123</v>
      </c>
      <c r="AZ22" s="36" t="s">
        <v>123</v>
      </c>
      <c r="BA22" s="36" t="s">
        <v>123</v>
      </c>
      <c r="BB22" s="36" t="s">
        <v>123</v>
      </c>
    </row>
    <row r="23" spans="1:54" x14ac:dyDescent="0.3">
      <c r="A23" s="36">
        <v>15</v>
      </c>
      <c r="B23" s="36">
        <v>355</v>
      </c>
      <c r="C23" s="36" t="s">
        <v>123</v>
      </c>
      <c r="D23" s="36" t="s">
        <v>123</v>
      </c>
      <c r="E23" s="36" t="s">
        <v>123</v>
      </c>
      <c r="F23" s="36">
        <v>1</v>
      </c>
      <c r="G23" s="36">
        <v>1</v>
      </c>
      <c r="H23" s="36">
        <v>1</v>
      </c>
      <c r="I23" s="36" t="s">
        <v>123</v>
      </c>
      <c r="J23" s="36" t="s">
        <v>123</v>
      </c>
      <c r="K23" s="36" t="s">
        <v>123</v>
      </c>
      <c r="L23" s="36" t="s">
        <v>123</v>
      </c>
      <c r="M23" s="36" t="s">
        <v>123</v>
      </c>
      <c r="N23" s="36">
        <v>1</v>
      </c>
      <c r="O23" s="36" t="s">
        <v>123</v>
      </c>
      <c r="P23" s="36">
        <v>1</v>
      </c>
      <c r="Q23" s="36" t="s">
        <v>123</v>
      </c>
      <c r="R23" s="36" t="s">
        <v>123</v>
      </c>
      <c r="S23" s="36" t="s">
        <v>123</v>
      </c>
      <c r="T23" s="36" t="s">
        <v>123</v>
      </c>
      <c r="U23" s="36" t="s">
        <v>123</v>
      </c>
      <c r="V23" s="36" t="s">
        <v>123</v>
      </c>
      <c r="W23" s="36" t="s">
        <v>123</v>
      </c>
      <c r="X23" s="36" t="s">
        <v>123</v>
      </c>
      <c r="Y23" s="36" t="s">
        <v>123</v>
      </c>
      <c r="Z23" s="36" t="s">
        <v>123</v>
      </c>
      <c r="AA23" s="36" t="s">
        <v>123</v>
      </c>
      <c r="AB23" s="36" t="s">
        <v>123</v>
      </c>
      <c r="AC23" s="36" t="s">
        <v>123</v>
      </c>
      <c r="AD23" s="36" t="s">
        <v>123</v>
      </c>
      <c r="AE23" s="36" t="s">
        <v>123</v>
      </c>
      <c r="AF23" s="36" t="s">
        <v>123</v>
      </c>
      <c r="AG23" s="36" t="s">
        <v>123</v>
      </c>
      <c r="AH23" s="36"/>
      <c r="AI23" s="36"/>
      <c r="AJ23" s="36"/>
      <c r="AK23" s="36"/>
      <c r="AL23" s="36"/>
      <c r="AM23" s="36"/>
      <c r="AN23" s="37">
        <v>-14.817162368437</v>
      </c>
      <c r="AO23" s="37">
        <v>-64.869066942483002</v>
      </c>
      <c r="AP23" s="36">
        <v>3437</v>
      </c>
      <c r="AQ23" s="36"/>
      <c r="AR23" s="36"/>
      <c r="AS23" s="54">
        <f t="shared" si="3"/>
        <v>38</v>
      </c>
      <c r="AT23" s="138"/>
      <c r="AU23" s="139"/>
      <c r="AV23" s="36">
        <v>1</v>
      </c>
      <c r="AW23" s="36">
        <v>1</v>
      </c>
      <c r="AX23" s="36">
        <v>1</v>
      </c>
      <c r="AY23" s="36" t="s">
        <v>123</v>
      </c>
      <c r="AZ23" s="36" t="s">
        <v>123</v>
      </c>
      <c r="BA23" s="36" t="s">
        <v>123</v>
      </c>
      <c r="BB23" s="36" t="s">
        <v>123</v>
      </c>
    </row>
    <row r="24" spans="1:54" x14ac:dyDescent="0.3">
      <c r="A24" s="36" t="s">
        <v>167</v>
      </c>
      <c r="B24" s="36" t="s">
        <v>123</v>
      </c>
      <c r="C24" s="36" t="s">
        <v>123</v>
      </c>
      <c r="D24" s="36" t="s">
        <v>123</v>
      </c>
      <c r="E24" s="36" t="s">
        <v>123</v>
      </c>
      <c r="F24" s="36" t="s">
        <v>123</v>
      </c>
      <c r="G24" s="36" t="s">
        <v>123</v>
      </c>
      <c r="H24" s="36" t="s">
        <v>123</v>
      </c>
      <c r="I24" s="36" t="s">
        <v>123</v>
      </c>
      <c r="J24" s="36" t="s">
        <v>123</v>
      </c>
      <c r="K24" s="36" t="s">
        <v>123</v>
      </c>
      <c r="L24" s="36" t="s">
        <v>123</v>
      </c>
      <c r="M24" s="36" t="s">
        <v>123</v>
      </c>
      <c r="N24" s="36" t="s">
        <v>123</v>
      </c>
      <c r="O24" s="36" t="s">
        <v>123</v>
      </c>
      <c r="P24" s="36" t="s">
        <v>123</v>
      </c>
      <c r="Q24" s="36" t="s">
        <v>123</v>
      </c>
      <c r="R24" s="36" t="s">
        <v>123</v>
      </c>
      <c r="S24" s="36" t="s">
        <v>123</v>
      </c>
      <c r="T24" s="36" t="s">
        <v>123</v>
      </c>
      <c r="U24" s="36" t="s">
        <v>123</v>
      </c>
      <c r="V24" s="36" t="s">
        <v>123</v>
      </c>
      <c r="W24" s="36" t="s">
        <v>123</v>
      </c>
      <c r="X24" s="36"/>
      <c r="Y24" s="36">
        <v>1</v>
      </c>
      <c r="Z24" s="36" t="s">
        <v>123</v>
      </c>
      <c r="AA24" s="36" t="s">
        <v>123</v>
      </c>
      <c r="AB24" s="36" t="s">
        <v>123</v>
      </c>
      <c r="AC24" s="36" t="s">
        <v>123</v>
      </c>
      <c r="AD24" s="36" t="s">
        <v>123</v>
      </c>
      <c r="AE24" s="36" t="s">
        <v>123</v>
      </c>
      <c r="AF24" s="36" t="s">
        <v>123</v>
      </c>
      <c r="AG24" s="36" t="s">
        <v>123</v>
      </c>
      <c r="AH24" s="36"/>
      <c r="AI24" s="36"/>
      <c r="AJ24" s="36"/>
      <c r="AK24" s="36"/>
      <c r="AL24" s="36"/>
      <c r="AM24" s="36"/>
      <c r="AN24" s="37">
        <v>-14.817391000000001</v>
      </c>
      <c r="AO24" s="37">
        <v>-64.869052999999994</v>
      </c>
      <c r="AP24" s="36"/>
      <c r="AQ24" s="36"/>
      <c r="AR24" s="36"/>
      <c r="AS24" s="54"/>
      <c r="AT24" s="52"/>
      <c r="AU24" s="53"/>
      <c r="AV24" s="36" t="s">
        <v>123</v>
      </c>
      <c r="AW24" s="36" t="s">
        <v>123</v>
      </c>
      <c r="AX24" s="36"/>
      <c r="AY24" s="36">
        <v>23</v>
      </c>
      <c r="AZ24" s="36">
        <f>AY24*1.25</f>
        <v>28.75</v>
      </c>
      <c r="BA24" s="36" t="s">
        <v>123</v>
      </c>
      <c r="BB24" s="36" t="s">
        <v>123</v>
      </c>
    </row>
    <row r="25" spans="1:54" x14ac:dyDescent="0.3">
      <c r="A25" s="36">
        <v>16</v>
      </c>
      <c r="B25" s="36">
        <v>356</v>
      </c>
      <c r="C25" s="36"/>
      <c r="D25" s="36"/>
      <c r="E25" s="36"/>
      <c r="F25" s="36">
        <v>1</v>
      </c>
      <c r="G25" s="36">
        <v>1</v>
      </c>
      <c r="H25" s="36">
        <v>1</v>
      </c>
      <c r="I25" s="36"/>
      <c r="J25" s="36"/>
      <c r="K25" s="36"/>
      <c r="L25" s="36"/>
      <c r="M25" s="36"/>
      <c r="N25" s="36"/>
      <c r="O25" s="36"/>
      <c r="P25" s="36">
        <v>1</v>
      </c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7">
        <v>-14.817382</v>
      </c>
      <c r="AO25" s="37">
        <v>-64.868784000000005</v>
      </c>
      <c r="AP25" s="36"/>
      <c r="AQ25" s="36"/>
      <c r="AR25" s="36"/>
      <c r="AS25" s="54"/>
      <c r="AT25" s="52"/>
      <c r="AU25" s="53"/>
      <c r="AV25" s="36">
        <v>1</v>
      </c>
      <c r="AW25" s="36">
        <v>1</v>
      </c>
      <c r="AX25" s="36">
        <v>1</v>
      </c>
      <c r="AY25" s="36">
        <v>29</v>
      </c>
      <c r="AZ25" s="36">
        <f>AY25*1.25</f>
        <v>36.25</v>
      </c>
      <c r="BA25" s="36">
        <v>1</v>
      </c>
      <c r="BB25" s="36"/>
    </row>
    <row r="26" spans="1:54" x14ac:dyDescent="0.3">
      <c r="A26" s="36">
        <v>17</v>
      </c>
      <c r="B26" s="36">
        <v>357</v>
      </c>
      <c r="C26" s="36" t="s">
        <v>123</v>
      </c>
      <c r="D26" s="36" t="s">
        <v>123</v>
      </c>
      <c r="E26" s="36" t="s">
        <v>123</v>
      </c>
      <c r="F26" s="36">
        <v>1</v>
      </c>
      <c r="G26" s="36">
        <v>1</v>
      </c>
      <c r="H26" s="36">
        <v>1</v>
      </c>
      <c r="I26" s="36" t="s">
        <v>123</v>
      </c>
      <c r="J26" s="36" t="s">
        <v>123</v>
      </c>
      <c r="K26" s="36" t="s">
        <v>123</v>
      </c>
      <c r="L26" s="36" t="s">
        <v>123</v>
      </c>
      <c r="M26" s="36" t="s">
        <v>123</v>
      </c>
      <c r="N26" s="36" t="s">
        <v>123</v>
      </c>
      <c r="O26" s="36" t="s">
        <v>123</v>
      </c>
      <c r="P26" s="36">
        <v>1</v>
      </c>
      <c r="Q26" s="36" t="s">
        <v>123</v>
      </c>
      <c r="R26" s="36" t="s">
        <v>123</v>
      </c>
      <c r="S26" s="36" t="s">
        <v>123</v>
      </c>
      <c r="T26" s="36" t="s">
        <v>123</v>
      </c>
      <c r="U26" s="36" t="s">
        <v>123</v>
      </c>
      <c r="V26" s="36" t="s">
        <v>123</v>
      </c>
      <c r="W26" s="36" t="s">
        <v>123</v>
      </c>
      <c r="X26" s="36" t="s">
        <v>123</v>
      </c>
      <c r="Y26" s="36" t="s">
        <v>123</v>
      </c>
      <c r="Z26" s="36" t="s">
        <v>123</v>
      </c>
      <c r="AA26" s="36" t="s">
        <v>123</v>
      </c>
      <c r="AB26" s="36" t="s">
        <v>123</v>
      </c>
      <c r="AC26" s="36" t="s">
        <v>123</v>
      </c>
      <c r="AD26" s="36" t="s">
        <v>123</v>
      </c>
      <c r="AE26" s="36" t="s">
        <v>123</v>
      </c>
      <c r="AF26" s="36" t="s">
        <v>123</v>
      </c>
      <c r="AG26" s="36" t="s">
        <v>123</v>
      </c>
      <c r="AH26" s="36"/>
      <c r="AI26" s="36"/>
      <c r="AJ26" s="36"/>
      <c r="AK26" s="36"/>
      <c r="AL26" s="36"/>
      <c r="AM26" s="36"/>
      <c r="AN26" s="37">
        <v>-14.817524094015001</v>
      </c>
      <c r="AO26" s="37">
        <v>-64.869053866713998</v>
      </c>
      <c r="AP26" s="36"/>
      <c r="AQ26" s="36"/>
      <c r="AR26" s="36"/>
      <c r="AS26" s="36"/>
      <c r="AT26" s="138"/>
      <c r="AU26" s="139"/>
      <c r="AV26" s="36">
        <v>1</v>
      </c>
      <c r="AW26" s="36">
        <v>1</v>
      </c>
      <c r="AX26" s="36">
        <v>1</v>
      </c>
      <c r="AY26" s="36">
        <v>14</v>
      </c>
      <c r="AZ26" s="36">
        <f>AY26*1.25</f>
        <v>17.5</v>
      </c>
      <c r="BA26" s="36">
        <v>1</v>
      </c>
      <c r="BB26" s="36" t="s">
        <v>123</v>
      </c>
    </row>
    <row r="27" spans="1:54" x14ac:dyDescent="0.3">
      <c r="A27" s="36">
        <v>18</v>
      </c>
      <c r="B27" s="36">
        <v>358</v>
      </c>
      <c r="C27" s="36" t="s">
        <v>123</v>
      </c>
      <c r="D27" s="36" t="s">
        <v>123</v>
      </c>
      <c r="E27" s="36" t="s">
        <v>123</v>
      </c>
      <c r="F27" s="36">
        <v>1</v>
      </c>
      <c r="G27" s="36">
        <v>1</v>
      </c>
      <c r="H27" s="36">
        <v>1</v>
      </c>
      <c r="I27" s="36" t="s">
        <v>123</v>
      </c>
      <c r="J27" s="36" t="s">
        <v>123</v>
      </c>
      <c r="K27" s="36" t="s">
        <v>123</v>
      </c>
      <c r="L27" s="36" t="s">
        <v>123</v>
      </c>
      <c r="M27" s="36" t="s">
        <v>123</v>
      </c>
      <c r="N27" s="36">
        <v>1</v>
      </c>
      <c r="O27" s="36" t="s">
        <v>123</v>
      </c>
      <c r="P27" s="36">
        <v>1</v>
      </c>
      <c r="Q27" s="36" t="s">
        <v>123</v>
      </c>
      <c r="R27" s="36" t="s">
        <v>123</v>
      </c>
      <c r="S27" s="36" t="s">
        <v>123</v>
      </c>
      <c r="T27" s="36" t="s">
        <v>123</v>
      </c>
      <c r="U27" s="36" t="s">
        <v>123</v>
      </c>
      <c r="V27" s="36" t="s">
        <v>123</v>
      </c>
      <c r="W27" s="36" t="s">
        <v>123</v>
      </c>
      <c r="X27" s="36" t="s">
        <v>123</v>
      </c>
      <c r="Y27" s="36" t="s">
        <v>123</v>
      </c>
      <c r="Z27" s="36" t="s">
        <v>123</v>
      </c>
      <c r="AA27" s="36" t="s">
        <v>123</v>
      </c>
      <c r="AB27" s="36" t="s">
        <v>123</v>
      </c>
      <c r="AC27" s="36" t="s">
        <v>123</v>
      </c>
      <c r="AD27" s="36" t="s">
        <v>123</v>
      </c>
      <c r="AE27" s="36" t="s">
        <v>123</v>
      </c>
      <c r="AF27" s="36" t="s">
        <v>123</v>
      </c>
      <c r="AG27" s="36" t="s">
        <v>123</v>
      </c>
      <c r="AH27" s="36"/>
      <c r="AI27" s="36"/>
      <c r="AJ27" s="36"/>
      <c r="AK27" s="36"/>
      <c r="AL27" s="36"/>
      <c r="AM27" s="36"/>
      <c r="AN27" s="37">
        <v>-14.817399629367999</v>
      </c>
      <c r="AO27" s="37">
        <v>-64.869146402924997</v>
      </c>
      <c r="AP27" s="36">
        <v>3403</v>
      </c>
      <c r="AQ27" s="36"/>
      <c r="AR27" s="36"/>
      <c r="AS27" s="54">
        <f>AP23-AP27</f>
        <v>34</v>
      </c>
      <c r="AT27" s="52"/>
      <c r="AU27" s="53"/>
      <c r="AV27" s="36">
        <v>1</v>
      </c>
      <c r="AW27" s="36">
        <v>1</v>
      </c>
      <c r="AX27" s="36">
        <v>1</v>
      </c>
      <c r="AY27" s="36">
        <v>11</v>
      </c>
      <c r="AZ27" s="36">
        <f>AY27*1.25</f>
        <v>13.75</v>
      </c>
      <c r="BA27" s="36" t="s">
        <v>123</v>
      </c>
      <c r="BB27" s="36" t="s">
        <v>123</v>
      </c>
    </row>
    <row r="28" spans="1:54" x14ac:dyDescent="0.3">
      <c r="A28" s="36">
        <v>19</v>
      </c>
      <c r="B28" s="36">
        <v>359</v>
      </c>
      <c r="C28" s="36" t="s">
        <v>123</v>
      </c>
      <c r="D28" s="36" t="s">
        <v>123</v>
      </c>
      <c r="E28" s="36" t="s">
        <v>123</v>
      </c>
      <c r="F28" s="36">
        <v>1</v>
      </c>
      <c r="G28" s="36">
        <v>1</v>
      </c>
      <c r="H28" s="36">
        <v>1</v>
      </c>
      <c r="I28" s="36" t="s">
        <v>123</v>
      </c>
      <c r="J28" s="36" t="s">
        <v>123</v>
      </c>
      <c r="K28" s="36" t="s">
        <v>123</v>
      </c>
      <c r="L28" s="36">
        <v>1</v>
      </c>
      <c r="M28" s="36" t="s">
        <v>123</v>
      </c>
      <c r="N28" s="36" t="s">
        <v>123</v>
      </c>
      <c r="O28" s="36" t="s">
        <v>123</v>
      </c>
      <c r="P28" s="36" t="s">
        <v>123</v>
      </c>
      <c r="Q28" s="36" t="s">
        <v>123</v>
      </c>
      <c r="R28" s="36" t="s">
        <v>123</v>
      </c>
      <c r="S28" s="36" t="s">
        <v>123</v>
      </c>
      <c r="T28" s="36" t="s">
        <v>123</v>
      </c>
      <c r="U28" s="36" t="s">
        <v>123</v>
      </c>
      <c r="V28" s="36">
        <v>1</v>
      </c>
      <c r="W28" s="36" t="s">
        <v>123</v>
      </c>
      <c r="X28" s="36" t="s">
        <v>123</v>
      </c>
      <c r="Y28" s="36" t="s">
        <v>123</v>
      </c>
      <c r="Z28" s="36" t="s">
        <v>123</v>
      </c>
      <c r="AA28" s="36" t="s">
        <v>123</v>
      </c>
      <c r="AB28" s="36" t="s">
        <v>123</v>
      </c>
      <c r="AC28" s="36" t="s">
        <v>123</v>
      </c>
      <c r="AD28" s="36" t="s">
        <v>123</v>
      </c>
      <c r="AE28" s="36" t="s">
        <v>123</v>
      </c>
      <c r="AF28" s="36" t="s">
        <v>123</v>
      </c>
      <c r="AG28" s="36" t="s">
        <v>123</v>
      </c>
      <c r="AH28" s="36"/>
      <c r="AI28" s="36"/>
      <c r="AJ28" s="36"/>
      <c r="AK28" s="36" t="s">
        <v>184</v>
      </c>
      <c r="AL28" s="36">
        <v>1</v>
      </c>
      <c r="AM28" s="36">
        <v>1</v>
      </c>
      <c r="AN28" s="37">
        <v>-14.817403194762999</v>
      </c>
      <c r="AO28" s="37">
        <v>-64.869480337946996</v>
      </c>
      <c r="AP28" s="36">
        <v>3363</v>
      </c>
      <c r="AQ28" s="36">
        <v>3339</v>
      </c>
      <c r="AR28" s="36">
        <f>AP28-AQ28</f>
        <v>24</v>
      </c>
      <c r="AS28" s="54">
        <f>AP27-AP28</f>
        <v>40</v>
      </c>
      <c r="AT28" s="138"/>
      <c r="AU28" s="139"/>
      <c r="AV28" s="36" t="s">
        <v>123</v>
      </c>
      <c r="AW28" s="36" t="s">
        <v>123</v>
      </c>
      <c r="AX28" s="36" t="s">
        <v>123</v>
      </c>
      <c r="AY28" s="36" t="s">
        <v>123</v>
      </c>
      <c r="AZ28" s="36" t="s">
        <v>123</v>
      </c>
      <c r="BA28" s="36" t="s">
        <v>123</v>
      </c>
      <c r="BB28" s="36" t="s">
        <v>123</v>
      </c>
    </row>
    <row r="29" spans="1:54" x14ac:dyDescent="0.3">
      <c r="A29" s="36">
        <v>20</v>
      </c>
      <c r="B29" s="36">
        <v>360</v>
      </c>
      <c r="C29" s="36" t="s">
        <v>123</v>
      </c>
      <c r="D29" s="36" t="s">
        <v>123</v>
      </c>
      <c r="E29" s="36" t="s">
        <v>123</v>
      </c>
      <c r="F29" s="36">
        <v>1</v>
      </c>
      <c r="G29" s="36">
        <v>1</v>
      </c>
      <c r="H29" s="36">
        <v>1</v>
      </c>
      <c r="I29" s="36" t="s">
        <v>123</v>
      </c>
      <c r="J29" s="36" t="s">
        <v>123</v>
      </c>
      <c r="K29" s="36" t="s">
        <v>123</v>
      </c>
      <c r="L29" s="36">
        <v>1</v>
      </c>
      <c r="M29" s="36" t="s">
        <v>123</v>
      </c>
      <c r="N29" s="36" t="s">
        <v>123</v>
      </c>
      <c r="O29" s="36" t="s">
        <v>123</v>
      </c>
      <c r="P29" s="36" t="s">
        <v>123</v>
      </c>
      <c r="Q29" s="36" t="s">
        <v>123</v>
      </c>
      <c r="R29" s="36" t="s">
        <v>123</v>
      </c>
      <c r="S29" s="36" t="s">
        <v>123</v>
      </c>
      <c r="T29" s="36" t="s">
        <v>123</v>
      </c>
      <c r="U29" s="36" t="s">
        <v>123</v>
      </c>
      <c r="V29" s="36" t="s">
        <v>123</v>
      </c>
      <c r="W29" s="36" t="s">
        <v>123</v>
      </c>
      <c r="X29" s="36" t="s">
        <v>123</v>
      </c>
      <c r="Y29" s="36" t="s">
        <v>123</v>
      </c>
      <c r="Z29" s="36" t="s">
        <v>123</v>
      </c>
      <c r="AA29" s="36" t="s">
        <v>123</v>
      </c>
      <c r="AB29" s="36" t="s">
        <v>123</v>
      </c>
      <c r="AC29" s="36" t="s">
        <v>123</v>
      </c>
      <c r="AD29" s="36" t="s">
        <v>123</v>
      </c>
      <c r="AE29" s="36" t="s">
        <v>123</v>
      </c>
      <c r="AF29" s="36" t="s">
        <v>123</v>
      </c>
      <c r="AG29" s="36" t="s">
        <v>123</v>
      </c>
      <c r="AH29" s="36"/>
      <c r="AI29" s="36"/>
      <c r="AJ29" s="36"/>
      <c r="AK29" s="36"/>
      <c r="AL29" s="36"/>
      <c r="AM29" s="36"/>
      <c r="AN29" s="37">
        <v>-14.817444682986</v>
      </c>
      <c r="AO29" s="37">
        <v>-64.869924243539003</v>
      </c>
      <c r="AP29" s="36">
        <v>3296</v>
      </c>
      <c r="AQ29" s="36"/>
      <c r="AR29" s="36"/>
      <c r="AS29" s="54">
        <f>AQ28-AP29</f>
        <v>43</v>
      </c>
      <c r="AT29" s="138"/>
      <c r="AU29" s="139"/>
      <c r="AV29" s="36" t="s">
        <v>123</v>
      </c>
      <c r="AW29" s="36" t="s">
        <v>123</v>
      </c>
      <c r="AX29" s="36" t="s">
        <v>123</v>
      </c>
      <c r="AY29" s="36" t="s">
        <v>123</v>
      </c>
      <c r="AZ29" s="36" t="s">
        <v>123</v>
      </c>
      <c r="BA29" s="36" t="s">
        <v>123</v>
      </c>
      <c r="BB29" s="36" t="s">
        <v>123</v>
      </c>
    </row>
    <row r="30" spans="1:54" x14ac:dyDescent="0.3">
      <c r="A30" s="36">
        <v>21</v>
      </c>
      <c r="B30" s="36">
        <v>361</v>
      </c>
      <c r="C30" s="36" t="s">
        <v>123</v>
      </c>
      <c r="D30" s="36" t="s">
        <v>123</v>
      </c>
      <c r="E30" s="36">
        <v>1</v>
      </c>
      <c r="F30" s="36" t="s">
        <v>123</v>
      </c>
      <c r="G30" s="36"/>
      <c r="H30" s="36">
        <v>1</v>
      </c>
      <c r="I30" s="36" t="s">
        <v>123</v>
      </c>
      <c r="J30" s="36" t="s">
        <v>123</v>
      </c>
      <c r="K30" s="36" t="s">
        <v>123</v>
      </c>
      <c r="L30" s="36">
        <v>1</v>
      </c>
      <c r="M30" s="36" t="s">
        <v>123</v>
      </c>
      <c r="N30" s="36" t="s">
        <v>123</v>
      </c>
      <c r="O30" s="36" t="s">
        <v>123</v>
      </c>
      <c r="P30" s="36" t="s">
        <v>123</v>
      </c>
      <c r="Q30" s="36" t="s">
        <v>123</v>
      </c>
      <c r="R30" s="36" t="s">
        <v>123</v>
      </c>
      <c r="S30" s="36" t="s">
        <v>123</v>
      </c>
      <c r="T30" s="36" t="s">
        <v>123</v>
      </c>
      <c r="U30" s="36" t="s">
        <v>123</v>
      </c>
      <c r="V30" s="36" t="s">
        <v>123</v>
      </c>
      <c r="W30" s="36" t="s">
        <v>123</v>
      </c>
      <c r="X30" s="36" t="s">
        <v>123</v>
      </c>
      <c r="Y30" s="36" t="s">
        <v>123</v>
      </c>
      <c r="Z30" s="36" t="s">
        <v>123</v>
      </c>
      <c r="AA30" s="36" t="s">
        <v>123</v>
      </c>
      <c r="AB30" s="36" t="s">
        <v>123</v>
      </c>
      <c r="AC30" s="36" t="s">
        <v>123</v>
      </c>
      <c r="AD30" s="36" t="s">
        <v>123</v>
      </c>
      <c r="AE30" s="36" t="s">
        <v>123</v>
      </c>
      <c r="AF30" s="36" t="s">
        <v>123</v>
      </c>
      <c r="AG30" s="36" t="s">
        <v>123</v>
      </c>
      <c r="AH30" s="36"/>
      <c r="AI30" s="36"/>
      <c r="AJ30" s="36"/>
      <c r="AK30" s="36"/>
      <c r="AL30" s="36"/>
      <c r="AM30" s="36"/>
      <c r="AN30" s="37">
        <v>-14.817453110280001</v>
      </c>
      <c r="AO30" s="37">
        <v>-64.870303105562002</v>
      </c>
      <c r="AP30" s="36">
        <v>3254</v>
      </c>
      <c r="AQ30" s="36"/>
      <c r="AR30" s="36"/>
      <c r="AS30" s="54">
        <f>AP29-AP30</f>
        <v>42</v>
      </c>
      <c r="AT30" s="138"/>
      <c r="AU30" s="139"/>
      <c r="AV30" s="36" t="s">
        <v>123</v>
      </c>
      <c r="AW30" s="36" t="s">
        <v>123</v>
      </c>
      <c r="AX30" s="36" t="s">
        <v>123</v>
      </c>
      <c r="AY30" s="36" t="s">
        <v>123</v>
      </c>
      <c r="AZ30" s="36" t="s">
        <v>123</v>
      </c>
      <c r="BA30" s="36" t="s">
        <v>123</v>
      </c>
      <c r="BB30" s="36" t="s">
        <v>123</v>
      </c>
    </row>
    <row r="31" spans="1:54" x14ac:dyDescent="0.3">
      <c r="A31" s="36">
        <v>22</v>
      </c>
      <c r="B31" s="36">
        <v>362</v>
      </c>
      <c r="C31" s="36" t="s">
        <v>123</v>
      </c>
      <c r="D31" s="36" t="s">
        <v>123</v>
      </c>
      <c r="E31" s="36" t="s">
        <v>123</v>
      </c>
      <c r="F31" s="36">
        <v>1</v>
      </c>
      <c r="G31" s="36">
        <v>1</v>
      </c>
      <c r="H31" s="36">
        <v>1</v>
      </c>
      <c r="I31" s="36" t="s">
        <v>123</v>
      </c>
      <c r="J31" s="36" t="s">
        <v>123</v>
      </c>
      <c r="K31" s="36" t="s">
        <v>123</v>
      </c>
      <c r="L31" s="36">
        <v>1</v>
      </c>
      <c r="M31" s="36" t="s">
        <v>123</v>
      </c>
      <c r="N31" s="36" t="s">
        <v>123</v>
      </c>
      <c r="O31" s="36" t="s">
        <v>123</v>
      </c>
      <c r="P31" s="36" t="s">
        <v>123</v>
      </c>
      <c r="Q31" s="36" t="s">
        <v>123</v>
      </c>
      <c r="R31" s="36" t="s">
        <v>123</v>
      </c>
      <c r="S31" s="36" t="s">
        <v>123</v>
      </c>
      <c r="T31" s="36" t="s">
        <v>123</v>
      </c>
      <c r="U31" s="36" t="s">
        <v>123</v>
      </c>
      <c r="V31" s="36" t="s">
        <v>123</v>
      </c>
      <c r="W31" s="36" t="s">
        <v>123</v>
      </c>
      <c r="X31" s="36" t="s">
        <v>123</v>
      </c>
      <c r="Y31" s="36" t="s">
        <v>123</v>
      </c>
      <c r="Z31" s="36" t="s">
        <v>123</v>
      </c>
      <c r="AA31" s="36" t="s">
        <v>123</v>
      </c>
      <c r="AB31" s="36" t="s">
        <v>123</v>
      </c>
      <c r="AC31" s="36" t="s">
        <v>123</v>
      </c>
      <c r="AD31" s="36" t="s">
        <v>123</v>
      </c>
      <c r="AE31" s="36" t="s">
        <v>123</v>
      </c>
      <c r="AF31" s="36" t="s">
        <v>123</v>
      </c>
      <c r="AG31" s="36" t="s">
        <v>123</v>
      </c>
      <c r="AH31" s="36"/>
      <c r="AI31" s="36"/>
      <c r="AJ31" s="36"/>
      <c r="AK31" s="36"/>
      <c r="AL31" s="36"/>
      <c r="AM31" s="36"/>
      <c r="AN31" s="37">
        <v>-14.8174618617</v>
      </c>
      <c r="AO31" s="37">
        <v>-64.870691690593006</v>
      </c>
      <c r="AP31" s="36">
        <v>3212</v>
      </c>
      <c r="AQ31" s="36"/>
      <c r="AR31" s="36"/>
      <c r="AS31" s="54">
        <f t="shared" ref="AS31:AS32" si="4">AP30-AP31</f>
        <v>42</v>
      </c>
      <c r="AT31" s="138"/>
      <c r="AU31" s="139"/>
      <c r="AV31" s="36" t="s">
        <v>123</v>
      </c>
      <c r="AW31" s="36" t="s">
        <v>123</v>
      </c>
      <c r="AX31" s="36" t="s">
        <v>123</v>
      </c>
      <c r="AY31" s="36" t="s">
        <v>123</v>
      </c>
      <c r="AZ31" s="36" t="s">
        <v>123</v>
      </c>
      <c r="BA31" s="36" t="s">
        <v>123</v>
      </c>
      <c r="BB31" s="36" t="s">
        <v>123</v>
      </c>
    </row>
    <row r="32" spans="1:54" x14ac:dyDescent="0.3">
      <c r="A32" s="36">
        <v>23</v>
      </c>
      <c r="B32" s="36">
        <v>363</v>
      </c>
      <c r="C32" s="36" t="s">
        <v>123</v>
      </c>
      <c r="D32" s="36" t="s">
        <v>123</v>
      </c>
      <c r="E32" s="36" t="s">
        <v>123</v>
      </c>
      <c r="F32" s="36">
        <v>1</v>
      </c>
      <c r="G32" s="36">
        <v>1</v>
      </c>
      <c r="H32" s="36">
        <v>1</v>
      </c>
      <c r="I32" s="36" t="s">
        <v>123</v>
      </c>
      <c r="J32" s="36" t="s">
        <v>123</v>
      </c>
      <c r="K32" s="36" t="s">
        <v>123</v>
      </c>
      <c r="L32" s="36" t="s">
        <v>123</v>
      </c>
      <c r="M32" s="36" t="s">
        <v>123</v>
      </c>
      <c r="N32" s="36">
        <v>1</v>
      </c>
      <c r="O32" s="36" t="s">
        <v>123</v>
      </c>
      <c r="P32" s="36">
        <v>1</v>
      </c>
      <c r="Q32" s="36" t="s">
        <v>123</v>
      </c>
      <c r="R32" s="36" t="s">
        <v>123</v>
      </c>
      <c r="S32" s="36" t="s">
        <v>123</v>
      </c>
      <c r="T32" s="36" t="s">
        <v>123</v>
      </c>
      <c r="U32" s="36" t="s">
        <v>123</v>
      </c>
      <c r="V32" s="36" t="s">
        <v>123</v>
      </c>
      <c r="W32" s="36" t="s">
        <v>123</v>
      </c>
      <c r="X32" s="36" t="s">
        <v>123</v>
      </c>
      <c r="Y32" s="36" t="s">
        <v>123</v>
      </c>
      <c r="Z32" s="36" t="s">
        <v>123</v>
      </c>
      <c r="AA32" s="36" t="s">
        <v>123</v>
      </c>
      <c r="AB32" s="36" t="s">
        <v>123</v>
      </c>
      <c r="AC32" s="36" t="s">
        <v>123</v>
      </c>
      <c r="AD32" s="36" t="s">
        <v>123</v>
      </c>
      <c r="AE32" s="36" t="s">
        <v>123</v>
      </c>
      <c r="AF32" s="36" t="s">
        <v>123</v>
      </c>
      <c r="AG32" s="36" t="s">
        <v>123</v>
      </c>
      <c r="AH32" s="36"/>
      <c r="AI32" s="36"/>
      <c r="AJ32" s="36"/>
      <c r="AK32" s="36"/>
      <c r="AL32" s="36"/>
      <c r="AM32" s="36"/>
      <c r="AN32" s="37">
        <v>-14.817495246746001</v>
      </c>
      <c r="AO32" s="37">
        <v>-64.871177170425</v>
      </c>
      <c r="AP32" s="36">
        <v>3162</v>
      </c>
      <c r="AQ32" s="36"/>
      <c r="AR32" s="36"/>
      <c r="AS32" s="54">
        <f t="shared" si="4"/>
        <v>50</v>
      </c>
      <c r="AT32" s="52"/>
      <c r="AU32" s="53"/>
      <c r="AV32" s="36">
        <v>1</v>
      </c>
      <c r="AW32" s="36">
        <v>1</v>
      </c>
      <c r="AX32" s="36">
        <v>1</v>
      </c>
      <c r="AY32" s="36" t="s">
        <v>123</v>
      </c>
      <c r="AZ32" s="36" t="s">
        <v>123</v>
      </c>
      <c r="BA32" s="36" t="s">
        <v>123</v>
      </c>
      <c r="BB32" s="36" t="s">
        <v>123</v>
      </c>
    </row>
    <row r="33" spans="1:54" x14ac:dyDescent="0.3">
      <c r="A33" s="36" t="s">
        <v>168</v>
      </c>
      <c r="B33" s="36" t="s">
        <v>123</v>
      </c>
      <c r="C33" s="36" t="s">
        <v>123</v>
      </c>
      <c r="D33" s="36" t="s">
        <v>123</v>
      </c>
      <c r="E33" s="36" t="s">
        <v>123</v>
      </c>
      <c r="F33" s="36" t="s">
        <v>123</v>
      </c>
      <c r="G33" s="36" t="s">
        <v>123</v>
      </c>
      <c r="H33" s="36" t="s">
        <v>123</v>
      </c>
      <c r="I33" s="36" t="s">
        <v>123</v>
      </c>
      <c r="J33" s="36" t="s">
        <v>123</v>
      </c>
      <c r="K33" s="36" t="s">
        <v>123</v>
      </c>
      <c r="L33" s="36" t="s">
        <v>123</v>
      </c>
      <c r="M33" s="36" t="s">
        <v>123</v>
      </c>
      <c r="N33" s="36" t="s">
        <v>123</v>
      </c>
      <c r="O33" s="36" t="s">
        <v>123</v>
      </c>
      <c r="P33" s="36" t="s">
        <v>123</v>
      </c>
      <c r="Q33" s="36" t="s">
        <v>123</v>
      </c>
      <c r="R33" s="36" t="s">
        <v>123</v>
      </c>
      <c r="S33" s="36" t="s">
        <v>123</v>
      </c>
      <c r="T33" s="36" t="s">
        <v>123</v>
      </c>
      <c r="U33" s="36" t="s">
        <v>123</v>
      </c>
      <c r="V33" s="36" t="s">
        <v>123</v>
      </c>
      <c r="W33" s="36" t="s">
        <v>123</v>
      </c>
      <c r="X33" s="36" t="s">
        <v>123</v>
      </c>
      <c r="Y33" s="36">
        <v>1</v>
      </c>
      <c r="Z33" s="36" t="s">
        <v>123</v>
      </c>
      <c r="AA33" s="36" t="s">
        <v>123</v>
      </c>
      <c r="AB33" s="36" t="s">
        <v>123</v>
      </c>
      <c r="AC33" s="36" t="s">
        <v>123</v>
      </c>
      <c r="AD33" s="36" t="s">
        <v>123</v>
      </c>
      <c r="AE33" s="36" t="s">
        <v>123</v>
      </c>
      <c r="AF33" s="36" t="s">
        <v>123</v>
      </c>
      <c r="AG33" s="36" t="s">
        <v>123</v>
      </c>
      <c r="AH33" s="36"/>
      <c r="AI33" s="36"/>
      <c r="AJ33" s="36"/>
      <c r="AK33" s="36"/>
      <c r="AL33" s="36"/>
      <c r="AM33" s="36"/>
      <c r="AN33" s="37">
        <v>-14.817518</v>
      </c>
      <c r="AO33" s="37">
        <v>-64.871470000000002</v>
      </c>
      <c r="AP33" s="36"/>
      <c r="AQ33" s="36"/>
      <c r="AR33" s="36"/>
      <c r="AS33" s="54"/>
      <c r="AT33" s="52"/>
      <c r="AU33" s="53"/>
      <c r="AV33" s="36" t="s">
        <v>123</v>
      </c>
      <c r="AW33" s="36" t="s">
        <v>123</v>
      </c>
      <c r="AX33" s="36"/>
      <c r="AY33" s="36">
        <v>32</v>
      </c>
      <c r="AZ33" s="36">
        <f>AY33*1.25</f>
        <v>40</v>
      </c>
      <c r="BA33" s="36" t="s">
        <v>123</v>
      </c>
      <c r="BB33" s="36" t="s">
        <v>123</v>
      </c>
    </row>
    <row r="34" spans="1:54" x14ac:dyDescent="0.3">
      <c r="A34" s="36">
        <v>24</v>
      </c>
      <c r="B34" s="36">
        <v>364</v>
      </c>
      <c r="C34" s="36"/>
      <c r="D34" s="36"/>
      <c r="E34" s="36"/>
      <c r="F34" s="36">
        <v>1</v>
      </c>
      <c r="G34" s="36">
        <v>1</v>
      </c>
      <c r="H34" s="36">
        <v>1</v>
      </c>
      <c r="I34" s="36"/>
      <c r="J34" s="36"/>
      <c r="K34" s="36"/>
      <c r="L34" s="36"/>
      <c r="M34" s="36"/>
      <c r="N34" s="36"/>
      <c r="O34" s="36"/>
      <c r="P34" s="36">
        <v>1</v>
      </c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7">
        <v>-14.817449</v>
      </c>
      <c r="AO34" s="37">
        <v>-64.871478999999994</v>
      </c>
      <c r="AP34" s="36"/>
      <c r="AQ34" s="36"/>
      <c r="AR34" s="36"/>
      <c r="AS34" s="54"/>
      <c r="AT34" s="52"/>
      <c r="AU34" s="53"/>
      <c r="AV34" s="36">
        <v>1</v>
      </c>
      <c r="AW34" s="36">
        <v>1</v>
      </c>
      <c r="AX34" s="36">
        <v>1</v>
      </c>
      <c r="AY34" s="36">
        <v>8</v>
      </c>
      <c r="AZ34" s="36">
        <f>AY34*1.25</f>
        <v>10</v>
      </c>
      <c r="BA34" s="36"/>
      <c r="BB34" s="36"/>
    </row>
    <row r="35" spans="1:54" x14ac:dyDescent="0.3">
      <c r="A35" s="36">
        <v>25</v>
      </c>
      <c r="B35" s="36">
        <v>365</v>
      </c>
      <c r="C35" s="36" t="s">
        <v>123</v>
      </c>
      <c r="D35" s="36" t="s">
        <v>123</v>
      </c>
      <c r="E35" s="36" t="s">
        <v>123</v>
      </c>
      <c r="F35" s="36">
        <v>1</v>
      </c>
      <c r="G35" s="36">
        <v>1</v>
      </c>
      <c r="H35" s="36">
        <v>1</v>
      </c>
      <c r="I35" s="36" t="s">
        <v>123</v>
      </c>
      <c r="J35" s="36" t="s">
        <v>123</v>
      </c>
      <c r="K35" s="36" t="s">
        <v>123</v>
      </c>
      <c r="L35" s="36" t="s">
        <v>123</v>
      </c>
      <c r="M35" s="36" t="s">
        <v>123</v>
      </c>
      <c r="N35" s="36" t="s">
        <v>123</v>
      </c>
      <c r="O35" s="36" t="s">
        <v>123</v>
      </c>
      <c r="P35" s="36">
        <v>1</v>
      </c>
      <c r="Q35" s="36" t="s">
        <v>123</v>
      </c>
      <c r="R35" s="36" t="s">
        <v>123</v>
      </c>
      <c r="S35" s="36" t="s">
        <v>123</v>
      </c>
      <c r="T35" s="36" t="s">
        <v>123</v>
      </c>
      <c r="U35" s="36" t="s">
        <v>123</v>
      </c>
      <c r="V35" s="36" t="s">
        <v>123</v>
      </c>
      <c r="W35" s="36" t="s">
        <v>123</v>
      </c>
      <c r="X35" s="36" t="s">
        <v>123</v>
      </c>
      <c r="Y35" s="36" t="s">
        <v>123</v>
      </c>
      <c r="Z35" s="36" t="s">
        <v>123</v>
      </c>
      <c r="AA35" s="36" t="s">
        <v>123</v>
      </c>
      <c r="AB35" s="36" t="s">
        <v>123</v>
      </c>
      <c r="AC35" s="36" t="s">
        <v>123</v>
      </c>
      <c r="AD35" s="36" t="s">
        <v>123</v>
      </c>
      <c r="AE35" s="36" t="s">
        <v>123</v>
      </c>
      <c r="AF35" s="36" t="s">
        <v>123</v>
      </c>
      <c r="AG35" s="36" t="s">
        <v>123</v>
      </c>
      <c r="AH35" s="36"/>
      <c r="AI35" s="36"/>
      <c r="AJ35" s="36"/>
      <c r="AK35" s="36"/>
      <c r="AL35" s="36"/>
      <c r="AM35" s="36"/>
      <c r="AN35" s="37">
        <v>-14.817513397837001</v>
      </c>
      <c r="AO35" s="37">
        <v>-64.871530216186997</v>
      </c>
      <c r="AP35" s="36"/>
      <c r="AQ35" s="36"/>
      <c r="AR35" s="36"/>
      <c r="AS35" s="54"/>
      <c r="AT35" s="138"/>
      <c r="AU35" s="139"/>
      <c r="AV35" s="36">
        <v>1</v>
      </c>
      <c r="AW35" s="36">
        <v>1</v>
      </c>
      <c r="AX35" s="36">
        <v>1</v>
      </c>
      <c r="AY35" s="36">
        <v>6</v>
      </c>
      <c r="AZ35" s="36">
        <f>AY35*1.25</f>
        <v>7.5</v>
      </c>
      <c r="BA35" s="36">
        <v>1</v>
      </c>
      <c r="BB35" s="36" t="s">
        <v>123</v>
      </c>
    </row>
    <row r="36" spans="1:54" x14ac:dyDescent="0.3">
      <c r="A36" s="36">
        <v>26</v>
      </c>
      <c r="B36" s="36">
        <v>366</v>
      </c>
      <c r="C36" s="36" t="s">
        <v>123</v>
      </c>
      <c r="D36" s="36" t="s">
        <v>123</v>
      </c>
      <c r="E36" s="36" t="s">
        <v>123</v>
      </c>
      <c r="F36" s="36">
        <v>1</v>
      </c>
      <c r="G36" s="36">
        <v>1</v>
      </c>
      <c r="H36" s="36">
        <v>1</v>
      </c>
      <c r="I36" s="36" t="s">
        <v>123</v>
      </c>
      <c r="J36" s="36" t="s">
        <v>123</v>
      </c>
      <c r="K36" s="36" t="s">
        <v>123</v>
      </c>
      <c r="L36" s="36" t="s">
        <v>123</v>
      </c>
      <c r="M36" s="36" t="s">
        <v>123</v>
      </c>
      <c r="N36" s="36">
        <v>1</v>
      </c>
      <c r="O36" s="36" t="s">
        <v>123</v>
      </c>
      <c r="P36" s="36">
        <v>1</v>
      </c>
      <c r="Q36" s="36" t="s">
        <v>123</v>
      </c>
      <c r="R36" s="36" t="s">
        <v>123</v>
      </c>
      <c r="S36" s="36" t="s">
        <v>123</v>
      </c>
      <c r="T36" s="36" t="s">
        <v>123</v>
      </c>
      <c r="U36" s="36" t="s">
        <v>123</v>
      </c>
      <c r="V36" s="36" t="s">
        <v>123</v>
      </c>
      <c r="W36" s="36" t="s">
        <v>123</v>
      </c>
      <c r="X36" s="36" t="s">
        <v>123</v>
      </c>
      <c r="Y36" s="36" t="s">
        <v>123</v>
      </c>
      <c r="Z36" s="36" t="s">
        <v>123</v>
      </c>
      <c r="AA36" s="36" t="s">
        <v>123</v>
      </c>
      <c r="AB36" s="36" t="s">
        <v>123</v>
      </c>
      <c r="AC36" s="36" t="s">
        <v>123</v>
      </c>
      <c r="AD36" s="36" t="s">
        <v>123</v>
      </c>
      <c r="AE36" s="36" t="s">
        <v>123</v>
      </c>
      <c r="AF36" s="36" t="s">
        <v>123</v>
      </c>
      <c r="AG36" s="36" t="s">
        <v>123</v>
      </c>
      <c r="AH36" s="36"/>
      <c r="AI36" s="36"/>
      <c r="AJ36" s="36"/>
      <c r="AK36" s="36"/>
      <c r="AL36" s="36"/>
      <c r="AM36" s="36"/>
      <c r="AN36" s="37">
        <v>-14.81779895319</v>
      </c>
      <c r="AO36" s="37">
        <v>-64.871470201760005</v>
      </c>
      <c r="AP36" s="36">
        <v>3094</v>
      </c>
      <c r="AQ36" s="36"/>
      <c r="AR36" s="36"/>
      <c r="AS36" s="54">
        <f>AP32-AP36</f>
        <v>68</v>
      </c>
      <c r="AT36" s="138"/>
      <c r="AU36" s="139"/>
      <c r="AV36" s="36">
        <v>1</v>
      </c>
      <c r="AW36" s="36">
        <v>1</v>
      </c>
      <c r="AX36" s="36">
        <v>1</v>
      </c>
      <c r="AY36" s="36">
        <v>30</v>
      </c>
      <c r="AZ36" s="36">
        <f>AY36*1.25</f>
        <v>37.5</v>
      </c>
      <c r="BA36" s="36" t="s">
        <v>123</v>
      </c>
      <c r="BB36" s="36" t="s">
        <v>123</v>
      </c>
    </row>
    <row r="37" spans="1:54" x14ac:dyDescent="0.3">
      <c r="A37" s="36">
        <v>27</v>
      </c>
      <c r="B37" s="36">
        <v>367</v>
      </c>
      <c r="C37" s="36" t="s">
        <v>123</v>
      </c>
      <c r="D37" s="36" t="s">
        <v>123</v>
      </c>
      <c r="E37" s="36" t="s">
        <v>123</v>
      </c>
      <c r="F37" s="36">
        <v>1</v>
      </c>
      <c r="G37" s="36">
        <v>1</v>
      </c>
      <c r="H37" s="36">
        <v>1</v>
      </c>
      <c r="I37" s="36" t="s">
        <v>123</v>
      </c>
      <c r="J37" s="36" t="s">
        <v>123</v>
      </c>
      <c r="K37" s="36" t="s">
        <v>123</v>
      </c>
      <c r="L37" s="36" t="s">
        <v>123</v>
      </c>
      <c r="M37" s="36" t="s">
        <v>123</v>
      </c>
      <c r="N37" s="36">
        <v>1</v>
      </c>
      <c r="O37" s="36" t="s">
        <v>123</v>
      </c>
      <c r="P37" s="36">
        <v>1</v>
      </c>
      <c r="Q37" s="36" t="s">
        <v>123</v>
      </c>
      <c r="R37" s="36" t="s">
        <v>123</v>
      </c>
      <c r="S37" s="36" t="s">
        <v>123</v>
      </c>
      <c r="T37" s="36" t="s">
        <v>123</v>
      </c>
      <c r="U37" s="36" t="s">
        <v>123</v>
      </c>
      <c r="V37" s="36" t="s">
        <v>123</v>
      </c>
      <c r="W37" s="36" t="s">
        <v>123</v>
      </c>
      <c r="X37" s="36" t="s">
        <v>123</v>
      </c>
      <c r="Y37" s="36" t="s">
        <v>123</v>
      </c>
      <c r="Z37" s="36" t="s">
        <v>123</v>
      </c>
      <c r="AA37" s="36" t="s">
        <v>123</v>
      </c>
      <c r="AB37" s="36" t="s">
        <v>123</v>
      </c>
      <c r="AC37" s="36" t="s">
        <v>123</v>
      </c>
      <c r="AD37" s="36" t="s">
        <v>123</v>
      </c>
      <c r="AE37" s="36" t="s">
        <v>123</v>
      </c>
      <c r="AF37" s="36" t="s">
        <v>123</v>
      </c>
      <c r="AG37" s="36" t="s">
        <v>123</v>
      </c>
      <c r="AH37" s="36"/>
      <c r="AI37" s="36"/>
      <c r="AJ37" s="36"/>
      <c r="AK37" s="36"/>
      <c r="AL37" s="36"/>
      <c r="AM37" s="36"/>
      <c r="AN37" s="37">
        <v>-14.818124699756</v>
      </c>
      <c r="AO37" s="37">
        <v>-64.871457125991</v>
      </c>
      <c r="AP37" s="36">
        <v>3059</v>
      </c>
      <c r="AQ37" s="36"/>
      <c r="AR37" s="36"/>
      <c r="AS37" s="54">
        <f>AP36-AP37</f>
        <v>35</v>
      </c>
      <c r="AT37" s="138"/>
      <c r="AU37" s="139"/>
      <c r="AV37" s="36">
        <v>1</v>
      </c>
      <c r="AW37" s="36">
        <v>1</v>
      </c>
      <c r="AX37" s="36">
        <v>1</v>
      </c>
      <c r="AY37" s="36" t="s">
        <v>123</v>
      </c>
      <c r="AZ37" s="36" t="s">
        <v>123</v>
      </c>
      <c r="BA37" s="36" t="s">
        <v>123</v>
      </c>
      <c r="BB37" s="36" t="s">
        <v>123</v>
      </c>
    </row>
    <row r="38" spans="1:54" x14ac:dyDescent="0.3">
      <c r="A38" s="36" t="s">
        <v>169</v>
      </c>
      <c r="B38" s="36" t="s">
        <v>123</v>
      </c>
      <c r="C38" s="36" t="s">
        <v>123</v>
      </c>
      <c r="D38" s="36" t="s">
        <v>123</v>
      </c>
      <c r="E38" s="36" t="s">
        <v>123</v>
      </c>
      <c r="F38" s="36" t="s">
        <v>123</v>
      </c>
      <c r="G38" s="36" t="s">
        <v>123</v>
      </c>
      <c r="H38" s="36" t="s">
        <v>123</v>
      </c>
      <c r="I38" s="36" t="s">
        <v>123</v>
      </c>
      <c r="J38" s="36" t="s">
        <v>123</v>
      </c>
      <c r="K38" s="36" t="s">
        <v>123</v>
      </c>
      <c r="L38" s="36" t="s">
        <v>123</v>
      </c>
      <c r="M38" s="36" t="s">
        <v>123</v>
      </c>
      <c r="N38" s="36" t="s">
        <v>123</v>
      </c>
      <c r="O38" s="36" t="s">
        <v>123</v>
      </c>
      <c r="P38" s="36" t="s">
        <v>123</v>
      </c>
      <c r="Q38" s="36" t="s">
        <v>123</v>
      </c>
      <c r="R38" s="36" t="s">
        <v>123</v>
      </c>
      <c r="S38" s="36" t="s">
        <v>123</v>
      </c>
      <c r="T38" s="36" t="s">
        <v>123</v>
      </c>
      <c r="U38" s="36" t="s">
        <v>123</v>
      </c>
      <c r="V38" s="36" t="s">
        <v>123</v>
      </c>
      <c r="W38" s="36" t="s">
        <v>123</v>
      </c>
      <c r="X38" s="36" t="s">
        <v>123</v>
      </c>
      <c r="Y38" s="36">
        <v>1</v>
      </c>
      <c r="Z38" s="36" t="s">
        <v>123</v>
      </c>
      <c r="AA38" s="36" t="s">
        <v>123</v>
      </c>
      <c r="AB38" s="36" t="s">
        <v>123</v>
      </c>
      <c r="AC38" s="36" t="s">
        <v>123</v>
      </c>
      <c r="AD38" s="36" t="s">
        <v>123</v>
      </c>
      <c r="AE38" s="36" t="s">
        <v>123</v>
      </c>
      <c r="AF38" s="36" t="s">
        <v>123</v>
      </c>
      <c r="AG38" s="36" t="s">
        <v>123</v>
      </c>
      <c r="AH38" s="36"/>
      <c r="AI38" s="36"/>
      <c r="AJ38" s="36"/>
      <c r="AK38" s="36"/>
      <c r="AL38" s="36"/>
      <c r="AM38" s="36"/>
      <c r="AN38" s="37">
        <v>-14.818322</v>
      </c>
      <c r="AO38" s="37">
        <v>-64.871437</v>
      </c>
      <c r="AP38" s="36"/>
      <c r="AQ38" s="36"/>
      <c r="AR38" s="36"/>
      <c r="AS38" s="54"/>
      <c r="AT38" s="52"/>
      <c r="AU38" s="53"/>
      <c r="AV38" s="36" t="s">
        <v>123</v>
      </c>
      <c r="AW38" s="36" t="s">
        <v>123</v>
      </c>
      <c r="AX38" s="36"/>
      <c r="AY38" s="36">
        <v>7</v>
      </c>
      <c r="AZ38" s="36">
        <f>AY38*1.25</f>
        <v>8.75</v>
      </c>
      <c r="BA38" s="36" t="s">
        <v>123</v>
      </c>
      <c r="BB38" s="36" t="s">
        <v>123</v>
      </c>
    </row>
    <row r="39" spans="1:54" x14ac:dyDescent="0.3">
      <c r="A39" s="36">
        <v>28</v>
      </c>
      <c r="B39" s="36">
        <v>368</v>
      </c>
      <c r="C39" s="36" t="s">
        <v>123</v>
      </c>
      <c r="D39" s="36" t="s">
        <v>123</v>
      </c>
      <c r="E39" s="36" t="s">
        <v>123</v>
      </c>
      <c r="F39" s="36">
        <v>1</v>
      </c>
      <c r="G39" s="36">
        <v>1</v>
      </c>
      <c r="H39" s="36">
        <v>1</v>
      </c>
      <c r="I39" s="36" t="s">
        <v>123</v>
      </c>
      <c r="J39" s="36" t="s">
        <v>123</v>
      </c>
      <c r="K39" s="36" t="s">
        <v>123</v>
      </c>
      <c r="L39" s="36" t="s">
        <v>123</v>
      </c>
      <c r="M39" s="36" t="s">
        <v>123</v>
      </c>
      <c r="N39" s="36" t="s">
        <v>123</v>
      </c>
      <c r="O39" s="36" t="s">
        <v>123</v>
      </c>
      <c r="P39" s="36">
        <v>1</v>
      </c>
      <c r="Q39" s="36" t="s">
        <v>123</v>
      </c>
      <c r="R39" s="36" t="s">
        <v>123</v>
      </c>
      <c r="S39" s="36" t="s">
        <v>123</v>
      </c>
      <c r="T39" s="36" t="s">
        <v>123</v>
      </c>
      <c r="U39" s="36" t="s">
        <v>123</v>
      </c>
      <c r="V39" s="36" t="s">
        <v>123</v>
      </c>
      <c r="W39" s="36" t="s">
        <v>123</v>
      </c>
      <c r="X39" s="36" t="s">
        <v>123</v>
      </c>
      <c r="Y39" s="36" t="s">
        <v>123</v>
      </c>
      <c r="Z39" s="36" t="s">
        <v>123</v>
      </c>
      <c r="AA39" s="36" t="s">
        <v>123</v>
      </c>
      <c r="AB39" s="36" t="s">
        <v>123</v>
      </c>
      <c r="AC39" s="36" t="s">
        <v>123</v>
      </c>
      <c r="AD39" s="36" t="s">
        <v>123</v>
      </c>
      <c r="AE39" s="36" t="s">
        <v>123</v>
      </c>
      <c r="AF39" s="36" t="s">
        <v>123</v>
      </c>
      <c r="AG39" s="36" t="s">
        <v>123</v>
      </c>
      <c r="AH39" s="36"/>
      <c r="AI39" s="36"/>
      <c r="AJ39" s="36"/>
      <c r="AK39" s="36"/>
      <c r="AL39" s="36"/>
      <c r="AM39" s="36"/>
      <c r="AN39" s="37">
        <v>-14.818315999999999</v>
      </c>
      <c r="AO39" s="37">
        <v>-64.871268999999998</v>
      </c>
      <c r="AP39" s="36"/>
      <c r="AQ39" s="36"/>
      <c r="AR39" s="36"/>
      <c r="AS39" s="54"/>
      <c r="AT39" s="52"/>
      <c r="AU39" s="53"/>
      <c r="AV39" s="36">
        <v>1</v>
      </c>
      <c r="AW39" s="36">
        <v>1</v>
      </c>
      <c r="AX39" s="36">
        <v>1</v>
      </c>
      <c r="AY39" s="36">
        <v>18</v>
      </c>
      <c r="AZ39" s="36">
        <f>AY39*1.25</f>
        <v>22.5</v>
      </c>
      <c r="BA39" s="36">
        <v>1</v>
      </c>
      <c r="BB39" s="36" t="s">
        <v>123</v>
      </c>
    </row>
    <row r="40" spans="1:54" x14ac:dyDescent="0.3">
      <c r="A40" s="36">
        <v>29</v>
      </c>
      <c r="B40" s="36">
        <v>369</v>
      </c>
      <c r="C40" s="36" t="s">
        <v>123</v>
      </c>
      <c r="D40" s="36" t="s">
        <v>123</v>
      </c>
      <c r="E40" s="36" t="s">
        <v>123</v>
      </c>
      <c r="F40" s="36">
        <v>1</v>
      </c>
      <c r="G40" s="36">
        <v>1</v>
      </c>
      <c r="H40" s="36">
        <v>1</v>
      </c>
      <c r="I40" s="36" t="s">
        <v>123</v>
      </c>
      <c r="J40" s="36" t="s">
        <v>123</v>
      </c>
      <c r="K40" s="36" t="s">
        <v>123</v>
      </c>
      <c r="L40" s="36" t="s">
        <v>123</v>
      </c>
      <c r="M40" s="36" t="s">
        <v>123</v>
      </c>
      <c r="N40" s="36" t="s">
        <v>123</v>
      </c>
      <c r="O40" s="36" t="s">
        <v>123</v>
      </c>
      <c r="P40" s="36">
        <v>1</v>
      </c>
      <c r="Q40" s="36" t="s">
        <v>123</v>
      </c>
      <c r="R40" s="36" t="s">
        <v>123</v>
      </c>
      <c r="S40" s="36" t="s">
        <v>123</v>
      </c>
      <c r="T40" s="36" t="s">
        <v>123</v>
      </c>
      <c r="U40" s="36" t="s">
        <v>123</v>
      </c>
      <c r="V40" s="36" t="s">
        <v>123</v>
      </c>
      <c r="W40" s="36" t="s">
        <v>123</v>
      </c>
      <c r="X40" s="36" t="s">
        <v>123</v>
      </c>
      <c r="Y40" s="36" t="s">
        <v>123</v>
      </c>
      <c r="Z40" s="36" t="s">
        <v>123</v>
      </c>
      <c r="AA40" s="36" t="s">
        <v>123</v>
      </c>
      <c r="AB40" s="36" t="s">
        <v>123</v>
      </c>
      <c r="AC40" s="36" t="s">
        <v>123</v>
      </c>
      <c r="AD40" s="36" t="s">
        <v>123</v>
      </c>
      <c r="AE40" s="36" t="s">
        <v>123</v>
      </c>
      <c r="AF40" s="36" t="s">
        <v>123</v>
      </c>
      <c r="AG40" s="36" t="s">
        <v>123</v>
      </c>
      <c r="AH40" s="36"/>
      <c r="AI40" s="36"/>
      <c r="AJ40" s="36"/>
      <c r="AK40" s="36"/>
      <c r="AL40" s="36"/>
      <c r="AM40" s="36"/>
      <c r="AN40" s="37">
        <v>-14.818439</v>
      </c>
      <c r="AO40" s="37">
        <v>-64.871415999999996</v>
      </c>
      <c r="AP40" s="36"/>
      <c r="AQ40" s="36"/>
      <c r="AR40" s="36"/>
      <c r="AS40" s="54"/>
      <c r="AT40" s="138"/>
      <c r="AU40" s="139"/>
      <c r="AV40" s="36">
        <v>1</v>
      </c>
      <c r="AW40" s="36">
        <v>1</v>
      </c>
      <c r="AX40" s="36">
        <v>1</v>
      </c>
      <c r="AY40" s="36">
        <v>13</v>
      </c>
      <c r="AZ40" s="36">
        <f>AY40*1.25</f>
        <v>16.25</v>
      </c>
      <c r="BA40" s="36">
        <v>1</v>
      </c>
      <c r="BB40" s="36" t="s">
        <v>123</v>
      </c>
    </row>
    <row r="41" spans="1:54" x14ac:dyDescent="0.3">
      <c r="A41" s="36">
        <v>30</v>
      </c>
      <c r="B41" s="36">
        <v>370</v>
      </c>
      <c r="C41" s="36" t="s">
        <v>123</v>
      </c>
      <c r="D41" s="36" t="s">
        <v>123</v>
      </c>
      <c r="E41" s="36" t="s">
        <v>123</v>
      </c>
      <c r="F41" s="36">
        <v>1</v>
      </c>
      <c r="G41" s="36">
        <v>1</v>
      </c>
      <c r="H41" s="36">
        <v>1</v>
      </c>
      <c r="I41" s="36" t="s">
        <v>123</v>
      </c>
      <c r="J41" s="36" t="s">
        <v>123</v>
      </c>
      <c r="K41" s="36" t="s">
        <v>123</v>
      </c>
      <c r="L41" s="36" t="s">
        <v>123</v>
      </c>
      <c r="M41" s="36" t="s">
        <v>123</v>
      </c>
      <c r="N41" s="36">
        <v>1</v>
      </c>
      <c r="O41" s="36" t="s">
        <v>123</v>
      </c>
      <c r="P41" s="36">
        <v>1</v>
      </c>
      <c r="Q41" s="36" t="s">
        <v>123</v>
      </c>
      <c r="R41" s="36" t="s">
        <v>123</v>
      </c>
      <c r="S41" s="36" t="s">
        <v>123</v>
      </c>
      <c r="T41" s="36" t="s">
        <v>123</v>
      </c>
      <c r="U41" s="36" t="s">
        <v>123</v>
      </c>
      <c r="V41" s="36">
        <v>1</v>
      </c>
      <c r="W41" s="36" t="s">
        <v>123</v>
      </c>
      <c r="X41" s="36" t="s">
        <v>123</v>
      </c>
      <c r="Y41" s="36" t="s">
        <v>123</v>
      </c>
      <c r="Z41" s="36" t="s">
        <v>123</v>
      </c>
      <c r="AA41" s="36" t="s">
        <v>123</v>
      </c>
      <c r="AB41" s="36" t="s">
        <v>123</v>
      </c>
      <c r="AC41" s="36" t="s">
        <v>123</v>
      </c>
      <c r="AD41" s="36" t="s">
        <v>123</v>
      </c>
      <c r="AE41" s="36" t="s">
        <v>123</v>
      </c>
      <c r="AF41" s="36" t="s">
        <v>123</v>
      </c>
      <c r="AG41" s="36" t="s">
        <v>123</v>
      </c>
      <c r="AH41" s="36"/>
      <c r="AI41" s="36"/>
      <c r="AJ41" s="36"/>
      <c r="AK41" s="36" t="s">
        <v>186</v>
      </c>
      <c r="AL41" s="36">
        <v>1</v>
      </c>
      <c r="AM41" s="36">
        <v>1</v>
      </c>
      <c r="AN41" s="37">
        <v>-14.818324</v>
      </c>
      <c r="AO41" s="37">
        <v>-64.871690000000001</v>
      </c>
      <c r="AP41" s="67"/>
      <c r="AQ41" s="67"/>
      <c r="AR41" s="36"/>
      <c r="AS41" s="54"/>
      <c r="AT41" s="138"/>
      <c r="AU41" s="139"/>
      <c r="AV41" s="36">
        <v>1</v>
      </c>
      <c r="AW41" s="36">
        <v>1</v>
      </c>
      <c r="AX41" s="36">
        <v>1</v>
      </c>
      <c r="AY41" s="36">
        <v>27</v>
      </c>
      <c r="AZ41" s="36">
        <f>AY41*1.25</f>
        <v>33.75</v>
      </c>
      <c r="BA41" s="36" t="s">
        <v>123</v>
      </c>
      <c r="BB41" s="36" t="s">
        <v>123</v>
      </c>
    </row>
    <row r="42" spans="1:54" x14ac:dyDescent="0.3">
      <c r="A42" s="36">
        <v>31</v>
      </c>
      <c r="B42" s="36">
        <v>371</v>
      </c>
      <c r="C42" s="36" t="s">
        <v>123</v>
      </c>
      <c r="D42" s="36" t="s">
        <v>123</v>
      </c>
      <c r="E42" s="36" t="s">
        <v>123</v>
      </c>
      <c r="F42" s="36">
        <v>1</v>
      </c>
      <c r="G42" s="36">
        <v>1</v>
      </c>
      <c r="H42" s="36">
        <v>1</v>
      </c>
      <c r="I42" s="36" t="s">
        <v>123</v>
      </c>
      <c r="J42" s="36" t="s">
        <v>123</v>
      </c>
      <c r="K42" s="36" t="s">
        <v>123</v>
      </c>
      <c r="L42" s="36">
        <v>1</v>
      </c>
      <c r="M42" s="36" t="s">
        <v>123</v>
      </c>
      <c r="N42" s="36" t="s">
        <v>123</v>
      </c>
      <c r="O42" s="36" t="s">
        <v>123</v>
      </c>
      <c r="P42" s="36" t="s">
        <v>123</v>
      </c>
      <c r="Q42" s="36" t="s">
        <v>123</v>
      </c>
      <c r="R42" s="36" t="s">
        <v>123</v>
      </c>
      <c r="S42" s="36" t="s">
        <v>123</v>
      </c>
      <c r="T42" s="36" t="s">
        <v>123</v>
      </c>
      <c r="U42" s="36" t="s">
        <v>123</v>
      </c>
      <c r="V42" s="36" t="s">
        <v>123</v>
      </c>
      <c r="W42" s="36" t="s">
        <v>123</v>
      </c>
      <c r="X42" s="36" t="s">
        <v>123</v>
      </c>
      <c r="Y42" s="36" t="s">
        <v>123</v>
      </c>
      <c r="Z42" s="36" t="s">
        <v>123</v>
      </c>
      <c r="AA42" s="36" t="s">
        <v>123</v>
      </c>
      <c r="AB42" s="36" t="s">
        <v>123</v>
      </c>
      <c r="AC42" s="36" t="s">
        <v>123</v>
      </c>
      <c r="AD42" s="36" t="s">
        <v>123</v>
      </c>
      <c r="AE42" s="36" t="s">
        <v>123</v>
      </c>
      <c r="AF42" s="36" t="s">
        <v>123</v>
      </c>
      <c r="AG42" s="36" t="s">
        <v>123</v>
      </c>
      <c r="AH42" s="36"/>
      <c r="AI42" s="36"/>
      <c r="AJ42" s="36"/>
      <c r="AK42" s="36"/>
      <c r="AL42" s="36"/>
      <c r="AM42" s="36"/>
      <c r="AN42" s="37">
        <v>-14.818344</v>
      </c>
      <c r="AO42" s="37">
        <v>-64.872018999999995</v>
      </c>
      <c r="AP42" s="36">
        <v>2949</v>
      </c>
      <c r="AQ42" s="36"/>
      <c r="AR42" s="36"/>
      <c r="AS42" s="54"/>
      <c r="AT42" s="138"/>
      <c r="AU42" s="139"/>
      <c r="AV42" s="36" t="s">
        <v>123</v>
      </c>
      <c r="AW42" s="36" t="s">
        <v>123</v>
      </c>
      <c r="AX42" s="36" t="s">
        <v>123</v>
      </c>
      <c r="AY42" s="36" t="s">
        <v>123</v>
      </c>
      <c r="AZ42" s="36" t="s">
        <v>123</v>
      </c>
      <c r="BA42" s="36" t="s">
        <v>123</v>
      </c>
      <c r="BB42" s="36" t="s">
        <v>123</v>
      </c>
    </row>
    <row r="43" spans="1:54" x14ac:dyDescent="0.3">
      <c r="A43" s="36">
        <v>32</v>
      </c>
      <c r="B43" s="36">
        <v>372</v>
      </c>
      <c r="C43" s="36" t="s">
        <v>123</v>
      </c>
      <c r="D43" s="36" t="s">
        <v>123</v>
      </c>
      <c r="E43" s="36" t="s">
        <v>123</v>
      </c>
      <c r="F43" s="36">
        <v>1</v>
      </c>
      <c r="G43" s="36">
        <v>1</v>
      </c>
      <c r="H43" s="36">
        <v>1</v>
      </c>
      <c r="I43" s="36" t="s">
        <v>123</v>
      </c>
      <c r="J43" s="36" t="s">
        <v>123</v>
      </c>
      <c r="K43" s="36" t="s">
        <v>123</v>
      </c>
      <c r="L43" s="36">
        <v>1</v>
      </c>
      <c r="M43" s="36" t="s">
        <v>123</v>
      </c>
      <c r="N43" s="36" t="s">
        <v>123</v>
      </c>
      <c r="O43" s="36" t="s">
        <v>123</v>
      </c>
      <c r="P43" s="36" t="s">
        <v>123</v>
      </c>
      <c r="Q43" s="36" t="s">
        <v>123</v>
      </c>
      <c r="R43" s="36" t="s">
        <v>123</v>
      </c>
      <c r="S43" s="36" t="s">
        <v>123</v>
      </c>
      <c r="T43" s="36" t="s">
        <v>123</v>
      </c>
      <c r="U43" s="36" t="s">
        <v>123</v>
      </c>
      <c r="V43" s="36" t="s">
        <v>123</v>
      </c>
      <c r="W43" s="36" t="s">
        <v>123</v>
      </c>
      <c r="X43" s="36" t="s">
        <v>123</v>
      </c>
      <c r="Y43" s="36" t="s">
        <v>123</v>
      </c>
      <c r="Z43" s="36" t="s">
        <v>123</v>
      </c>
      <c r="AA43" s="36" t="s">
        <v>123</v>
      </c>
      <c r="AB43" s="36" t="s">
        <v>123</v>
      </c>
      <c r="AC43" s="36" t="s">
        <v>123</v>
      </c>
      <c r="AD43" s="36" t="s">
        <v>123</v>
      </c>
      <c r="AE43" s="36" t="s">
        <v>123</v>
      </c>
      <c r="AF43" s="36" t="s">
        <v>123</v>
      </c>
      <c r="AG43" s="36" t="s">
        <v>123</v>
      </c>
      <c r="AH43" s="36"/>
      <c r="AI43" s="36"/>
      <c r="AJ43" s="36"/>
      <c r="AK43" s="36"/>
      <c r="AL43" s="36"/>
      <c r="AM43" s="36"/>
      <c r="AN43" s="37">
        <v>-14.818372999999999</v>
      </c>
      <c r="AO43" s="37">
        <v>-64.872422999999998</v>
      </c>
      <c r="AP43" s="36">
        <v>2905</v>
      </c>
      <c r="AQ43" s="36"/>
      <c r="AR43" s="36"/>
      <c r="AS43" s="54">
        <f>AP42-AP43</f>
        <v>44</v>
      </c>
      <c r="AT43" s="138"/>
      <c r="AU43" s="139"/>
      <c r="AV43" s="36" t="s">
        <v>123</v>
      </c>
      <c r="AW43" s="36" t="s">
        <v>123</v>
      </c>
      <c r="AX43" s="36" t="s">
        <v>123</v>
      </c>
      <c r="AY43" s="36" t="s">
        <v>123</v>
      </c>
      <c r="AZ43" s="36" t="s">
        <v>123</v>
      </c>
      <c r="BA43" s="36" t="s">
        <v>123</v>
      </c>
      <c r="BB43" s="36" t="s">
        <v>123</v>
      </c>
    </row>
    <row r="44" spans="1:54" x14ac:dyDescent="0.3">
      <c r="A44" s="36">
        <v>33</v>
      </c>
      <c r="B44" s="36">
        <v>373</v>
      </c>
      <c r="C44" s="36" t="s">
        <v>123</v>
      </c>
      <c r="D44" s="36" t="s">
        <v>123</v>
      </c>
      <c r="E44" s="36" t="s">
        <v>123</v>
      </c>
      <c r="F44" s="36">
        <v>1</v>
      </c>
      <c r="G44" s="36">
        <v>1</v>
      </c>
      <c r="H44" s="36">
        <v>1</v>
      </c>
      <c r="I44" s="36" t="s">
        <v>123</v>
      </c>
      <c r="J44" s="36" t="s">
        <v>123</v>
      </c>
      <c r="K44" s="36" t="s">
        <v>123</v>
      </c>
      <c r="L44" s="36" t="s">
        <v>123</v>
      </c>
      <c r="M44" s="36" t="s">
        <v>123</v>
      </c>
      <c r="N44" s="36">
        <v>1</v>
      </c>
      <c r="O44" s="36" t="s">
        <v>123</v>
      </c>
      <c r="P44" s="36">
        <v>1</v>
      </c>
      <c r="Q44" s="36">
        <v>1</v>
      </c>
      <c r="R44" s="36" t="s">
        <v>123</v>
      </c>
      <c r="S44" s="36" t="s">
        <v>123</v>
      </c>
      <c r="T44" s="36" t="s">
        <v>123</v>
      </c>
      <c r="U44" s="36" t="s">
        <v>123</v>
      </c>
      <c r="V44" s="36" t="s">
        <v>123</v>
      </c>
      <c r="W44" s="36" t="s">
        <v>123</v>
      </c>
      <c r="X44" s="36" t="s">
        <v>123</v>
      </c>
      <c r="Y44" s="36" t="s">
        <v>123</v>
      </c>
      <c r="Z44" s="36" t="s">
        <v>123</v>
      </c>
      <c r="AA44" s="36" t="s">
        <v>123</v>
      </c>
      <c r="AB44" s="36" t="s">
        <v>123</v>
      </c>
      <c r="AC44" s="36" t="s">
        <v>123</v>
      </c>
      <c r="AD44" s="36" t="s">
        <v>123</v>
      </c>
      <c r="AE44" s="36" t="s">
        <v>123</v>
      </c>
      <c r="AF44" s="36" t="s">
        <v>123</v>
      </c>
      <c r="AG44" s="36" t="s">
        <v>123</v>
      </c>
      <c r="AH44" s="36"/>
      <c r="AI44" s="36"/>
      <c r="AJ44" s="36"/>
      <c r="AK44" s="36"/>
      <c r="AL44" s="36"/>
      <c r="AM44" s="36"/>
      <c r="AN44" s="37">
        <v>-14.818391999999999</v>
      </c>
      <c r="AO44" s="37">
        <v>-64.872821000000002</v>
      </c>
      <c r="AP44" s="36">
        <v>2868</v>
      </c>
      <c r="AQ44" s="36"/>
      <c r="AR44" s="36"/>
      <c r="AS44" s="54">
        <f>AP43-AP44</f>
        <v>37</v>
      </c>
      <c r="AT44" s="52"/>
      <c r="AU44" s="53"/>
      <c r="AV44" s="36">
        <v>1</v>
      </c>
      <c r="AW44" s="36">
        <v>1</v>
      </c>
      <c r="AX44" s="36">
        <v>1</v>
      </c>
      <c r="AY44" s="36" t="s">
        <v>123</v>
      </c>
      <c r="AZ44" s="36" t="s">
        <v>123</v>
      </c>
      <c r="BA44" s="36" t="s">
        <v>123</v>
      </c>
      <c r="BB44" s="36" t="s">
        <v>123</v>
      </c>
    </row>
    <row r="45" spans="1:54" x14ac:dyDescent="0.3">
      <c r="A45" s="36" t="s">
        <v>398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7"/>
      <c r="AO45" s="37"/>
      <c r="AP45" s="36"/>
      <c r="AQ45" s="36"/>
      <c r="AR45" s="36"/>
      <c r="AS45" s="54"/>
      <c r="AT45" s="52"/>
      <c r="AU45" s="53"/>
      <c r="AV45" s="36"/>
      <c r="AW45" s="36"/>
      <c r="AX45" s="36"/>
      <c r="AY45" s="36">
        <v>9</v>
      </c>
      <c r="AZ45" s="36">
        <f>AY45*1.25</f>
        <v>11.25</v>
      </c>
      <c r="BA45" s="36"/>
      <c r="BB45" s="36"/>
    </row>
    <row r="46" spans="1:54" x14ac:dyDescent="0.3">
      <c r="A46" s="36">
        <v>34</v>
      </c>
      <c r="B46" s="36">
        <v>374</v>
      </c>
      <c r="C46" s="36"/>
      <c r="D46" s="36"/>
      <c r="E46" s="36"/>
      <c r="F46" s="36">
        <v>1</v>
      </c>
      <c r="G46" s="36">
        <v>1</v>
      </c>
      <c r="H46" s="36">
        <v>1</v>
      </c>
      <c r="I46" s="36"/>
      <c r="J46" s="36"/>
      <c r="K46" s="36"/>
      <c r="L46" s="36"/>
      <c r="M46" s="36"/>
      <c r="N46" s="36">
        <v>1</v>
      </c>
      <c r="O46" s="36"/>
      <c r="P46" s="36">
        <v>1</v>
      </c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7">
        <v>-14.818414000000001</v>
      </c>
      <c r="AO46" s="37">
        <v>-64.873255</v>
      </c>
      <c r="AP46" s="36"/>
      <c r="AQ46" s="36"/>
      <c r="AR46" s="36"/>
      <c r="AS46" s="54"/>
      <c r="AT46" s="52"/>
      <c r="AU46" s="53"/>
      <c r="AV46" s="36">
        <v>1</v>
      </c>
      <c r="AW46" s="36">
        <v>1</v>
      </c>
      <c r="AX46" s="36">
        <v>1</v>
      </c>
      <c r="AY46" s="36">
        <v>38</v>
      </c>
      <c r="AZ46" s="36">
        <f t="shared" ref="AZ46:AZ47" si="5">AY46*1.25</f>
        <v>47.5</v>
      </c>
      <c r="BA46" s="36">
        <v>1</v>
      </c>
      <c r="BB46" s="36"/>
    </row>
    <row r="47" spans="1:54" x14ac:dyDescent="0.3">
      <c r="A47" s="36">
        <v>35</v>
      </c>
      <c r="B47" s="36">
        <v>375</v>
      </c>
      <c r="C47" s="36" t="s">
        <v>123</v>
      </c>
      <c r="D47" s="36" t="s">
        <v>123</v>
      </c>
      <c r="E47" s="36" t="s">
        <v>123</v>
      </c>
      <c r="F47" s="36">
        <v>1</v>
      </c>
      <c r="G47" s="36">
        <v>1</v>
      </c>
      <c r="H47" s="36">
        <v>1</v>
      </c>
      <c r="I47" s="36" t="s">
        <v>123</v>
      </c>
      <c r="J47" s="36" t="s">
        <v>123</v>
      </c>
      <c r="K47" s="36" t="s">
        <v>123</v>
      </c>
      <c r="L47" s="36" t="s">
        <v>123</v>
      </c>
      <c r="M47" s="36" t="s">
        <v>123</v>
      </c>
      <c r="N47" s="36">
        <v>1</v>
      </c>
      <c r="O47" s="36" t="s">
        <v>123</v>
      </c>
      <c r="P47" s="36">
        <v>1</v>
      </c>
      <c r="Q47" s="36" t="s">
        <v>123</v>
      </c>
      <c r="R47" s="36" t="s">
        <v>123</v>
      </c>
      <c r="S47" s="36" t="s">
        <v>123</v>
      </c>
      <c r="T47" s="36" t="s">
        <v>123</v>
      </c>
      <c r="U47" s="36" t="s">
        <v>123</v>
      </c>
      <c r="V47" s="36">
        <v>1</v>
      </c>
      <c r="W47" s="36" t="s">
        <v>123</v>
      </c>
      <c r="X47" s="36" t="s">
        <v>123</v>
      </c>
      <c r="Y47" s="36" t="s">
        <v>123</v>
      </c>
      <c r="Z47" s="36" t="s">
        <v>123</v>
      </c>
      <c r="AA47" s="36" t="s">
        <v>123</v>
      </c>
      <c r="AB47" s="36" t="s">
        <v>123</v>
      </c>
      <c r="AC47" s="36" t="s">
        <v>123</v>
      </c>
      <c r="AD47" s="36" t="s">
        <v>123</v>
      </c>
      <c r="AE47" s="36" t="s">
        <v>123</v>
      </c>
      <c r="AF47" s="36" t="s">
        <v>123</v>
      </c>
      <c r="AG47" s="36" t="s">
        <v>123</v>
      </c>
      <c r="AH47" s="36"/>
      <c r="AI47" s="36"/>
      <c r="AJ47" s="36"/>
      <c r="AK47" s="36" t="s">
        <v>214</v>
      </c>
      <c r="AL47" s="36">
        <v>1</v>
      </c>
      <c r="AM47" s="36">
        <v>1</v>
      </c>
      <c r="AN47" s="37">
        <v>-14.818607999999999</v>
      </c>
      <c r="AO47" s="37">
        <v>-64.872883000000002</v>
      </c>
      <c r="AP47" s="36">
        <v>2839</v>
      </c>
      <c r="AQ47" s="36">
        <v>2827</v>
      </c>
      <c r="AR47" s="36">
        <f>AP47-AQ47</f>
        <v>12</v>
      </c>
      <c r="AS47" s="54">
        <f>AP44-AP47</f>
        <v>29</v>
      </c>
      <c r="AT47" s="138"/>
      <c r="AU47" s="139"/>
      <c r="AV47" s="36">
        <v>1</v>
      </c>
      <c r="AW47" s="36">
        <v>1</v>
      </c>
      <c r="AX47" s="36">
        <v>1</v>
      </c>
      <c r="AY47" s="36">
        <v>25</v>
      </c>
      <c r="AZ47" s="36">
        <f t="shared" si="5"/>
        <v>31.25</v>
      </c>
      <c r="BA47" s="36" t="s">
        <v>123</v>
      </c>
      <c r="BB47" s="36" t="s">
        <v>123</v>
      </c>
    </row>
    <row r="48" spans="1:54" x14ac:dyDescent="0.3">
      <c r="A48" s="123" t="s">
        <v>22</v>
      </c>
      <c r="B48" s="123"/>
      <c r="C48" s="38">
        <f t="shared" ref="C48:AG48" si="6">SUM(C8:C47)</f>
        <v>0</v>
      </c>
      <c r="D48" s="38">
        <f t="shared" si="6"/>
        <v>0</v>
      </c>
      <c r="E48" s="38">
        <f t="shared" si="6"/>
        <v>1</v>
      </c>
      <c r="F48" s="38">
        <f t="shared" si="6"/>
        <v>31</v>
      </c>
      <c r="G48" s="38">
        <f t="shared" si="6"/>
        <v>31</v>
      </c>
      <c r="H48" s="38">
        <f t="shared" si="6"/>
        <v>32</v>
      </c>
      <c r="I48" s="38">
        <f t="shared" si="6"/>
        <v>0</v>
      </c>
      <c r="J48" s="38">
        <f t="shared" si="6"/>
        <v>0</v>
      </c>
      <c r="K48" s="38">
        <f t="shared" si="6"/>
        <v>0</v>
      </c>
      <c r="L48" s="38">
        <f t="shared" si="6"/>
        <v>13</v>
      </c>
      <c r="M48" s="38">
        <f t="shared" si="6"/>
        <v>0</v>
      </c>
      <c r="N48" s="38">
        <f t="shared" si="6"/>
        <v>14</v>
      </c>
      <c r="O48" s="38">
        <f t="shared" si="6"/>
        <v>0</v>
      </c>
      <c r="P48" s="38">
        <f t="shared" si="6"/>
        <v>18</v>
      </c>
      <c r="Q48" s="38">
        <f t="shared" si="6"/>
        <v>1</v>
      </c>
      <c r="R48" s="38">
        <f t="shared" si="6"/>
        <v>0</v>
      </c>
      <c r="S48" s="38">
        <f t="shared" si="6"/>
        <v>0</v>
      </c>
      <c r="T48" s="38">
        <f t="shared" si="6"/>
        <v>0</v>
      </c>
      <c r="U48" s="38">
        <f t="shared" si="6"/>
        <v>0</v>
      </c>
      <c r="V48" s="38">
        <f t="shared" si="6"/>
        <v>4</v>
      </c>
      <c r="W48" s="38">
        <f t="shared" si="6"/>
        <v>0</v>
      </c>
      <c r="X48" s="38">
        <f t="shared" si="6"/>
        <v>1</v>
      </c>
      <c r="Y48" s="38">
        <f t="shared" si="6"/>
        <v>3</v>
      </c>
      <c r="Z48" s="38">
        <f t="shared" si="6"/>
        <v>0</v>
      </c>
      <c r="AA48" s="38">
        <f t="shared" si="6"/>
        <v>0</v>
      </c>
      <c r="AB48" s="38">
        <f t="shared" si="6"/>
        <v>0</v>
      </c>
      <c r="AC48" s="38">
        <f t="shared" si="6"/>
        <v>0</v>
      </c>
      <c r="AD48" s="38">
        <f t="shared" si="6"/>
        <v>0</v>
      </c>
      <c r="AE48" s="38">
        <f t="shared" si="6"/>
        <v>0</v>
      </c>
      <c r="AF48" s="38">
        <f t="shared" si="6"/>
        <v>0</v>
      </c>
      <c r="AG48" s="38">
        <f t="shared" si="6"/>
        <v>0</v>
      </c>
      <c r="AH48" s="38">
        <f>COUNTA(AH8:AH47)</f>
        <v>0</v>
      </c>
      <c r="AI48" s="38">
        <f>SUM(AI8:AI47)</f>
        <v>1</v>
      </c>
      <c r="AJ48" s="38">
        <f>SUM(AJ8:AJ47)</f>
        <v>0</v>
      </c>
      <c r="AK48" s="38">
        <f>COUNTA(AK8:AK47)</f>
        <v>4</v>
      </c>
      <c r="AL48" s="38">
        <f>SUM(AL8:AL47)</f>
        <v>4</v>
      </c>
      <c r="AM48" s="38">
        <f>SUM(AM8:AM47)</f>
        <v>8</v>
      </c>
      <c r="AN48" s="106" t="s">
        <v>25</v>
      </c>
      <c r="AO48" s="106"/>
      <c r="AP48" s="106">
        <f>AR48+AS48</f>
        <v>1070</v>
      </c>
      <c r="AQ48" s="106"/>
      <c r="AR48" s="34">
        <f>SUM(AR8:AR47)</f>
        <v>71</v>
      </c>
      <c r="AS48" s="34">
        <f>SUM(AS8:AS47)</f>
        <v>999</v>
      </c>
      <c r="AT48" s="106" t="s">
        <v>75</v>
      </c>
      <c r="AU48" s="106"/>
      <c r="AV48" s="38">
        <f t="shared" ref="AV48:BB48" si="7">SUM(AV8:AV47)</f>
        <v>18</v>
      </c>
      <c r="AW48" s="38">
        <f t="shared" si="7"/>
        <v>18</v>
      </c>
      <c r="AX48" s="38">
        <f t="shared" si="7"/>
        <v>18</v>
      </c>
      <c r="AY48" s="38">
        <f t="shared" si="7"/>
        <v>377</v>
      </c>
      <c r="AZ48" s="38">
        <f t="shared" si="7"/>
        <v>510.25</v>
      </c>
      <c r="BA48" s="38">
        <f t="shared" si="7"/>
        <v>6</v>
      </c>
      <c r="BB48" s="38">
        <f t="shared" si="7"/>
        <v>0</v>
      </c>
    </row>
    <row r="49" spans="42:42" ht="10.95" customHeight="1" x14ac:dyDescent="0.3">
      <c r="AP49" s="82">
        <f>AP8-AQ47</f>
        <v>1180</v>
      </c>
    </row>
    <row r="50" spans="42:42" ht="10.95" customHeight="1" x14ac:dyDescent="0.3"/>
    <row r="51" spans="42:42" ht="10.95" customHeight="1" x14ac:dyDescent="0.3"/>
    <row r="52" spans="42:42" ht="10.95" customHeight="1" x14ac:dyDescent="0.3"/>
    <row r="53" spans="42:42" ht="10.95" customHeight="1" x14ac:dyDescent="0.3"/>
    <row r="54" spans="42:42" ht="10.95" customHeight="1" x14ac:dyDescent="0.3"/>
    <row r="55" spans="42:42" ht="10.95" customHeight="1" x14ac:dyDescent="0.3"/>
    <row r="56" spans="42:42" ht="10.95" customHeight="1" x14ac:dyDescent="0.3"/>
    <row r="57" spans="42:42" ht="10.95" customHeight="1" x14ac:dyDescent="0.3"/>
    <row r="58" spans="42:42" ht="10.95" customHeight="1" x14ac:dyDescent="0.3"/>
    <row r="59" spans="42:42" ht="10.95" customHeight="1" x14ac:dyDescent="0.3"/>
    <row r="60" spans="42:42" ht="10.95" customHeight="1" x14ac:dyDescent="0.3"/>
    <row r="61" spans="42:42" ht="10.95" customHeight="1" x14ac:dyDescent="0.3"/>
    <row r="62" spans="42:42" ht="10.95" customHeight="1" x14ac:dyDescent="0.3"/>
    <row r="63" spans="42:42" ht="10.95" customHeight="1" x14ac:dyDescent="0.3"/>
    <row r="64" spans="42:42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  <row r="180" ht="10.95" customHeight="1" x14ac:dyDescent="0.3"/>
    <row r="181" ht="10.95" customHeight="1" x14ac:dyDescent="0.3"/>
    <row r="182" ht="10.95" customHeight="1" x14ac:dyDescent="0.3"/>
    <row r="183" ht="10.95" customHeight="1" x14ac:dyDescent="0.3"/>
    <row r="184" ht="10.95" customHeight="1" x14ac:dyDescent="0.3"/>
    <row r="185" ht="10.95" customHeight="1" x14ac:dyDescent="0.3"/>
    <row r="186" ht="10.95" customHeight="1" x14ac:dyDescent="0.3"/>
    <row r="187" ht="10.95" customHeight="1" x14ac:dyDescent="0.3"/>
    <row r="188" ht="10.95" customHeight="1" x14ac:dyDescent="0.3"/>
    <row r="189" ht="10.95" customHeight="1" x14ac:dyDescent="0.3"/>
    <row r="190" ht="10.95" customHeight="1" x14ac:dyDescent="0.3"/>
    <row r="191" ht="10.95" customHeight="1" x14ac:dyDescent="0.3"/>
    <row r="192" ht="10.95" customHeight="1" x14ac:dyDescent="0.3"/>
    <row r="193" ht="10.95" customHeight="1" x14ac:dyDescent="0.3"/>
    <row r="194" ht="10.95" customHeight="1" x14ac:dyDescent="0.3"/>
    <row r="195" ht="10.95" customHeight="1" x14ac:dyDescent="0.3"/>
    <row r="196" ht="10.95" customHeight="1" x14ac:dyDescent="0.3"/>
    <row r="197" ht="10.95" customHeight="1" x14ac:dyDescent="0.3"/>
    <row r="198" ht="10.95" customHeight="1" x14ac:dyDescent="0.3"/>
    <row r="199" ht="10.95" customHeight="1" x14ac:dyDescent="0.3"/>
    <row r="200" ht="10.95" customHeight="1" x14ac:dyDescent="0.3"/>
    <row r="201" ht="10.95" customHeight="1" x14ac:dyDescent="0.3"/>
    <row r="202" ht="10.95" customHeight="1" x14ac:dyDescent="0.3"/>
    <row r="203" ht="10.95" customHeight="1" x14ac:dyDescent="0.3"/>
    <row r="204" ht="10.95" customHeight="1" x14ac:dyDescent="0.3"/>
    <row r="205" ht="10.95" customHeight="1" x14ac:dyDescent="0.3"/>
    <row r="206" ht="10.95" customHeight="1" x14ac:dyDescent="0.3"/>
    <row r="207" ht="10.95" customHeight="1" x14ac:dyDescent="0.3"/>
    <row r="208" ht="10.95" customHeight="1" x14ac:dyDescent="0.3"/>
    <row r="209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48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T23:AU23"/>
    <mergeCell ref="AP7:AQ7"/>
    <mergeCell ref="AT10:AU10"/>
    <mergeCell ref="AT11:AU11"/>
    <mergeCell ref="AT12:AU12"/>
    <mergeCell ref="AT13:AU13"/>
    <mergeCell ref="AT14:AU14"/>
    <mergeCell ref="AT17:AU17"/>
    <mergeCell ref="AT19:AU19"/>
    <mergeCell ref="AT21:AU21"/>
    <mergeCell ref="AT22:AU22"/>
    <mergeCell ref="AT8:AU8"/>
    <mergeCell ref="AT43:AU43"/>
    <mergeCell ref="AT26:AU26"/>
    <mergeCell ref="AT28:AU28"/>
    <mergeCell ref="AT29:AU29"/>
    <mergeCell ref="AT30:AU30"/>
    <mergeCell ref="AT31:AU31"/>
    <mergeCell ref="AT35:AU35"/>
    <mergeCell ref="AT36:AU36"/>
    <mergeCell ref="AT37:AU37"/>
    <mergeCell ref="AT40:AU40"/>
    <mergeCell ref="AT41:AU41"/>
    <mergeCell ref="AT42:AU42"/>
    <mergeCell ref="A48:B48"/>
    <mergeCell ref="AN48:AO48"/>
    <mergeCell ref="AP48:AQ48"/>
    <mergeCell ref="AT48:AU48"/>
    <mergeCell ref="AT47:AU47"/>
  </mergeCells>
  <phoneticPr fontId="21" type="noConversion"/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4486-6CF4-4395-AA98-6FBEA122814B}">
  <sheetPr>
    <tabColor rgb="FF00B050"/>
    <pageSetUpPr fitToPage="1"/>
  </sheetPr>
  <dimension ref="A1:BB187"/>
  <sheetViews>
    <sheetView showGridLines="0" zoomScaleNormal="100" workbookViewId="0">
      <pane xSplit="17" ySplit="7" topLeftCell="AO17" activePane="bottomRight" state="frozen"/>
      <selection pane="topRight" activeCell="R1" sqref="R1"/>
      <selection pane="bottomLeft" activeCell="A8" sqref="A8"/>
      <selection pane="bottomRight" activeCell="AP27" sqref="AP27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6640625" style="1" customWidth="1"/>
    <col min="15" max="15" width="3.44140625" style="1" customWidth="1"/>
    <col min="16" max="16" width="5.109375" style="1" customWidth="1"/>
    <col min="17" max="17" width="4.6640625" style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1.44140625" style="1" customWidth="1"/>
    <col min="41" max="41" width="11.44140625" style="1" bestFit="1" customWidth="1"/>
    <col min="42" max="44" width="6" style="1" bestFit="1" customWidth="1"/>
    <col min="45" max="45" width="5" style="1" bestFit="1" customWidth="1"/>
    <col min="46" max="46" width="10.5546875" style="2" customWidth="1"/>
    <col min="47" max="47" width="8" style="2" customWidth="1"/>
    <col min="48" max="49" width="3.4414062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9" t="s">
        <v>339</v>
      </c>
      <c r="G4" s="28"/>
      <c r="H4" s="28"/>
      <c r="I4" s="28"/>
      <c r="J4" s="28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247</v>
      </c>
      <c r="AQ4" s="31"/>
      <c r="AR4" s="32"/>
      <c r="AT4" s="33" t="s">
        <v>88</v>
      </c>
      <c r="AU4" s="107" t="s">
        <v>341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33.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90</v>
      </c>
      <c r="S7" s="25" t="s">
        <v>117</v>
      </c>
      <c r="T7" s="25" t="s">
        <v>13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>
        <v>1</v>
      </c>
      <c r="B8" s="36">
        <v>260</v>
      </c>
      <c r="C8" s="36" t="s">
        <v>123</v>
      </c>
      <c r="D8" s="36" t="s">
        <v>123</v>
      </c>
      <c r="E8" s="36" t="s">
        <v>123</v>
      </c>
      <c r="F8" s="36" t="s">
        <v>123</v>
      </c>
      <c r="G8" s="36"/>
      <c r="H8" s="36" t="s">
        <v>123</v>
      </c>
      <c r="I8" s="36" t="s">
        <v>123</v>
      </c>
      <c r="J8" s="36" t="s">
        <v>123</v>
      </c>
      <c r="K8" s="36" t="s">
        <v>123</v>
      </c>
      <c r="L8" s="36" t="s">
        <v>123</v>
      </c>
      <c r="M8" s="36" t="s">
        <v>123</v>
      </c>
      <c r="N8" s="36">
        <v>1</v>
      </c>
      <c r="O8" s="36" t="s">
        <v>123</v>
      </c>
      <c r="P8" s="36" t="s">
        <v>123</v>
      </c>
      <c r="Q8" s="36" t="s">
        <v>123</v>
      </c>
      <c r="R8" s="36" t="s">
        <v>123</v>
      </c>
      <c r="S8" s="36" t="s">
        <v>123</v>
      </c>
      <c r="T8" s="36" t="s">
        <v>123</v>
      </c>
      <c r="U8" s="36" t="s">
        <v>123</v>
      </c>
      <c r="V8" s="36" t="s">
        <v>123</v>
      </c>
      <c r="W8" s="36" t="s">
        <v>123</v>
      </c>
      <c r="X8" s="36" t="s">
        <v>123</v>
      </c>
      <c r="Y8" s="36" t="s">
        <v>123</v>
      </c>
      <c r="Z8" s="36" t="s">
        <v>123</v>
      </c>
      <c r="AA8" s="36" t="s">
        <v>123</v>
      </c>
      <c r="AB8" s="36" t="s">
        <v>123</v>
      </c>
      <c r="AC8" s="36" t="s">
        <v>123</v>
      </c>
      <c r="AD8" s="36" t="s">
        <v>123</v>
      </c>
      <c r="AE8" s="36" t="s">
        <v>123</v>
      </c>
      <c r="AF8" s="36" t="s">
        <v>123</v>
      </c>
      <c r="AG8" s="36" t="s">
        <v>123</v>
      </c>
      <c r="AH8" s="36"/>
      <c r="AI8" s="36"/>
      <c r="AJ8" s="36"/>
      <c r="AK8" s="36"/>
      <c r="AL8" s="36"/>
      <c r="AM8" s="36"/>
      <c r="AN8" s="37">
        <v>-14.814746635448</v>
      </c>
      <c r="AO8" s="37">
        <v>-64.866220783442003</v>
      </c>
      <c r="AP8" s="36">
        <v>2</v>
      </c>
      <c r="AQ8" s="36">
        <v>14</v>
      </c>
      <c r="AR8" s="36">
        <v>12</v>
      </c>
      <c r="AS8" s="36"/>
      <c r="AT8" s="138"/>
      <c r="AU8" s="139"/>
      <c r="AV8" s="36" t="s">
        <v>123</v>
      </c>
      <c r="AW8" s="36" t="s">
        <v>123</v>
      </c>
      <c r="AX8" s="36" t="s">
        <v>123</v>
      </c>
      <c r="AY8" s="36" t="s">
        <v>123</v>
      </c>
      <c r="AZ8" s="36" t="s">
        <v>123</v>
      </c>
      <c r="BA8" s="36" t="s">
        <v>123</v>
      </c>
      <c r="BB8" s="36" t="s">
        <v>123</v>
      </c>
    </row>
    <row r="9" spans="1:54" x14ac:dyDescent="0.3">
      <c r="A9" s="36">
        <v>2</v>
      </c>
      <c r="B9" s="36">
        <v>259</v>
      </c>
      <c r="C9" s="36" t="s">
        <v>123</v>
      </c>
      <c r="D9" s="36" t="s">
        <v>123</v>
      </c>
      <c r="E9" s="36" t="s">
        <v>123</v>
      </c>
      <c r="F9" s="36" t="s">
        <v>123</v>
      </c>
      <c r="G9" s="36"/>
      <c r="H9" s="36" t="s">
        <v>123</v>
      </c>
      <c r="I9" s="36" t="s">
        <v>123</v>
      </c>
      <c r="J9" s="36" t="s">
        <v>123</v>
      </c>
      <c r="K9" s="36" t="s">
        <v>123</v>
      </c>
      <c r="L9" s="36" t="s">
        <v>123</v>
      </c>
      <c r="M9" s="36" t="s">
        <v>123</v>
      </c>
      <c r="N9" s="36" t="s">
        <v>123</v>
      </c>
      <c r="O9" s="36" t="s">
        <v>123</v>
      </c>
      <c r="P9" s="36" t="s">
        <v>123</v>
      </c>
      <c r="Q9" s="36" t="s">
        <v>123</v>
      </c>
      <c r="R9" s="36" t="s">
        <v>123</v>
      </c>
      <c r="S9" s="36" t="s">
        <v>123</v>
      </c>
      <c r="T9" s="36" t="s">
        <v>123</v>
      </c>
      <c r="U9" s="36" t="s">
        <v>123</v>
      </c>
      <c r="V9" s="36" t="s">
        <v>123</v>
      </c>
      <c r="W9" s="36" t="s">
        <v>123</v>
      </c>
      <c r="X9" s="36" t="s">
        <v>123</v>
      </c>
      <c r="Y9" s="36" t="s">
        <v>123</v>
      </c>
      <c r="Z9" s="36" t="s">
        <v>123</v>
      </c>
      <c r="AA9" s="36" t="s">
        <v>123</v>
      </c>
      <c r="AB9" s="36" t="s">
        <v>123</v>
      </c>
      <c r="AC9" s="36" t="s">
        <v>123</v>
      </c>
      <c r="AD9" s="36" t="s">
        <v>123</v>
      </c>
      <c r="AE9" s="36" t="s">
        <v>123</v>
      </c>
      <c r="AF9" s="36" t="s">
        <v>123</v>
      </c>
      <c r="AG9" s="36" t="s">
        <v>123</v>
      </c>
      <c r="AH9" s="36"/>
      <c r="AI9" s="36"/>
      <c r="AJ9" s="36"/>
      <c r="AK9" s="36"/>
      <c r="AL9" s="36"/>
      <c r="AM9" s="36"/>
      <c r="AN9" s="37">
        <v>-14.814381663919001</v>
      </c>
      <c r="AO9" s="37">
        <v>-64.866169821469995</v>
      </c>
      <c r="AP9" s="36">
        <v>55</v>
      </c>
      <c r="AQ9" s="36"/>
      <c r="AR9" s="36"/>
      <c r="AS9" s="54">
        <f>AP9-AQ8</f>
        <v>41</v>
      </c>
      <c r="AT9" s="138"/>
      <c r="AU9" s="139"/>
      <c r="AV9" s="36" t="s">
        <v>123</v>
      </c>
      <c r="AW9" s="36" t="s">
        <v>123</v>
      </c>
      <c r="AX9" s="36" t="s">
        <v>123</v>
      </c>
      <c r="AY9" s="36" t="s">
        <v>123</v>
      </c>
      <c r="AZ9" s="36" t="s">
        <v>123</v>
      </c>
      <c r="BA9" s="36" t="s">
        <v>123</v>
      </c>
      <c r="BB9" s="36" t="s">
        <v>123</v>
      </c>
    </row>
    <row r="10" spans="1:54" x14ac:dyDescent="0.3">
      <c r="A10" s="36">
        <v>3</v>
      </c>
      <c r="B10" s="36">
        <v>258</v>
      </c>
      <c r="C10" s="36" t="s">
        <v>123</v>
      </c>
      <c r="D10" s="36" t="s">
        <v>123</v>
      </c>
      <c r="E10" s="36" t="s">
        <v>123</v>
      </c>
      <c r="F10" s="36" t="s">
        <v>123</v>
      </c>
      <c r="G10" s="36"/>
      <c r="H10" s="36" t="s">
        <v>123</v>
      </c>
      <c r="I10" s="36" t="s">
        <v>123</v>
      </c>
      <c r="J10" s="36" t="s">
        <v>123</v>
      </c>
      <c r="K10" s="36" t="s">
        <v>123</v>
      </c>
      <c r="L10" s="36" t="s">
        <v>123</v>
      </c>
      <c r="M10" s="36" t="s">
        <v>123</v>
      </c>
      <c r="N10" s="36" t="s">
        <v>123</v>
      </c>
      <c r="O10" s="36" t="s">
        <v>123</v>
      </c>
      <c r="P10" s="36" t="s">
        <v>123</v>
      </c>
      <c r="Q10" s="36" t="s">
        <v>123</v>
      </c>
      <c r="R10" s="36" t="s">
        <v>123</v>
      </c>
      <c r="S10" s="36" t="s">
        <v>123</v>
      </c>
      <c r="T10" s="36" t="s">
        <v>123</v>
      </c>
      <c r="U10" s="36" t="s">
        <v>123</v>
      </c>
      <c r="V10" s="36" t="s">
        <v>123</v>
      </c>
      <c r="W10" s="36" t="s">
        <v>123</v>
      </c>
      <c r="X10" s="36" t="s">
        <v>123</v>
      </c>
      <c r="Y10" s="36" t="s">
        <v>123</v>
      </c>
      <c r="Z10" s="36" t="s">
        <v>123</v>
      </c>
      <c r="AA10" s="36" t="s">
        <v>123</v>
      </c>
      <c r="AB10" s="36" t="s">
        <v>123</v>
      </c>
      <c r="AC10" s="36" t="s">
        <v>123</v>
      </c>
      <c r="AD10" s="36" t="s">
        <v>123</v>
      </c>
      <c r="AE10" s="36" t="s">
        <v>123</v>
      </c>
      <c r="AF10" s="36" t="s">
        <v>123</v>
      </c>
      <c r="AG10" s="36" t="s">
        <v>123</v>
      </c>
      <c r="AH10" s="36"/>
      <c r="AI10" s="36"/>
      <c r="AJ10" s="36"/>
      <c r="AK10" s="36"/>
      <c r="AL10" s="36"/>
      <c r="AM10" s="36"/>
      <c r="AN10" s="37">
        <v>-14.814030305312</v>
      </c>
      <c r="AO10" s="37">
        <v>-64.86612053588</v>
      </c>
      <c r="AP10" s="36">
        <v>94</v>
      </c>
      <c r="AQ10" s="36"/>
      <c r="AR10" s="36"/>
      <c r="AS10" s="54">
        <f>AP10-AP9</f>
        <v>39</v>
      </c>
      <c r="AT10" s="138"/>
      <c r="AU10" s="139"/>
      <c r="AV10" s="36" t="s">
        <v>123</v>
      </c>
      <c r="AW10" s="36" t="s">
        <v>123</v>
      </c>
      <c r="AX10" s="36" t="s">
        <v>123</v>
      </c>
      <c r="AY10" s="36" t="s">
        <v>123</v>
      </c>
      <c r="AZ10" s="36" t="s">
        <v>123</v>
      </c>
      <c r="BA10" s="36" t="s">
        <v>123</v>
      </c>
      <c r="BB10" s="36" t="s">
        <v>123</v>
      </c>
    </row>
    <row r="11" spans="1:54" x14ac:dyDescent="0.3">
      <c r="A11" s="36" t="s">
        <v>160</v>
      </c>
      <c r="B11" s="36"/>
      <c r="C11" s="36" t="s">
        <v>123</v>
      </c>
      <c r="D11" s="36" t="s">
        <v>123</v>
      </c>
      <c r="E11" s="36" t="s">
        <v>123</v>
      </c>
      <c r="F11" s="36" t="s">
        <v>123</v>
      </c>
      <c r="G11" s="36"/>
      <c r="H11" s="36" t="s">
        <v>123</v>
      </c>
      <c r="I11" s="36" t="s">
        <v>123</v>
      </c>
      <c r="J11" s="36" t="s">
        <v>123</v>
      </c>
      <c r="K11" s="36" t="s">
        <v>123</v>
      </c>
      <c r="L11" s="36" t="s">
        <v>123</v>
      </c>
      <c r="M11" s="36" t="s">
        <v>123</v>
      </c>
      <c r="N11" s="36" t="s">
        <v>123</v>
      </c>
      <c r="O11" s="36" t="s">
        <v>123</v>
      </c>
      <c r="P11" s="36" t="s">
        <v>123</v>
      </c>
      <c r="Q11" s="36" t="s">
        <v>123</v>
      </c>
      <c r="R11" s="36" t="s">
        <v>123</v>
      </c>
      <c r="S11" s="36" t="s">
        <v>123</v>
      </c>
      <c r="T11" s="36" t="s">
        <v>123</v>
      </c>
      <c r="U11" s="36" t="s">
        <v>123</v>
      </c>
      <c r="V11" s="36" t="s">
        <v>123</v>
      </c>
      <c r="W11" s="36" t="s">
        <v>123</v>
      </c>
      <c r="X11" s="36" t="s">
        <v>123</v>
      </c>
      <c r="Y11" s="36" t="s">
        <v>123</v>
      </c>
      <c r="Z11" s="36" t="s">
        <v>123</v>
      </c>
      <c r="AA11" s="36" t="s">
        <v>123</v>
      </c>
      <c r="AB11" s="36" t="s">
        <v>123</v>
      </c>
      <c r="AC11" s="36" t="s">
        <v>123</v>
      </c>
      <c r="AD11" s="36" t="s">
        <v>123</v>
      </c>
      <c r="AE11" s="36" t="s">
        <v>123</v>
      </c>
      <c r="AF11" s="36" t="s">
        <v>123</v>
      </c>
      <c r="AG11" s="36" t="s">
        <v>123</v>
      </c>
      <c r="AH11" s="36"/>
      <c r="AI11" s="36"/>
      <c r="AJ11" s="36"/>
      <c r="AK11" s="36"/>
      <c r="AL11" s="36"/>
      <c r="AM11" s="36"/>
      <c r="AN11" s="37">
        <v>-14.813878000000001</v>
      </c>
      <c r="AO11" s="37">
        <v>-64.866107</v>
      </c>
      <c r="AP11" s="36"/>
      <c r="AQ11" s="36"/>
      <c r="AR11" s="36"/>
      <c r="AS11" s="54"/>
      <c r="AT11" s="138"/>
      <c r="AU11" s="139"/>
      <c r="AV11" s="36" t="s">
        <v>123</v>
      </c>
      <c r="AW11" s="36" t="s">
        <v>123</v>
      </c>
      <c r="AX11" s="36" t="s">
        <v>123</v>
      </c>
      <c r="AY11" s="36" t="s">
        <v>123</v>
      </c>
      <c r="AZ11" s="36" t="s">
        <v>123</v>
      </c>
      <c r="BA11" s="36" t="s">
        <v>123</v>
      </c>
      <c r="BB11" s="36" t="s">
        <v>123</v>
      </c>
    </row>
    <row r="12" spans="1:54" x14ac:dyDescent="0.3">
      <c r="A12" s="36">
        <v>4</v>
      </c>
      <c r="B12" s="36">
        <v>257</v>
      </c>
      <c r="C12" s="36" t="s">
        <v>123</v>
      </c>
      <c r="D12" s="36" t="s">
        <v>123</v>
      </c>
      <c r="E12" s="36" t="s">
        <v>123</v>
      </c>
      <c r="F12" s="36">
        <v>1</v>
      </c>
      <c r="G12" s="36">
        <v>1</v>
      </c>
      <c r="H12" s="36">
        <v>1</v>
      </c>
      <c r="I12" s="36" t="s">
        <v>123</v>
      </c>
      <c r="J12" s="36" t="s">
        <v>123</v>
      </c>
      <c r="K12" s="36" t="s">
        <v>123</v>
      </c>
      <c r="L12" s="36" t="s">
        <v>123</v>
      </c>
      <c r="M12" s="36" t="s">
        <v>123</v>
      </c>
      <c r="N12" s="36">
        <v>1</v>
      </c>
      <c r="O12" s="36" t="s">
        <v>123</v>
      </c>
      <c r="P12" s="36">
        <v>1</v>
      </c>
      <c r="Q12" s="36" t="s">
        <v>123</v>
      </c>
      <c r="R12" s="36" t="s">
        <v>123</v>
      </c>
      <c r="S12" s="36" t="s">
        <v>123</v>
      </c>
      <c r="T12" s="36" t="s">
        <v>123</v>
      </c>
      <c r="U12" s="36" t="s">
        <v>123</v>
      </c>
      <c r="V12" s="36" t="s">
        <v>123</v>
      </c>
      <c r="W12" s="36" t="s">
        <v>123</v>
      </c>
      <c r="X12" s="36" t="s">
        <v>123</v>
      </c>
      <c r="Y12" s="36" t="s">
        <v>123</v>
      </c>
      <c r="Z12" s="36" t="s">
        <v>123</v>
      </c>
      <c r="AA12" s="36" t="s">
        <v>123</v>
      </c>
      <c r="AB12" s="36" t="s">
        <v>123</v>
      </c>
      <c r="AC12" s="36" t="s">
        <v>123</v>
      </c>
      <c r="AD12" s="36" t="s">
        <v>123</v>
      </c>
      <c r="AE12" s="36" t="s">
        <v>123</v>
      </c>
      <c r="AF12" s="36" t="s">
        <v>123</v>
      </c>
      <c r="AG12" s="36" t="s">
        <v>123</v>
      </c>
      <c r="AH12" s="36"/>
      <c r="AI12" s="36"/>
      <c r="AJ12" s="36"/>
      <c r="AK12" s="36"/>
      <c r="AL12" s="36"/>
      <c r="AM12" s="36"/>
      <c r="AN12" s="37">
        <v>-14.813894169905</v>
      </c>
      <c r="AO12" s="37">
        <v>-64.866033364087002</v>
      </c>
      <c r="AP12" s="36">
        <v>114</v>
      </c>
      <c r="AQ12" s="36"/>
      <c r="AR12" s="36"/>
      <c r="AS12" s="54">
        <f>AP12-AP10</f>
        <v>20</v>
      </c>
      <c r="AT12" s="138"/>
      <c r="AU12" s="139"/>
      <c r="AV12" s="36">
        <v>1</v>
      </c>
      <c r="AW12" s="36">
        <v>1</v>
      </c>
      <c r="AX12" s="36">
        <v>1</v>
      </c>
      <c r="AY12" s="36">
        <v>7</v>
      </c>
      <c r="AZ12" s="36">
        <v>9</v>
      </c>
      <c r="BA12" s="36" t="s">
        <v>123</v>
      </c>
      <c r="BB12" s="36" t="s">
        <v>123</v>
      </c>
    </row>
    <row r="13" spans="1:54" x14ac:dyDescent="0.3">
      <c r="A13" s="36">
        <v>5</v>
      </c>
      <c r="B13" s="36">
        <v>376</v>
      </c>
      <c r="C13" s="36" t="s">
        <v>123</v>
      </c>
      <c r="D13" s="36" t="s">
        <v>123</v>
      </c>
      <c r="E13" s="36" t="s">
        <v>123</v>
      </c>
      <c r="F13" s="36">
        <v>1</v>
      </c>
      <c r="G13" s="36">
        <v>1</v>
      </c>
      <c r="H13" s="36">
        <v>1</v>
      </c>
      <c r="I13" s="36" t="s">
        <v>123</v>
      </c>
      <c r="J13" s="36" t="s">
        <v>123</v>
      </c>
      <c r="K13" s="36" t="s">
        <v>123</v>
      </c>
      <c r="L13" s="36" t="s">
        <v>123</v>
      </c>
      <c r="M13" s="36">
        <v>1</v>
      </c>
      <c r="N13" s="36" t="s">
        <v>123</v>
      </c>
      <c r="O13" s="36" t="s">
        <v>123</v>
      </c>
      <c r="P13" s="36" t="s">
        <v>123</v>
      </c>
      <c r="Q13" s="36" t="s">
        <v>123</v>
      </c>
      <c r="R13" s="36" t="s">
        <v>123</v>
      </c>
      <c r="S13" s="36" t="s">
        <v>123</v>
      </c>
      <c r="T13" s="36" t="s">
        <v>123</v>
      </c>
      <c r="U13" s="36" t="s">
        <v>123</v>
      </c>
      <c r="V13" s="36" t="s">
        <v>123</v>
      </c>
      <c r="W13" s="36" t="s">
        <v>123</v>
      </c>
      <c r="X13" s="36" t="s">
        <v>123</v>
      </c>
      <c r="Y13" s="36" t="s">
        <v>123</v>
      </c>
      <c r="Z13" s="36" t="s">
        <v>123</v>
      </c>
      <c r="AA13" s="36" t="s">
        <v>123</v>
      </c>
      <c r="AB13" s="36" t="s">
        <v>123</v>
      </c>
      <c r="AC13" s="36" t="s">
        <v>123</v>
      </c>
      <c r="AD13" s="36" t="s">
        <v>123</v>
      </c>
      <c r="AE13" s="36" t="s">
        <v>123</v>
      </c>
      <c r="AF13" s="36" t="s">
        <v>123</v>
      </c>
      <c r="AG13" s="36" t="s">
        <v>123</v>
      </c>
      <c r="AH13" s="36"/>
      <c r="AI13" s="36"/>
      <c r="AJ13" s="36"/>
      <c r="AK13" s="36"/>
      <c r="AL13" s="36"/>
      <c r="AM13" s="36"/>
      <c r="AN13" s="37">
        <v>-14.813928527897</v>
      </c>
      <c r="AO13" s="37">
        <v>-64.865649808198</v>
      </c>
      <c r="AP13" s="36">
        <v>160</v>
      </c>
      <c r="AQ13" s="36"/>
      <c r="AR13" s="36"/>
      <c r="AS13" s="54">
        <f>AP13-AP12</f>
        <v>46</v>
      </c>
      <c r="AT13" s="138"/>
      <c r="AU13" s="139"/>
      <c r="AV13" s="36" t="s">
        <v>123</v>
      </c>
      <c r="AW13" s="36" t="s">
        <v>123</v>
      </c>
      <c r="AX13" s="36" t="s">
        <v>123</v>
      </c>
      <c r="AY13" s="36" t="s">
        <v>123</v>
      </c>
      <c r="AZ13" s="36" t="s">
        <v>123</v>
      </c>
      <c r="BA13" s="36" t="s">
        <v>123</v>
      </c>
      <c r="BB13" s="36" t="s">
        <v>123</v>
      </c>
    </row>
    <row r="14" spans="1:54" x14ac:dyDescent="0.3">
      <c r="A14" s="36">
        <v>6</v>
      </c>
      <c r="B14" s="36">
        <v>377</v>
      </c>
      <c r="C14" s="36" t="s">
        <v>123</v>
      </c>
      <c r="D14" s="36" t="s">
        <v>123</v>
      </c>
      <c r="E14" s="36" t="s">
        <v>123</v>
      </c>
      <c r="F14" s="36">
        <v>1</v>
      </c>
      <c r="G14" s="36">
        <v>1</v>
      </c>
      <c r="H14" s="36">
        <v>1</v>
      </c>
      <c r="I14" s="36" t="s">
        <v>123</v>
      </c>
      <c r="J14" s="36" t="s">
        <v>123</v>
      </c>
      <c r="K14" s="36" t="s">
        <v>123</v>
      </c>
      <c r="L14" s="36" t="s">
        <v>123</v>
      </c>
      <c r="M14" s="36" t="s">
        <v>123</v>
      </c>
      <c r="N14" s="36">
        <v>1</v>
      </c>
      <c r="O14" s="36" t="s">
        <v>123</v>
      </c>
      <c r="P14" s="36">
        <v>1</v>
      </c>
      <c r="Q14" s="36" t="s">
        <v>123</v>
      </c>
      <c r="R14" s="36" t="s">
        <v>123</v>
      </c>
      <c r="S14" s="36" t="s">
        <v>123</v>
      </c>
      <c r="T14" s="36" t="s">
        <v>123</v>
      </c>
      <c r="U14" s="36" t="s">
        <v>123</v>
      </c>
      <c r="V14" s="36" t="s">
        <v>123</v>
      </c>
      <c r="W14" s="36" t="s">
        <v>123</v>
      </c>
      <c r="X14" s="36" t="s">
        <v>123</v>
      </c>
      <c r="Y14" s="36" t="s">
        <v>123</v>
      </c>
      <c r="Z14" s="36" t="s">
        <v>123</v>
      </c>
      <c r="AA14" s="36" t="s">
        <v>123</v>
      </c>
      <c r="AB14" s="36" t="s">
        <v>123</v>
      </c>
      <c r="AC14" s="36" t="s">
        <v>123</v>
      </c>
      <c r="AD14" s="36" t="s">
        <v>123</v>
      </c>
      <c r="AE14" s="36" t="s">
        <v>123</v>
      </c>
      <c r="AF14" s="36" t="s">
        <v>123</v>
      </c>
      <c r="AG14" s="36" t="s">
        <v>123</v>
      </c>
      <c r="AH14" s="36"/>
      <c r="AI14" s="36"/>
      <c r="AJ14" s="36"/>
      <c r="AK14" s="36"/>
      <c r="AL14" s="36"/>
      <c r="AM14" s="36"/>
      <c r="AN14" s="37">
        <v>-14.813966127202001</v>
      </c>
      <c r="AO14" s="37">
        <v>-64.865280669181999</v>
      </c>
      <c r="AP14" s="36">
        <v>200</v>
      </c>
      <c r="AQ14" s="36"/>
      <c r="AR14" s="36"/>
      <c r="AS14" s="54">
        <f>AP14-AP13</f>
        <v>40</v>
      </c>
      <c r="AT14" s="138"/>
      <c r="AU14" s="139"/>
      <c r="AV14" s="36">
        <v>1</v>
      </c>
      <c r="AW14" s="36">
        <v>1</v>
      </c>
      <c r="AX14" s="36">
        <v>1</v>
      </c>
      <c r="AY14" s="36" t="s">
        <v>123</v>
      </c>
      <c r="AZ14" s="36" t="s">
        <v>123</v>
      </c>
      <c r="BA14" s="36" t="s">
        <v>123</v>
      </c>
      <c r="BB14" s="36" t="s">
        <v>123</v>
      </c>
    </row>
    <row r="15" spans="1:54" ht="12.75" customHeight="1" x14ac:dyDescent="0.3">
      <c r="A15" s="36" t="s">
        <v>170</v>
      </c>
      <c r="B15" s="36" t="s">
        <v>123</v>
      </c>
      <c r="C15" s="36" t="s">
        <v>123</v>
      </c>
      <c r="D15" s="36" t="s">
        <v>123</v>
      </c>
      <c r="E15" s="36" t="s">
        <v>123</v>
      </c>
      <c r="F15" s="36" t="s">
        <v>123</v>
      </c>
      <c r="G15" s="36" t="s">
        <v>123</v>
      </c>
      <c r="H15" s="36" t="s">
        <v>123</v>
      </c>
      <c r="I15" s="36" t="s">
        <v>123</v>
      </c>
      <c r="J15" s="36" t="s">
        <v>123</v>
      </c>
      <c r="K15" s="36" t="s">
        <v>123</v>
      </c>
      <c r="L15" s="36" t="s">
        <v>123</v>
      </c>
      <c r="M15" s="36" t="s">
        <v>123</v>
      </c>
      <c r="N15" s="36" t="s">
        <v>123</v>
      </c>
      <c r="O15" s="36" t="s">
        <v>123</v>
      </c>
      <c r="P15" s="36" t="s">
        <v>123</v>
      </c>
      <c r="Q15" s="36" t="s">
        <v>123</v>
      </c>
      <c r="R15" s="36" t="s">
        <v>123</v>
      </c>
      <c r="S15" s="36" t="s">
        <v>123</v>
      </c>
      <c r="T15" s="36" t="s">
        <v>123</v>
      </c>
      <c r="U15" s="36" t="s">
        <v>123</v>
      </c>
      <c r="V15" s="36" t="s">
        <v>123</v>
      </c>
      <c r="W15" s="36" t="s">
        <v>123</v>
      </c>
      <c r="X15" s="36" t="s">
        <v>123</v>
      </c>
      <c r="Y15" s="36">
        <v>1</v>
      </c>
      <c r="Z15" s="36" t="s">
        <v>123</v>
      </c>
      <c r="AA15" s="36" t="s">
        <v>123</v>
      </c>
      <c r="AB15" s="36" t="s">
        <v>123</v>
      </c>
      <c r="AC15" s="36" t="s">
        <v>123</v>
      </c>
      <c r="AD15" s="36" t="s">
        <v>123</v>
      </c>
      <c r="AE15" s="36" t="s">
        <v>123</v>
      </c>
      <c r="AF15" s="36" t="s">
        <v>123</v>
      </c>
      <c r="AG15" s="36" t="s">
        <v>123</v>
      </c>
      <c r="AH15" s="36"/>
      <c r="AI15" s="36"/>
      <c r="AJ15" s="36"/>
      <c r="AK15" s="36"/>
      <c r="AL15" s="36"/>
      <c r="AM15" s="36"/>
      <c r="AN15" s="37">
        <v>-14.813973000000001</v>
      </c>
      <c r="AO15" s="37">
        <v>-64.865217999999999</v>
      </c>
      <c r="AP15" s="36"/>
      <c r="AQ15" s="36"/>
      <c r="AR15" s="36"/>
      <c r="AS15" s="54"/>
      <c r="AT15" s="52"/>
      <c r="AU15" s="53"/>
      <c r="AV15" s="36" t="s">
        <v>123</v>
      </c>
      <c r="AW15" s="36" t="s">
        <v>123</v>
      </c>
      <c r="AX15" s="36"/>
      <c r="AY15" s="36">
        <v>7</v>
      </c>
      <c r="AZ15" s="36">
        <f>AY15*1.25</f>
        <v>8.75</v>
      </c>
      <c r="BA15" s="36" t="s">
        <v>123</v>
      </c>
      <c r="BB15" s="36" t="s">
        <v>123</v>
      </c>
    </row>
    <row r="16" spans="1:54" x14ac:dyDescent="0.3">
      <c r="A16" s="36">
        <v>7</v>
      </c>
      <c r="B16" s="36">
        <v>378</v>
      </c>
      <c r="C16" s="36" t="s">
        <v>123</v>
      </c>
      <c r="D16" s="36" t="s">
        <v>123</v>
      </c>
      <c r="E16" s="36" t="s">
        <v>123</v>
      </c>
      <c r="F16" s="36">
        <v>1</v>
      </c>
      <c r="G16" s="36">
        <v>1</v>
      </c>
      <c r="H16" s="36">
        <v>1</v>
      </c>
      <c r="I16" s="36" t="s">
        <v>123</v>
      </c>
      <c r="J16" s="36" t="s">
        <v>123</v>
      </c>
      <c r="K16" s="36" t="s">
        <v>123</v>
      </c>
      <c r="L16" s="36" t="s">
        <v>123</v>
      </c>
      <c r="M16" s="36" t="s">
        <v>123</v>
      </c>
      <c r="N16" s="36" t="s">
        <v>123</v>
      </c>
      <c r="O16" s="36" t="s">
        <v>123</v>
      </c>
      <c r="P16" s="36">
        <v>1</v>
      </c>
      <c r="Q16" s="36" t="s">
        <v>123</v>
      </c>
      <c r="R16" s="36" t="s">
        <v>123</v>
      </c>
      <c r="S16" s="36" t="s">
        <v>123</v>
      </c>
      <c r="T16" s="36" t="s">
        <v>123</v>
      </c>
      <c r="U16" s="36" t="s">
        <v>123</v>
      </c>
      <c r="V16" s="36" t="s">
        <v>123</v>
      </c>
      <c r="W16" s="36" t="s">
        <v>123</v>
      </c>
      <c r="X16" s="36" t="s">
        <v>123</v>
      </c>
      <c r="Y16" s="36" t="s">
        <v>123</v>
      </c>
      <c r="Z16" s="36" t="s">
        <v>123</v>
      </c>
      <c r="AA16" s="36" t="s">
        <v>123</v>
      </c>
      <c r="AB16" s="36" t="s">
        <v>123</v>
      </c>
      <c r="AC16" s="36" t="s">
        <v>123</v>
      </c>
      <c r="AD16" s="36" t="s">
        <v>123</v>
      </c>
      <c r="AE16" s="36" t="s">
        <v>123</v>
      </c>
      <c r="AF16" s="36" t="s">
        <v>123</v>
      </c>
      <c r="AG16" s="36" t="s">
        <v>123</v>
      </c>
      <c r="AH16" s="36"/>
      <c r="AI16" s="36"/>
      <c r="AJ16" s="36"/>
      <c r="AK16" s="36"/>
      <c r="AL16" s="36"/>
      <c r="AM16" s="36"/>
      <c r="AN16" s="37">
        <v>-14.81424</v>
      </c>
      <c r="AO16" s="37">
        <v>-64.865255000000005</v>
      </c>
      <c r="AP16" s="36"/>
      <c r="AQ16" s="36"/>
      <c r="AR16" s="36"/>
      <c r="AS16" s="54"/>
      <c r="AT16" s="52"/>
      <c r="AU16" s="53"/>
      <c r="AV16" s="36">
        <v>1</v>
      </c>
      <c r="AW16" s="36">
        <v>1</v>
      </c>
      <c r="AX16" s="36">
        <v>1</v>
      </c>
      <c r="AY16" s="36">
        <v>30</v>
      </c>
      <c r="AZ16" s="36">
        <f>AY16*1.25</f>
        <v>37.5</v>
      </c>
      <c r="BA16" s="36">
        <v>1</v>
      </c>
      <c r="BB16" s="36" t="s">
        <v>123</v>
      </c>
    </row>
    <row r="17" spans="1:54" x14ac:dyDescent="0.3">
      <c r="A17" s="36">
        <v>8</v>
      </c>
      <c r="B17" s="36">
        <v>379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7">
        <v>-14.814028</v>
      </c>
      <c r="AO17" s="37">
        <v>-64.864891999999998</v>
      </c>
      <c r="AP17" s="36"/>
      <c r="AQ17" s="36"/>
      <c r="AR17" s="36"/>
      <c r="AS17" s="54"/>
      <c r="AT17" s="52"/>
      <c r="AU17" s="53"/>
      <c r="AV17" s="36"/>
      <c r="AW17" s="36"/>
      <c r="AX17" s="36"/>
      <c r="AY17" s="36"/>
      <c r="AZ17" s="36"/>
      <c r="BA17" s="36"/>
      <c r="BB17" s="36"/>
    </row>
    <row r="18" spans="1:54" x14ac:dyDescent="0.3">
      <c r="A18" s="36">
        <v>9</v>
      </c>
      <c r="B18" s="36">
        <v>380</v>
      </c>
      <c r="C18" s="36" t="s">
        <v>123</v>
      </c>
      <c r="D18" s="36" t="s">
        <v>123</v>
      </c>
      <c r="E18" s="36" t="s">
        <v>123</v>
      </c>
      <c r="F18" s="36">
        <v>1</v>
      </c>
      <c r="G18" s="36">
        <v>1</v>
      </c>
      <c r="H18" s="36">
        <v>1</v>
      </c>
      <c r="I18" s="36" t="s">
        <v>123</v>
      </c>
      <c r="J18" s="36" t="s">
        <v>123</v>
      </c>
      <c r="K18" s="36" t="s">
        <v>123</v>
      </c>
      <c r="L18" s="36" t="s">
        <v>123</v>
      </c>
      <c r="M18" s="36" t="s">
        <v>123</v>
      </c>
      <c r="N18" s="36">
        <v>1</v>
      </c>
      <c r="O18" s="36" t="s">
        <v>123</v>
      </c>
      <c r="P18" s="36">
        <v>1</v>
      </c>
      <c r="Q18" s="36" t="s">
        <v>123</v>
      </c>
      <c r="R18" s="36" t="s">
        <v>123</v>
      </c>
      <c r="S18" s="36" t="s">
        <v>123</v>
      </c>
      <c r="T18" s="36" t="s">
        <v>123</v>
      </c>
      <c r="U18" s="36" t="s">
        <v>123</v>
      </c>
      <c r="V18" s="36" t="s">
        <v>123</v>
      </c>
      <c r="W18" s="36" t="s">
        <v>123</v>
      </c>
      <c r="X18" s="36" t="s">
        <v>123</v>
      </c>
      <c r="Y18" s="36" t="s">
        <v>123</v>
      </c>
      <c r="Z18" s="36" t="s">
        <v>123</v>
      </c>
      <c r="AA18" s="36" t="s">
        <v>123</v>
      </c>
      <c r="AB18" s="36" t="s">
        <v>123</v>
      </c>
      <c r="AC18" s="36" t="s">
        <v>123</v>
      </c>
      <c r="AD18" s="36" t="s">
        <v>123</v>
      </c>
      <c r="AE18" s="36" t="s">
        <v>123</v>
      </c>
      <c r="AF18" s="36" t="s">
        <v>123</v>
      </c>
      <c r="AG18" s="36" t="s">
        <v>123</v>
      </c>
      <c r="AH18" s="36"/>
      <c r="AI18" s="36"/>
      <c r="AJ18" s="36"/>
      <c r="AK18" s="36"/>
      <c r="AL18" s="36"/>
      <c r="AM18" s="36"/>
      <c r="AN18" s="37">
        <v>-14.813916535013</v>
      </c>
      <c r="AO18" s="37">
        <v>-64.865219984202994</v>
      </c>
      <c r="AP18" s="67"/>
      <c r="AQ18" s="67"/>
      <c r="AR18" s="36"/>
      <c r="AS18" s="54"/>
      <c r="AT18" s="138"/>
      <c r="AU18" s="139"/>
      <c r="AV18" s="36">
        <v>1</v>
      </c>
      <c r="AW18" s="36">
        <v>1</v>
      </c>
      <c r="AX18" s="36">
        <v>1</v>
      </c>
      <c r="AY18" s="36">
        <v>6</v>
      </c>
      <c r="AZ18" s="36">
        <f>AY18*1.25</f>
        <v>7.5</v>
      </c>
      <c r="BA18" s="36" t="s">
        <v>123</v>
      </c>
      <c r="BB18" s="36" t="s">
        <v>123</v>
      </c>
    </row>
    <row r="19" spans="1:54" x14ac:dyDescent="0.3">
      <c r="A19" s="36">
        <v>10</v>
      </c>
      <c r="B19" s="36">
        <v>381</v>
      </c>
      <c r="C19" s="36" t="s">
        <v>123</v>
      </c>
      <c r="D19" s="36" t="s">
        <v>123</v>
      </c>
      <c r="E19" s="36" t="s">
        <v>123</v>
      </c>
      <c r="F19" s="36">
        <v>1</v>
      </c>
      <c r="G19" s="36">
        <v>1</v>
      </c>
      <c r="H19" s="36">
        <v>1</v>
      </c>
      <c r="I19" s="36" t="s">
        <v>123</v>
      </c>
      <c r="J19" s="36" t="s">
        <v>123</v>
      </c>
      <c r="K19" s="36" t="s">
        <v>123</v>
      </c>
      <c r="L19" s="36">
        <v>1</v>
      </c>
      <c r="M19" s="36" t="s">
        <v>123</v>
      </c>
      <c r="N19" s="36" t="s">
        <v>123</v>
      </c>
      <c r="O19" s="36" t="s">
        <v>123</v>
      </c>
      <c r="P19" s="36" t="s">
        <v>123</v>
      </c>
      <c r="Q19" s="36" t="s">
        <v>123</v>
      </c>
      <c r="R19" s="36" t="s">
        <v>123</v>
      </c>
      <c r="S19" s="36" t="s">
        <v>123</v>
      </c>
      <c r="T19" s="36" t="s">
        <v>123</v>
      </c>
      <c r="U19" s="36" t="s">
        <v>123</v>
      </c>
      <c r="V19" s="36" t="s">
        <v>123</v>
      </c>
      <c r="W19" s="36" t="s">
        <v>123</v>
      </c>
      <c r="X19" s="36" t="s">
        <v>123</v>
      </c>
      <c r="Y19" s="36" t="s">
        <v>123</v>
      </c>
      <c r="Z19" s="36" t="s">
        <v>123</v>
      </c>
      <c r="AA19" s="36" t="s">
        <v>123</v>
      </c>
      <c r="AB19" s="36" t="s">
        <v>123</v>
      </c>
      <c r="AC19" s="36" t="s">
        <v>123</v>
      </c>
      <c r="AD19" s="36" t="s">
        <v>123</v>
      </c>
      <c r="AE19" s="36" t="s">
        <v>123</v>
      </c>
      <c r="AF19" s="36" t="s">
        <v>123</v>
      </c>
      <c r="AG19" s="36" t="s">
        <v>123</v>
      </c>
      <c r="AH19" s="36"/>
      <c r="AI19" s="36"/>
      <c r="AJ19" s="36"/>
      <c r="AK19" s="36"/>
      <c r="AL19" s="36"/>
      <c r="AM19" s="36"/>
      <c r="AN19" s="37">
        <v>-14.813557396472</v>
      </c>
      <c r="AO19" s="37">
        <v>-64.865185450761999</v>
      </c>
      <c r="AP19" s="36">
        <v>252</v>
      </c>
      <c r="AQ19" s="36"/>
      <c r="AR19" s="36"/>
      <c r="AS19" s="54"/>
      <c r="AT19" s="52"/>
      <c r="AU19" s="53"/>
      <c r="AV19" s="36" t="s">
        <v>123</v>
      </c>
      <c r="AW19" s="36" t="s">
        <v>123</v>
      </c>
      <c r="AX19" s="36" t="s">
        <v>123</v>
      </c>
      <c r="AY19" s="36" t="s">
        <v>123</v>
      </c>
      <c r="AZ19" s="36">
        <f>40*1.25</f>
        <v>50</v>
      </c>
      <c r="BA19" s="36" t="s">
        <v>123</v>
      </c>
      <c r="BB19" s="36" t="s">
        <v>123</v>
      </c>
    </row>
    <row r="20" spans="1:54" x14ac:dyDescent="0.3">
      <c r="A20" s="36">
        <v>11</v>
      </c>
      <c r="B20" s="36">
        <v>382</v>
      </c>
      <c r="C20" s="36" t="s">
        <v>123</v>
      </c>
      <c r="D20" s="36" t="s">
        <v>123</v>
      </c>
      <c r="E20" s="36" t="s">
        <v>123</v>
      </c>
      <c r="F20" s="36">
        <v>1</v>
      </c>
      <c r="G20" s="36">
        <v>1</v>
      </c>
      <c r="H20" s="36">
        <v>1</v>
      </c>
      <c r="I20" s="36" t="s">
        <v>123</v>
      </c>
      <c r="J20" s="36" t="s">
        <v>123</v>
      </c>
      <c r="K20" s="36" t="s">
        <v>123</v>
      </c>
      <c r="L20" s="36">
        <v>1</v>
      </c>
      <c r="M20" s="36" t="s">
        <v>123</v>
      </c>
      <c r="N20" s="36">
        <v>1</v>
      </c>
      <c r="O20" s="36" t="s">
        <v>123</v>
      </c>
      <c r="P20" s="36" t="s">
        <v>123</v>
      </c>
      <c r="Q20" s="36" t="s">
        <v>123</v>
      </c>
      <c r="R20" s="36" t="s">
        <v>123</v>
      </c>
      <c r="S20" s="36" t="s">
        <v>123</v>
      </c>
      <c r="T20" s="36" t="s">
        <v>123</v>
      </c>
      <c r="U20" s="36" t="s">
        <v>123</v>
      </c>
      <c r="V20" s="36">
        <v>1</v>
      </c>
      <c r="W20" s="36" t="s">
        <v>123</v>
      </c>
      <c r="X20" s="36" t="s">
        <v>123</v>
      </c>
      <c r="Y20" s="36" t="s">
        <v>123</v>
      </c>
      <c r="Z20" s="36" t="s">
        <v>123</v>
      </c>
      <c r="AA20" s="36" t="s">
        <v>123</v>
      </c>
      <c r="AB20" s="36" t="s">
        <v>123</v>
      </c>
      <c r="AC20" s="36" t="s">
        <v>123</v>
      </c>
      <c r="AD20" s="36" t="s">
        <v>123</v>
      </c>
      <c r="AE20" s="36" t="s">
        <v>123</v>
      </c>
      <c r="AF20" s="36" t="s">
        <v>123</v>
      </c>
      <c r="AG20" s="36" t="s">
        <v>123</v>
      </c>
      <c r="AH20" s="36"/>
      <c r="AI20" s="36"/>
      <c r="AJ20" s="36"/>
      <c r="AK20" s="36" t="s">
        <v>189</v>
      </c>
      <c r="AL20" s="36">
        <v>1</v>
      </c>
      <c r="AM20" s="36">
        <v>1</v>
      </c>
      <c r="AN20" s="37">
        <v>-14.813194367737999</v>
      </c>
      <c r="AO20" s="37">
        <v>-64.865142870694001</v>
      </c>
      <c r="AP20" s="36">
        <v>292</v>
      </c>
      <c r="AQ20" s="36">
        <v>316</v>
      </c>
      <c r="AR20" s="36">
        <f>AQ20-AP20</f>
        <v>24</v>
      </c>
      <c r="AS20" s="54">
        <f>AP20-AP19</f>
        <v>40</v>
      </c>
      <c r="AT20" s="138"/>
      <c r="AU20" s="139"/>
      <c r="AV20" s="36" t="s">
        <v>123</v>
      </c>
      <c r="AW20" s="36" t="s">
        <v>123</v>
      </c>
      <c r="AX20" s="36" t="s">
        <v>123</v>
      </c>
      <c r="AY20" s="36" t="s">
        <v>123</v>
      </c>
      <c r="AZ20" s="36">
        <f>41*1.25</f>
        <v>51.25</v>
      </c>
      <c r="BA20" s="36" t="s">
        <v>123</v>
      </c>
      <c r="BB20" s="36" t="s">
        <v>123</v>
      </c>
    </row>
    <row r="21" spans="1:54" x14ac:dyDescent="0.3">
      <c r="A21" s="36">
        <v>12</v>
      </c>
      <c r="B21" s="36">
        <v>383</v>
      </c>
      <c r="C21" s="36" t="s">
        <v>123</v>
      </c>
      <c r="D21" s="36" t="s">
        <v>123</v>
      </c>
      <c r="E21" s="36" t="s">
        <v>123</v>
      </c>
      <c r="F21" s="36">
        <v>1</v>
      </c>
      <c r="G21" s="36">
        <v>1</v>
      </c>
      <c r="H21" s="36">
        <v>1</v>
      </c>
      <c r="I21" s="36" t="s">
        <v>123</v>
      </c>
      <c r="J21" s="36" t="s">
        <v>123</v>
      </c>
      <c r="K21" s="36" t="s">
        <v>123</v>
      </c>
      <c r="L21" s="36" t="s">
        <v>123</v>
      </c>
      <c r="M21" s="36">
        <v>1</v>
      </c>
      <c r="N21" s="36" t="s">
        <v>123</v>
      </c>
      <c r="O21" s="36" t="s">
        <v>123</v>
      </c>
      <c r="P21" s="36" t="s">
        <v>123</v>
      </c>
      <c r="Q21" s="36" t="s">
        <v>123</v>
      </c>
      <c r="R21" s="36" t="s">
        <v>123</v>
      </c>
      <c r="S21" s="36" t="s">
        <v>123</v>
      </c>
      <c r="T21" s="36" t="s">
        <v>123</v>
      </c>
      <c r="U21" s="36" t="s">
        <v>123</v>
      </c>
      <c r="V21" s="36" t="s">
        <v>123</v>
      </c>
      <c r="W21" s="36" t="s">
        <v>123</v>
      </c>
      <c r="X21" s="36" t="s">
        <v>123</v>
      </c>
      <c r="Y21" s="36" t="s">
        <v>123</v>
      </c>
      <c r="Z21" s="36" t="s">
        <v>123</v>
      </c>
      <c r="AA21" s="36" t="s">
        <v>123</v>
      </c>
      <c r="AB21" s="36" t="s">
        <v>123</v>
      </c>
      <c r="AC21" s="36" t="s">
        <v>123</v>
      </c>
      <c r="AD21" s="36" t="s">
        <v>123</v>
      </c>
      <c r="AE21" s="36" t="s">
        <v>123</v>
      </c>
      <c r="AF21" s="36" t="s">
        <v>123</v>
      </c>
      <c r="AG21" s="36" t="s">
        <v>123</v>
      </c>
      <c r="AH21" s="36"/>
      <c r="AI21" s="36"/>
      <c r="AJ21" s="36"/>
      <c r="AK21" s="36"/>
      <c r="AL21" s="36"/>
      <c r="AM21" s="36"/>
      <c r="AN21" s="37">
        <v>-14.81283263493</v>
      </c>
      <c r="AO21" s="37">
        <v>-64.865103978663001</v>
      </c>
      <c r="AP21" s="36">
        <v>356</v>
      </c>
      <c r="AQ21" s="36"/>
      <c r="AR21" s="36"/>
      <c r="AS21" s="54">
        <f>AP21-AQ20</f>
        <v>40</v>
      </c>
      <c r="AT21" s="138"/>
      <c r="AU21" s="139"/>
      <c r="AV21" s="36" t="s">
        <v>123</v>
      </c>
      <c r="AW21" s="36" t="s">
        <v>123</v>
      </c>
      <c r="AX21" s="36" t="s">
        <v>123</v>
      </c>
      <c r="AY21" s="36" t="s">
        <v>123</v>
      </c>
      <c r="AZ21" s="36" t="s">
        <v>123</v>
      </c>
      <c r="BA21" s="36" t="s">
        <v>123</v>
      </c>
      <c r="BB21" s="36" t="s">
        <v>123</v>
      </c>
    </row>
    <row r="22" spans="1:54" x14ac:dyDescent="0.3">
      <c r="A22" s="36">
        <v>13</v>
      </c>
      <c r="B22" s="36">
        <v>384</v>
      </c>
      <c r="C22" s="36" t="s">
        <v>123</v>
      </c>
      <c r="D22" s="36" t="s">
        <v>123</v>
      </c>
      <c r="E22" s="36" t="s">
        <v>123</v>
      </c>
      <c r="F22" s="36">
        <v>1</v>
      </c>
      <c r="G22" s="36">
        <v>1</v>
      </c>
      <c r="H22" s="36">
        <v>1</v>
      </c>
      <c r="I22" s="36" t="s">
        <v>123</v>
      </c>
      <c r="J22" s="36" t="s">
        <v>123</v>
      </c>
      <c r="K22" s="36" t="s">
        <v>123</v>
      </c>
      <c r="L22" s="36">
        <v>1</v>
      </c>
      <c r="M22" s="36" t="s">
        <v>123</v>
      </c>
      <c r="N22" s="36" t="s">
        <v>123</v>
      </c>
      <c r="O22" s="36" t="s">
        <v>123</v>
      </c>
      <c r="P22" s="36" t="s">
        <v>123</v>
      </c>
      <c r="Q22" s="36" t="s">
        <v>123</v>
      </c>
      <c r="R22" s="36" t="s">
        <v>123</v>
      </c>
      <c r="S22" s="36" t="s">
        <v>123</v>
      </c>
      <c r="T22" s="36" t="s">
        <v>123</v>
      </c>
      <c r="U22" s="36" t="s">
        <v>123</v>
      </c>
      <c r="V22" s="36" t="s">
        <v>123</v>
      </c>
      <c r="W22" s="36" t="s">
        <v>123</v>
      </c>
      <c r="X22" s="36" t="s">
        <v>123</v>
      </c>
      <c r="Y22" s="36" t="s">
        <v>123</v>
      </c>
      <c r="Z22" s="36" t="s">
        <v>123</v>
      </c>
      <c r="AA22" s="36" t="s">
        <v>123</v>
      </c>
      <c r="AB22" s="36" t="s">
        <v>123</v>
      </c>
      <c r="AC22" s="36" t="s">
        <v>123</v>
      </c>
      <c r="AD22" s="36" t="s">
        <v>123</v>
      </c>
      <c r="AE22" s="36" t="s">
        <v>123</v>
      </c>
      <c r="AF22" s="36" t="s">
        <v>123</v>
      </c>
      <c r="AG22" s="36" t="s">
        <v>123</v>
      </c>
      <c r="AH22" s="36"/>
      <c r="AI22" s="36"/>
      <c r="AJ22" s="36"/>
      <c r="AK22" s="36"/>
      <c r="AL22" s="36"/>
      <c r="AM22" s="36"/>
      <c r="AN22" s="37">
        <v>-14.812522762976</v>
      </c>
      <c r="AO22" s="37">
        <v>-64.865073803811995</v>
      </c>
      <c r="AP22" s="36">
        <v>392</v>
      </c>
      <c r="AQ22" s="36"/>
      <c r="AR22" s="36"/>
      <c r="AS22" s="54">
        <f>AP22-AP21</f>
        <v>36</v>
      </c>
      <c r="AT22" s="138"/>
      <c r="AU22" s="139"/>
      <c r="AV22" s="36" t="s">
        <v>123</v>
      </c>
      <c r="AW22" s="36" t="s">
        <v>123</v>
      </c>
      <c r="AX22" s="36" t="s">
        <v>123</v>
      </c>
      <c r="AY22" s="36" t="s">
        <v>123</v>
      </c>
      <c r="AZ22" s="36" t="s">
        <v>123</v>
      </c>
      <c r="BA22" s="36" t="s">
        <v>123</v>
      </c>
      <c r="BB22" s="36" t="s">
        <v>123</v>
      </c>
    </row>
    <row r="23" spans="1:54" x14ac:dyDescent="0.3">
      <c r="A23" s="36">
        <v>14</v>
      </c>
      <c r="B23" s="36">
        <v>385</v>
      </c>
      <c r="C23" s="36" t="s">
        <v>123</v>
      </c>
      <c r="D23" s="36" t="s">
        <v>123</v>
      </c>
      <c r="E23" s="36" t="s">
        <v>123</v>
      </c>
      <c r="F23" s="36">
        <v>1</v>
      </c>
      <c r="G23" s="36">
        <v>1</v>
      </c>
      <c r="H23" s="36">
        <v>1</v>
      </c>
      <c r="I23" s="36" t="s">
        <v>123</v>
      </c>
      <c r="J23" s="36" t="s">
        <v>123</v>
      </c>
      <c r="K23" s="36" t="s">
        <v>123</v>
      </c>
      <c r="L23" s="36">
        <v>1</v>
      </c>
      <c r="M23" s="36" t="s">
        <v>123</v>
      </c>
      <c r="N23" s="36" t="s">
        <v>123</v>
      </c>
      <c r="O23" s="36" t="s">
        <v>123</v>
      </c>
      <c r="P23" s="36" t="s">
        <v>123</v>
      </c>
      <c r="Q23" s="36" t="s">
        <v>123</v>
      </c>
      <c r="R23" s="36" t="s">
        <v>123</v>
      </c>
      <c r="S23" s="36" t="s">
        <v>123</v>
      </c>
      <c r="T23" s="36" t="s">
        <v>123</v>
      </c>
      <c r="U23" s="36" t="s">
        <v>123</v>
      </c>
      <c r="V23" s="36" t="s">
        <v>123</v>
      </c>
      <c r="W23" s="36" t="s">
        <v>123</v>
      </c>
      <c r="X23" s="36" t="s">
        <v>123</v>
      </c>
      <c r="Y23" s="36" t="s">
        <v>123</v>
      </c>
      <c r="Z23" s="36" t="s">
        <v>123</v>
      </c>
      <c r="AA23" s="36" t="s">
        <v>123</v>
      </c>
      <c r="AB23" s="36" t="s">
        <v>123</v>
      </c>
      <c r="AC23" s="36" t="s">
        <v>123</v>
      </c>
      <c r="AD23" s="36" t="s">
        <v>123</v>
      </c>
      <c r="AE23" s="36" t="s">
        <v>123</v>
      </c>
      <c r="AF23" s="36" t="s">
        <v>123</v>
      </c>
      <c r="AG23" s="36" t="s">
        <v>123</v>
      </c>
      <c r="AH23" s="36"/>
      <c r="AI23" s="36"/>
      <c r="AJ23" s="36"/>
      <c r="AK23" s="36"/>
      <c r="AL23" s="36"/>
      <c r="AM23" s="36"/>
      <c r="AN23" s="37">
        <v>-14.812206083754001</v>
      </c>
      <c r="AO23" s="37">
        <v>-64.865036588161999</v>
      </c>
      <c r="AP23" s="36">
        <v>426</v>
      </c>
      <c r="AQ23" s="36"/>
      <c r="AR23" s="36"/>
      <c r="AS23" s="54">
        <f t="shared" ref="AS23:AS25" si="0">AP23-AP22</f>
        <v>34</v>
      </c>
      <c r="AT23" s="52"/>
      <c r="AU23" s="53"/>
      <c r="AV23" s="36" t="s">
        <v>123</v>
      </c>
      <c r="AW23" s="36" t="s">
        <v>123</v>
      </c>
      <c r="AX23" s="36" t="s">
        <v>123</v>
      </c>
      <c r="AY23" s="36" t="s">
        <v>123</v>
      </c>
      <c r="AZ23" s="36" t="s">
        <v>123</v>
      </c>
      <c r="BA23" s="36" t="s">
        <v>123</v>
      </c>
      <c r="BB23" s="36" t="s">
        <v>123</v>
      </c>
    </row>
    <row r="24" spans="1:54" x14ac:dyDescent="0.3">
      <c r="A24" s="36">
        <v>15</v>
      </c>
      <c r="B24" s="36">
        <v>386</v>
      </c>
      <c r="C24" s="36" t="s">
        <v>123</v>
      </c>
      <c r="D24" s="36" t="s">
        <v>123</v>
      </c>
      <c r="E24" s="36" t="s">
        <v>123</v>
      </c>
      <c r="F24" s="36">
        <v>1</v>
      </c>
      <c r="G24" s="36">
        <v>1</v>
      </c>
      <c r="H24" s="36">
        <v>1</v>
      </c>
      <c r="I24" s="36" t="s">
        <v>123</v>
      </c>
      <c r="J24" s="36" t="s">
        <v>123</v>
      </c>
      <c r="K24" s="36" t="s">
        <v>123</v>
      </c>
      <c r="L24" s="36">
        <v>1</v>
      </c>
      <c r="M24" s="36" t="s">
        <v>123</v>
      </c>
      <c r="N24" s="36" t="s">
        <v>123</v>
      </c>
      <c r="O24" s="36" t="s">
        <v>123</v>
      </c>
      <c r="P24" s="36" t="s">
        <v>123</v>
      </c>
      <c r="Q24" s="36" t="s">
        <v>123</v>
      </c>
      <c r="R24" s="36" t="s">
        <v>123</v>
      </c>
      <c r="S24" s="36" t="s">
        <v>123</v>
      </c>
      <c r="T24" s="36" t="s">
        <v>123</v>
      </c>
      <c r="U24" s="36" t="s">
        <v>123</v>
      </c>
      <c r="V24" s="36" t="s">
        <v>123</v>
      </c>
      <c r="W24" s="36" t="s">
        <v>123</v>
      </c>
      <c r="X24" s="36" t="s">
        <v>123</v>
      </c>
      <c r="Y24" s="36" t="s">
        <v>123</v>
      </c>
      <c r="Z24" s="36" t="s">
        <v>123</v>
      </c>
      <c r="AA24" s="36" t="s">
        <v>123</v>
      </c>
      <c r="AB24" s="36" t="s">
        <v>123</v>
      </c>
      <c r="AC24" s="36" t="s">
        <v>123</v>
      </c>
      <c r="AD24" s="36" t="s">
        <v>123</v>
      </c>
      <c r="AE24" s="36" t="s">
        <v>123</v>
      </c>
      <c r="AF24" s="36" t="s">
        <v>123</v>
      </c>
      <c r="AG24" s="36" t="s">
        <v>123</v>
      </c>
      <c r="AH24" s="36"/>
      <c r="AI24" s="36"/>
      <c r="AJ24" s="36"/>
      <c r="AK24" s="36"/>
      <c r="AL24" s="36"/>
      <c r="AM24" s="36"/>
      <c r="AN24" s="37">
        <v>-14.811915334868999</v>
      </c>
      <c r="AO24" s="37">
        <v>-64.865006078034</v>
      </c>
      <c r="AP24" s="36">
        <v>458</v>
      </c>
      <c r="AQ24" s="36"/>
      <c r="AR24" s="36"/>
      <c r="AS24" s="54">
        <f t="shared" si="0"/>
        <v>32</v>
      </c>
      <c r="AT24" s="138"/>
      <c r="AU24" s="139"/>
      <c r="AV24" s="36" t="s">
        <v>123</v>
      </c>
      <c r="AW24" s="36" t="s">
        <v>123</v>
      </c>
      <c r="AX24" s="36" t="s">
        <v>123</v>
      </c>
      <c r="AY24" s="36" t="s">
        <v>123</v>
      </c>
      <c r="AZ24" s="36" t="s">
        <v>123</v>
      </c>
      <c r="BA24" s="36" t="s">
        <v>123</v>
      </c>
      <c r="BB24" s="36" t="s">
        <v>123</v>
      </c>
    </row>
    <row r="25" spans="1:54" x14ac:dyDescent="0.3">
      <c r="A25" s="36">
        <v>16</v>
      </c>
      <c r="B25" s="36">
        <v>387</v>
      </c>
      <c r="C25" s="36" t="s">
        <v>123</v>
      </c>
      <c r="D25" s="36" t="s">
        <v>123</v>
      </c>
      <c r="E25" s="36" t="s">
        <v>123</v>
      </c>
      <c r="F25" s="36">
        <v>1</v>
      </c>
      <c r="G25" s="36">
        <v>1</v>
      </c>
      <c r="H25" s="36">
        <v>1</v>
      </c>
      <c r="I25" s="36" t="s">
        <v>123</v>
      </c>
      <c r="J25" s="36" t="s">
        <v>123</v>
      </c>
      <c r="K25" s="36" t="s">
        <v>123</v>
      </c>
      <c r="L25" s="36" t="s">
        <v>123</v>
      </c>
      <c r="M25" s="36" t="s">
        <v>123</v>
      </c>
      <c r="N25" s="36">
        <v>1</v>
      </c>
      <c r="O25" s="36" t="s">
        <v>123</v>
      </c>
      <c r="P25" s="36" t="s">
        <v>123</v>
      </c>
      <c r="Q25" s="36" t="s">
        <v>123</v>
      </c>
      <c r="R25" s="36" t="s">
        <v>123</v>
      </c>
      <c r="S25" s="36" t="s">
        <v>123</v>
      </c>
      <c r="T25" s="36" t="s">
        <v>123</v>
      </c>
      <c r="U25" s="36" t="s">
        <v>123</v>
      </c>
      <c r="V25" s="36">
        <v>1</v>
      </c>
      <c r="W25" s="36" t="s">
        <v>123</v>
      </c>
      <c r="X25" s="36" t="s">
        <v>123</v>
      </c>
      <c r="Y25" s="36" t="s">
        <v>123</v>
      </c>
      <c r="Z25" s="36" t="s">
        <v>123</v>
      </c>
      <c r="AA25" s="36" t="s">
        <v>123</v>
      </c>
      <c r="AB25" s="36" t="s">
        <v>123</v>
      </c>
      <c r="AC25" s="36" t="s">
        <v>123</v>
      </c>
      <c r="AD25" s="36" t="s">
        <v>123</v>
      </c>
      <c r="AE25" s="36" t="s">
        <v>123</v>
      </c>
      <c r="AF25" s="36" t="s">
        <v>123</v>
      </c>
      <c r="AG25" s="36" t="s">
        <v>123</v>
      </c>
      <c r="AH25" s="36"/>
      <c r="AI25" s="36"/>
      <c r="AJ25" s="36"/>
      <c r="AK25" s="36" t="s">
        <v>215</v>
      </c>
      <c r="AL25" s="36">
        <v>1</v>
      </c>
      <c r="AM25" s="36">
        <v>1</v>
      </c>
      <c r="AN25" s="37">
        <v>-14.811573696327001</v>
      </c>
      <c r="AO25" s="37">
        <v>-64.864966850727001</v>
      </c>
      <c r="AP25" s="36">
        <v>495</v>
      </c>
      <c r="AQ25" s="36">
        <v>540</v>
      </c>
      <c r="AR25" s="36">
        <f>AQ25-AP25</f>
        <v>45</v>
      </c>
      <c r="AS25" s="54">
        <f t="shared" si="0"/>
        <v>37</v>
      </c>
      <c r="AT25" s="52"/>
      <c r="AU25" s="53"/>
      <c r="AV25" s="36" t="s">
        <v>123</v>
      </c>
      <c r="AW25" s="36" t="s">
        <v>123</v>
      </c>
      <c r="AX25" s="36" t="s">
        <v>123</v>
      </c>
      <c r="AY25" s="36" t="s">
        <v>123</v>
      </c>
      <c r="AZ25" s="36" t="s">
        <v>123</v>
      </c>
      <c r="BA25" s="36" t="s">
        <v>123</v>
      </c>
      <c r="BB25" s="36" t="s">
        <v>123</v>
      </c>
    </row>
    <row r="26" spans="1:54" x14ac:dyDescent="0.3">
      <c r="A26" s="123" t="s">
        <v>22</v>
      </c>
      <c r="B26" s="123"/>
      <c r="C26" s="38">
        <f t="shared" ref="C26:AG26" si="1">SUM(C8:C25)</f>
        <v>0</v>
      </c>
      <c r="D26" s="38">
        <f t="shared" si="1"/>
        <v>0</v>
      </c>
      <c r="E26" s="38">
        <f t="shared" si="1"/>
        <v>0</v>
      </c>
      <c r="F26" s="38">
        <f t="shared" si="1"/>
        <v>12</v>
      </c>
      <c r="G26" s="38">
        <f t="shared" si="1"/>
        <v>12</v>
      </c>
      <c r="H26" s="38">
        <f t="shared" si="1"/>
        <v>12</v>
      </c>
      <c r="I26" s="38">
        <f t="shared" si="1"/>
        <v>0</v>
      </c>
      <c r="J26" s="38">
        <f t="shared" si="1"/>
        <v>0</v>
      </c>
      <c r="K26" s="38">
        <f t="shared" si="1"/>
        <v>0</v>
      </c>
      <c r="L26" s="38">
        <f t="shared" si="1"/>
        <v>5</v>
      </c>
      <c r="M26" s="38">
        <f t="shared" si="1"/>
        <v>2</v>
      </c>
      <c r="N26" s="38">
        <f t="shared" si="1"/>
        <v>6</v>
      </c>
      <c r="O26" s="38">
        <f t="shared" si="1"/>
        <v>0</v>
      </c>
      <c r="P26" s="38">
        <f t="shared" si="1"/>
        <v>4</v>
      </c>
      <c r="Q26" s="38">
        <f t="shared" si="1"/>
        <v>0</v>
      </c>
      <c r="R26" s="38">
        <f t="shared" si="1"/>
        <v>0</v>
      </c>
      <c r="S26" s="38">
        <f t="shared" si="1"/>
        <v>0</v>
      </c>
      <c r="T26" s="38">
        <f t="shared" si="1"/>
        <v>0</v>
      </c>
      <c r="U26" s="38">
        <f t="shared" si="1"/>
        <v>0</v>
      </c>
      <c r="V26" s="38">
        <f t="shared" si="1"/>
        <v>2</v>
      </c>
      <c r="W26" s="38">
        <f t="shared" si="1"/>
        <v>0</v>
      </c>
      <c r="X26" s="38">
        <f t="shared" si="1"/>
        <v>0</v>
      </c>
      <c r="Y26" s="38">
        <f t="shared" si="1"/>
        <v>1</v>
      </c>
      <c r="Z26" s="38">
        <f t="shared" si="1"/>
        <v>0</v>
      </c>
      <c r="AA26" s="38">
        <f t="shared" si="1"/>
        <v>0</v>
      </c>
      <c r="AB26" s="38">
        <f t="shared" si="1"/>
        <v>0</v>
      </c>
      <c r="AC26" s="38">
        <f t="shared" si="1"/>
        <v>0</v>
      </c>
      <c r="AD26" s="38">
        <f t="shared" si="1"/>
        <v>0</v>
      </c>
      <c r="AE26" s="38">
        <f t="shared" si="1"/>
        <v>0</v>
      </c>
      <c r="AF26" s="38">
        <f t="shared" si="1"/>
        <v>0</v>
      </c>
      <c r="AG26" s="38">
        <f t="shared" si="1"/>
        <v>0</v>
      </c>
      <c r="AH26" s="38">
        <f>COUNTA(AH8:AH25)</f>
        <v>0</v>
      </c>
      <c r="AI26" s="38">
        <f>SUM(AI8:AI25)</f>
        <v>0</v>
      </c>
      <c r="AJ26" s="38">
        <f>SUM(AJ8:AJ25)</f>
        <v>0</v>
      </c>
      <c r="AK26" s="38">
        <f>COUNTA(AK8:AK25)</f>
        <v>2</v>
      </c>
      <c r="AL26" s="38">
        <f>SUM(AL8:AL25)</f>
        <v>2</v>
      </c>
      <c r="AM26" s="38">
        <f>SUM(AM8:AM25)</f>
        <v>2</v>
      </c>
      <c r="AN26" s="106" t="s">
        <v>25</v>
      </c>
      <c r="AO26" s="106"/>
      <c r="AP26" s="106">
        <f>AR26+AS26</f>
        <v>486</v>
      </c>
      <c r="AQ26" s="106"/>
      <c r="AR26" s="34">
        <f>SUM(AR8:AR25)</f>
        <v>81</v>
      </c>
      <c r="AS26" s="34">
        <f>SUM(AS8:AS25)</f>
        <v>405</v>
      </c>
      <c r="AT26" s="106" t="s">
        <v>75</v>
      </c>
      <c r="AU26" s="106"/>
      <c r="AV26" s="38">
        <f t="shared" ref="AV26:BB26" si="2">SUM(AV8:AV25)</f>
        <v>4</v>
      </c>
      <c r="AW26" s="38">
        <f t="shared" si="2"/>
        <v>4</v>
      </c>
      <c r="AX26" s="38">
        <f t="shared" si="2"/>
        <v>4</v>
      </c>
      <c r="AY26" s="38">
        <f t="shared" si="2"/>
        <v>50</v>
      </c>
      <c r="AZ26" s="38">
        <f t="shared" si="2"/>
        <v>164</v>
      </c>
      <c r="BA26" s="38">
        <f t="shared" si="2"/>
        <v>1</v>
      </c>
      <c r="BB26" s="38">
        <f t="shared" si="2"/>
        <v>0</v>
      </c>
    </row>
    <row r="27" spans="1:54" ht="10.95" customHeight="1" x14ac:dyDescent="0.3">
      <c r="AQ27" s="82">
        <f>AQ25-AP8</f>
        <v>538</v>
      </c>
    </row>
    <row r="28" spans="1:54" ht="10.95" customHeight="1" x14ac:dyDescent="0.3"/>
    <row r="29" spans="1:54" ht="10.95" customHeight="1" x14ac:dyDescent="0.3"/>
    <row r="30" spans="1:54" ht="10.95" customHeight="1" x14ac:dyDescent="0.3"/>
    <row r="31" spans="1:54" ht="10.95" customHeight="1" x14ac:dyDescent="0.3"/>
    <row r="32" spans="1:54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  <row r="180" ht="10.95" customHeight="1" x14ac:dyDescent="0.3"/>
    <row r="181" ht="10.95" customHeight="1" x14ac:dyDescent="0.3"/>
    <row r="182" ht="10.95" customHeight="1" x14ac:dyDescent="0.3"/>
    <row r="183" ht="10.95" customHeight="1" x14ac:dyDescent="0.3"/>
    <row r="184" ht="10.95" customHeight="1" x14ac:dyDescent="0.3"/>
    <row r="185" ht="10.95" customHeight="1" x14ac:dyDescent="0.3"/>
    <row r="186" ht="10.95" customHeight="1" x14ac:dyDescent="0.3"/>
    <row r="187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36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T22:AU22"/>
    <mergeCell ref="AP7:AQ7"/>
    <mergeCell ref="AT8:AU8"/>
    <mergeCell ref="AT9:AU9"/>
    <mergeCell ref="AT10:AU10"/>
    <mergeCell ref="AT11:AU11"/>
    <mergeCell ref="AT12:AU12"/>
    <mergeCell ref="AT13:AU13"/>
    <mergeCell ref="AT14:AU14"/>
    <mergeCell ref="AT18:AU18"/>
    <mergeCell ref="AT20:AU20"/>
    <mergeCell ref="AT21:AU21"/>
    <mergeCell ref="A26:B26"/>
    <mergeCell ref="AN26:AO26"/>
    <mergeCell ref="AP26:AQ26"/>
    <mergeCell ref="AT26:AU26"/>
    <mergeCell ref="AT24:AU24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03BA7-AD30-4A48-B454-B9AA37A5C50A}">
  <sheetPr>
    <tabColor rgb="FF00B050"/>
    <pageSetUpPr fitToPage="1"/>
  </sheetPr>
  <dimension ref="A1:BB176"/>
  <sheetViews>
    <sheetView showGridLines="0" zoomScaleNormal="100" workbookViewId="0">
      <pane xSplit="17" ySplit="7" topLeftCell="AO8" activePane="bottomRight" state="frozen"/>
      <selection pane="topRight" activeCell="R1" sqref="R1"/>
      <selection pane="bottomLeft" activeCell="A8" sqref="A8"/>
      <selection pane="bottomRight" activeCell="AQ16" sqref="AQ16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6640625" style="1" customWidth="1"/>
    <col min="15" max="15" width="3.44140625" style="1" customWidth="1"/>
    <col min="16" max="16" width="5.109375" style="1" customWidth="1"/>
    <col min="17" max="17" width="4.6640625" style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1.44140625" style="1" customWidth="1"/>
    <col min="41" max="41" width="11.44140625" style="1" bestFit="1" customWidth="1"/>
    <col min="42" max="44" width="6" style="1" bestFit="1" customWidth="1"/>
    <col min="45" max="45" width="5" style="1" bestFit="1" customWidth="1"/>
    <col min="46" max="46" width="10.5546875" style="2" customWidth="1"/>
    <col min="47" max="47" width="8" style="2" customWidth="1"/>
    <col min="48" max="49" width="3.4414062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9" t="s">
        <v>339</v>
      </c>
      <c r="G4" s="28"/>
      <c r="H4" s="28"/>
      <c r="I4" s="28"/>
      <c r="J4" s="28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248</v>
      </c>
      <c r="AQ4" s="31"/>
      <c r="AR4" s="32"/>
      <c r="AT4" s="33" t="s">
        <v>88</v>
      </c>
      <c r="AU4" s="107" t="s">
        <v>341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33.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90</v>
      </c>
      <c r="S7" s="25" t="s">
        <v>117</v>
      </c>
      <c r="T7" s="25" t="s">
        <v>13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>
        <v>1</v>
      </c>
      <c r="B8" s="36">
        <v>382</v>
      </c>
      <c r="C8" s="36" t="s">
        <v>123</v>
      </c>
      <c r="D8" s="36" t="s">
        <v>123</v>
      </c>
      <c r="E8" s="36" t="s">
        <v>123</v>
      </c>
      <c r="F8" s="36" t="s">
        <v>123</v>
      </c>
      <c r="G8" s="36"/>
      <c r="H8" s="36" t="s">
        <v>123</v>
      </c>
      <c r="I8" s="36" t="s">
        <v>123</v>
      </c>
      <c r="J8" s="36" t="s">
        <v>123</v>
      </c>
      <c r="K8" s="36" t="s">
        <v>123</v>
      </c>
      <c r="L8" s="36" t="s">
        <v>123</v>
      </c>
      <c r="M8" s="36" t="s">
        <v>123</v>
      </c>
      <c r="N8" s="36">
        <v>1</v>
      </c>
      <c r="O8" s="36" t="s">
        <v>123</v>
      </c>
      <c r="P8" s="36" t="s">
        <v>123</v>
      </c>
      <c r="Q8" s="36" t="s">
        <v>123</v>
      </c>
      <c r="R8" s="36" t="s">
        <v>123</v>
      </c>
      <c r="S8" s="36" t="s">
        <v>123</v>
      </c>
      <c r="T8" s="36" t="s">
        <v>123</v>
      </c>
      <c r="U8" s="36" t="s">
        <v>123</v>
      </c>
      <c r="V8" s="36" t="s">
        <v>123</v>
      </c>
      <c r="W8" s="36" t="s">
        <v>123</v>
      </c>
      <c r="X8" s="36" t="s">
        <v>123</v>
      </c>
      <c r="Y8" s="36" t="s">
        <v>123</v>
      </c>
      <c r="Z8" s="36" t="s">
        <v>123</v>
      </c>
      <c r="AA8" s="36" t="s">
        <v>123</v>
      </c>
      <c r="AB8" s="36" t="s">
        <v>123</v>
      </c>
      <c r="AC8" s="36" t="s">
        <v>123</v>
      </c>
      <c r="AD8" s="36" t="s">
        <v>123</v>
      </c>
      <c r="AE8" s="36" t="s">
        <v>123</v>
      </c>
      <c r="AF8" s="36" t="s">
        <v>123</v>
      </c>
      <c r="AG8" s="36" t="s">
        <v>123</v>
      </c>
      <c r="AH8" s="36"/>
      <c r="AI8" s="36"/>
      <c r="AJ8" s="36"/>
      <c r="AK8" s="36"/>
      <c r="AL8" s="36"/>
      <c r="AM8" s="36"/>
      <c r="AN8" s="37">
        <v>-14.813194367737999</v>
      </c>
      <c r="AO8" s="37">
        <v>-64.865142870694001</v>
      </c>
      <c r="AP8" s="36">
        <v>424</v>
      </c>
      <c r="AQ8" s="36">
        <v>412</v>
      </c>
      <c r="AR8" s="36">
        <f>AP8-AQ8</f>
        <v>12</v>
      </c>
      <c r="AS8" s="36"/>
      <c r="AT8" s="138"/>
      <c r="AU8" s="139"/>
      <c r="AV8" s="36" t="s">
        <v>123</v>
      </c>
      <c r="AW8" s="36" t="s">
        <v>123</v>
      </c>
      <c r="AX8" s="36" t="s">
        <v>123</v>
      </c>
      <c r="AY8" s="36" t="s">
        <v>123</v>
      </c>
      <c r="AZ8" s="36" t="s">
        <v>123</v>
      </c>
      <c r="BA8" s="36" t="s">
        <v>123</v>
      </c>
      <c r="BB8" s="36" t="s">
        <v>123</v>
      </c>
    </row>
    <row r="9" spans="1:54" x14ac:dyDescent="0.3">
      <c r="A9" s="36">
        <v>2</v>
      </c>
      <c r="B9" s="36">
        <v>381</v>
      </c>
      <c r="C9" s="36" t="s">
        <v>123</v>
      </c>
      <c r="D9" s="36" t="s">
        <v>123</v>
      </c>
      <c r="E9" s="36" t="s">
        <v>123</v>
      </c>
      <c r="F9" s="36" t="s">
        <v>123</v>
      </c>
      <c r="G9" s="36"/>
      <c r="H9" s="36" t="s">
        <v>123</v>
      </c>
      <c r="I9" s="36" t="s">
        <v>123</v>
      </c>
      <c r="J9" s="36" t="s">
        <v>123</v>
      </c>
      <c r="K9" s="36" t="s">
        <v>123</v>
      </c>
      <c r="L9" s="36" t="s">
        <v>123</v>
      </c>
      <c r="M9" s="36" t="s">
        <v>123</v>
      </c>
      <c r="N9" s="36" t="s">
        <v>123</v>
      </c>
      <c r="O9" s="36" t="s">
        <v>123</v>
      </c>
      <c r="P9" s="36" t="s">
        <v>123</v>
      </c>
      <c r="Q9" s="36" t="s">
        <v>123</v>
      </c>
      <c r="R9" s="36" t="s">
        <v>123</v>
      </c>
      <c r="S9" s="36" t="s">
        <v>123</v>
      </c>
      <c r="T9" s="36" t="s">
        <v>123</v>
      </c>
      <c r="U9" s="36" t="s">
        <v>123</v>
      </c>
      <c r="V9" s="36" t="s">
        <v>123</v>
      </c>
      <c r="W9" s="36" t="s">
        <v>123</v>
      </c>
      <c r="X9" s="36" t="s">
        <v>123</v>
      </c>
      <c r="Y9" s="36" t="s">
        <v>123</v>
      </c>
      <c r="Z9" s="36" t="s">
        <v>123</v>
      </c>
      <c r="AA9" s="36" t="s">
        <v>123</v>
      </c>
      <c r="AB9" s="36" t="s">
        <v>123</v>
      </c>
      <c r="AC9" s="36" t="s">
        <v>123</v>
      </c>
      <c r="AD9" s="36" t="s">
        <v>123</v>
      </c>
      <c r="AE9" s="36" t="s">
        <v>123</v>
      </c>
      <c r="AF9" s="36" t="s">
        <v>123</v>
      </c>
      <c r="AG9" s="36" t="s">
        <v>123</v>
      </c>
      <c r="AH9" s="36"/>
      <c r="AI9" s="36"/>
      <c r="AJ9" s="36"/>
      <c r="AK9" s="36"/>
      <c r="AL9" s="36"/>
      <c r="AM9" s="36"/>
      <c r="AN9" s="37">
        <v>-14.813557396472</v>
      </c>
      <c r="AO9" s="37">
        <v>-64.865185450761999</v>
      </c>
      <c r="AP9" s="36">
        <v>464</v>
      </c>
      <c r="AQ9" s="36"/>
      <c r="AR9" s="36"/>
      <c r="AS9" s="54">
        <f>AP9-AP8</f>
        <v>40</v>
      </c>
      <c r="AT9" s="138"/>
      <c r="AU9" s="139"/>
      <c r="AV9" s="36" t="s">
        <v>123</v>
      </c>
      <c r="AW9" s="36" t="s">
        <v>123</v>
      </c>
      <c r="AX9" s="36" t="s">
        <v>123</v>
      </c>
      <c r="AY9" s="36" t="s">
        <v>123</v>
      </c>
      <c r="AZ9" s="36" t="s">
        <v>123</v>
      </c>
      <c r="BA9" s="36" t="s">
        <v>123</v>
      </c>
      <c r="BB9" s="36" t="s">
        <v>123</v>
      </c>
    </row>
    <row r="10" spans="1:54" x14ac:dyDescent="0.3">
      <c r="A10" s="36">
        <v>3</v>
      </c>
      <c r="B10" s="36">
        <v>380</v>
      </c>
      <c r="C10" s="36" t="s">
        <v>123</v>
      </c>
      <c r="D10" s="36" t="s">
        <v>123</v>
      </c>
      <c r="E10" s="36" t="s">
        <v>123</v>
      </c>
      <c r="F10" s="36" t="s">
        <v>123</v>
      </c>
      <c r="G10" s="36"/>
      <c r="H10" s="36" t="s">
        <v>123</v>
      </c>
      <c r="I10" s="36" t="s">
        <v>123</v>
      </c>
      <c r="J10" s="36" t="s">
        <v>123</v>
      </c>
      <c r="K10" s="36" t="s">
        <v>123</v>
      </c>
      <c r="L10" s="36" t="s">
        <v>123</v>
      </c>
      <c r="M10" s="36" t="s">
        <v>123</v>
      </c>
      <c r="N10" s="36" t="s">
        <v>123</v>
      </c>
      <c r="O10" s="36" t="s">
        <v>123</v>
      </c>
      <c r="P10" s="36" t="s">
        <v>123</v>
      </c>
      <c r="Q10" s="36" t="s">
        <v>123</v>
      </c>
      <c r="R10" s="36" t="s">
        <v>123</v>
      </c>
      <c r="S10" s="36" t="s">
        <v>123</v>
      </c>
      <c r="T10" s="36" t="s">
        <v>123</v>
      </c>
      <c r="U10" s="36" t="s">
        <v>123</v>
      </c>
      <c r="V10" s="36" t="s">
        <v>123</v>
      </c>
      <c r="W10" s="36" t="s">
        <v>123</v>
      </c>
      <c r="X10" s="36" t="s">
        <v>123</v>
      </c>
      <c r="Y10" s="36" t="s">
        <v>123</v>
      </c>
      <c r="Z10" s="36" t="s">
        <v>123</v>
      </c>
      <c r="AA10" s="36" t="s">
        <v>123</v>
      </c>
      <c r="AB10" s="36" t="s">
        <v>123</v>
      </c>
      <c r="AC10" s="36" t="s">
        <v>123</v>
      </c>
      <c r="AD10" s="36" t="s">
        <v>123</v>
      </c>
      <c r="AE10" s="36" t="s">
        <v>123</v>
      </c>
      <c r="AF10" s="36" t="s">
        <v>123</v>
      </c>
      <c r="AG10" s="36" t="s">
        <v>123</v>
      </c>
      <c r="AH10" s="36"/>
      <c r="AI10" s="36"/>
      <c r="AJ10" s="36"/>
      <c r="AK10" s="36"/>
      <c r="AL10" s="36"/>
      <c r="AM10" s="36"/>
      <c r="AN10" s="37">
        <v>-14.813916535013</v>
      </c>
      <c r="AO10" s="37">
        <v>-64.865219984202994</v>
      </c>
      <c r="AP10" s="36">
        <v>504</v>
      </c>
      <c r="AQ10" s="36"/>
      <c r="AR10" s="36"/>
      <c r="AS10" s="54">
        <f>AP10-AP9</f>
        <v>40</v>
      </c>
      <c r="AT10" s="138"/>
      <c r="AU10" s="139"/>
      <c r="AV10" s="36" t="s">
        <v>123</v>
      </c>
      <c r="AW10" s="36" t="s">
        <v>123</v>
      </c>
      <c r="AX10" s="36" t="s">
        <v>123</v>
      </c>
      <c r="AY10" s="36" t="s">
        <v>123</v>
      </c>
      <c r="AZ10" s="36" t="s">
        <v>123</v>
      </c>
      <c r="BA10" s="36" t="s">
        <v>123</v>
      </c>
      <c r="BB10" s="36" t="s">
        <v>123</v>
      </c>
    </row>
    <row r="11" spans="1:54" x14ac:dyDescent="0.3">
      <c r="A11" s="36" t="s">
        <v>170</v>
      </c>
      <c r="B11" s="36"/>
      <c r="C11" s="36" t="s">
        <v>123</v>
      </c>
      <c r="D11" s="36" t="s">
        <v>123</v>
      </c>
      <c r="E11" s="36" t="s">
        <v>123</v>
      </c>
      <c r="F11" s="36" t="s">
        <v>123</v>
      </c>
      <c r="G11" s="36" t="s">
        <v>123</v>
      </c>
      <c r="H11" s="36" t="s">
        <v>123</v>
      </c>
      <c r="I11" s="36" t="s">
        <v>123</v>
      </c>
      <c r="J11" s="36" t="s">
        <v>123</v>
      </c>
      <c r="K11" s="36" t="s">
        <v>123</v>
      </c>
      <c r="L11" s="36" t="s">
        <v>123</v>
      </c>
      <c r="M11" s="36" t="s">
        <v>123</v>
      </c>
      <c r="N11" s="36" t="s">
        <v>123</v>
      </c>
      <c r="O11" s="36" t="s">
        <v>123</v>
      </c>
      <c r="P11" s="36" t="s">
        <v>123</v>
      </c>
      <c r="Q11" s="36" t="s">
        <v>123</v>
      </c>
      <c r="R11" s="36" t="s">
        <v>123</v>
      </c>
      <c r="S11" s="36" t="s">
        <v>123</v>
      </c>
      <c r="T11" s="36" t="s">
        <v>123</v>
      </c>
      <c r="U11" s="36" t="s">
        <v>123</v>
      </c>
      <c r="V11" s="36" t="s">
        <v>123</v>
      </c>
      <c r="W11" s="36" t="s">
        <v>123</v>
      </c>
      <c r="X11" s="36" t="s">
        <v>123</v>
      </c>
      <c r="Y11" s="36" t="s">
        <v>123</v>
      </c>
      <c r="Z11" s="36" t="s">
        <v>123</v>
      </c>
      <c r="AA11" s="36" t="s">
        <v>123</v>
      </c>
      <c r="AB11" s="36" t="s">
        <v>123</v>
      </c>
      <c r="AC11" s="36" t="s">
        <v>123</v>
      </c>
      <c r="AD11" s="36" t="s">
        <v>123</v>
      </c>
      <c r="AE11" s="36" t="s">
        <v>123</v>
      </c>
      <c r="AF11" s="36" t="s">
        <v>123</v>
      </c>
      <c r="AG11" s="36" t="s">
        <v>123</v>
      </c>
      <c r="AH11" s="36"/>
      <c r="AI11" s="36"/>
      <c r="AJ11" s="36"/>
      <c r="AK11" s="36"/>
      <c r="AL11" s="36"/>
      <c r="AM11" s="36"/>
      <c r="AN11" s="37">
        <v>-14.813966127202001</v>
      </c>
      <c r="AO11" s="37">
        <v>-64.865280669181999</v>
      </c>
      <c r="AP11" s="36"/>
      <c r="AQ11" s="36"/>
      <c r="AR11" s="36"/>
      <c r="AS11" s="54"/>
      <c r="AT11" s="138"/>
      <c r="AU11" s="139"/>
      <c r="AV11" s="36" t="s">
        <v>123</v>
      </c>
      <c r="AW11" s="36" t="s">
        <v>123</v>
      </c>
      <c r="AX11" s="36" t="s">
        <v>123</v>
      </c>
      <c r="AY11" s="36" t="s">
        <v>123</v>
      </c>
      <c r="AZ11" s="36" t="s">
        <v>123</v>
      </c>
      <c r="BA11" s="36" t="s">
        <v>123</v>
      </c>
      <c r="BB11" s="36" t="s">
        <v>123</v>
      </c>
    </row>
    <row r="12" spans="1:54" x14ac:dyDescent="0.3">
      <c r="A12" s="36">
        <v>4</v>
      </c>
      <c r="B12" s="36">
        <v>379</v>
      </c>
      <c r="C12" s="36" t="s">
        <v>123</v>
      </c>
      <c r="D12" s="36" t="s">
        <v>123</v>
      </c>
      <c r="E12" s="36" t="s">
        <v>123</v>
      </c>
      <c r="F12" s="36">
        <v>1</v>
      </c>
      <c r="G12" s="36">
        <v>1</v>
      </c>
      <c r="H12" s="36">
        <v>1</v>
      </c>
      <c r="I12" s="36" t="s">
        <v>123</v>
      </c>
      <c r="J12" s="36" t="s">
        <v>123</v>
      </c>
      <c r="K12" s="36" t="s">
        <v>123</v>
      </c>
      <c r="L12" s="36" t="s">
        <v>123</v>
      </c>
      <c r="M12" s="36" t="s">
        <v>123</v>
      </c>
      <c r="N12" s="36">
        <v>1</v>
      </c>
      <c r="O12" s="36" t="s">
        <v>123</v>
      </c>
      <c r="P12" s="36">
        <v>1</v>
      </c>
      <c r="Q12" s="36" t="s">
        <v>123</v>
      </c>
      <c r="R12" s="36" t="s">
        <v>123</v>
      </c>
      <c r="S12" s="36" t="s">
        <v>123</v>
      </c>
      <c r="T12" s="36" t="s">
        <v>123</v>
      </c>
      <c r="U12" s="36" t="s">
        <v>123</v>
      </c>
      <c r="V12" s="36" t="s">
        <v>123</v>
      </c>
      <c r="W12" s="36" t="s">
        <v>123</v>
      </c>
      <c r="X12" s="36" t="s">
        <v>123</v>
      </c>
      <c r="Y12" s="36" t="s">
        <v>123</v>
      </c>
      <c r="Z12" s="36" t="s">
        <v>123</v>
      </c>
      <c r="AA12" s="36" t="s">
        <v>123</v>
      </c>
      <c r="AB12" s="36" t="s">
        <v>123</v>
      </c>
      <c r="AC12" s="36" t="s">
        <v>123</v>
      </c>
      <c r="AD12" s="36" t="s">
        <v>123</v>
      </c>
      <c r="AE12" s="36" t="s">
        <v>123</v>
      </c>
      <c r="AF12" s="36" t="s">
        <v>123</v>
      </c>
      <c r="AG12" s="36" t="s">
        <v>123</v>
      </c>
      <c r="AH12" s="36"/>
      <c r="AI12" s="36"/>
      <c r="AJ12" s="36"/>
      <c r="AK12" s="36"/>
      <c r="AL12" s="36"/>
      <c r="AM12" s="36"/>
      <c r="AN12" s="37">
        <v>-14.814027712256999</v>
      </c>
      <c r="AO12" s="37">
        <v>-64.864892084150995</v>
      </c>
      <c r="AP12" s="36">
        <v>544</v>
      </c>
      <c r="AQ12" s="36"/>
      <c r="AR12" s="36"/>
      <c r="AS12" s="54">
        <f>AP12-AP10</f>
        <v>40</v>
      </c>
      <c r="AT12" s="138"/>
      <c r="AU12" s="139"/>
      <c r="AV12" s="36">
        <v>1</v>
      </c>
      <c r="AW12" s="36">
        <v>1</v>
      </c>
      <c r="AX12" s="36">
        <v>1</v>
      </c>
      <c r="AY12" s="36">
        <v>35</v>
      </c>
      <c r="AZ12" s="36">
        <f>AY12*1.25</f>
        <v>43.75</v>
      </c>
      <c r="BA12" s="36" t="s">
        <v>123</v>
      </c>
      <c r="BB12" s="36" t="s">
        <v>123</v>
      </c>
    </row>
    <row r="13" spans="1:54" x14ac:dyDescent="0.3">
      <c r="A13" s="36">
        <v>5</v>
      </c>
      <c r="B13" s="36">
        <v>388</v>
      </c>
      <c r="C13" s="36" t="s">
        <v>123</v>
      </c>
      <c r="D13" s="36" t="s">
        <v>123</v>
      </c>
      <c r="E13" s="36" t="s">
        <v>123</v>
      </c>
      <c r="F13" s="36">
        <v>1</v>
      </c>
      <c r="G13" s="36">
        <v>1</v>
      </c>
      <c r="H13" s="36">
        <v>1</v>
      </c>
      <c r="I13" s="36" t="s">
        <v>123</v>
      </c>
      <c r="J13" s="36" t="s">
        <v>123</v>
      </c>
      <c r="K13" s="36" t="s">
        <v>123</v>
      </c>
      <c r="L13" s="36">
        <v>1</v>
      </c>
      <c r="M13" s="36" t="s">
        <v>123</v>
      </c>
      <c r="N13" s="36" t="s">
        <v>123</v>
      </c>
      <c r="O13" s="36" t="s">
        <v>123</v>
      </c>
      <c r="P13" s="36" t="s">
        <v>123</v>
      </c>
      <c r="Q13" s="36" t="s">
        <v>123</v>
      </c>
      <c r="R13" s="36" t="s">
        <v>123</v>
      </c>
      <c r="S13" s="36" t="s">
        <v>123</v>
      </c>
      <c r="T13" s="36" t="s">
        <v>123</v>
      </c>
      <c r="U13" s="36" t="s">
        <v>123</v>
      </c>
      <c r="V13" s="36" t="s">
        <v>123</v>
      </c>
      <c r="W13" s="36" t="s">
        <v>123</v>
      </c>
      <c r="X13" s="36" t="s">
        <v>123</v>
      </c>
      <c r="Y13" s="36" t="s">
        <v>123</v>
      </c>
      <c r="Z13" s="36" t="s">
        <v>123</v>
      </c>
      <c r="AA13" s="36" t="s">
        <v>123</v>
      </c>
      <c r="AB13" s="36" t="s">
        <v>123</v>
      </c>
      <c r="AC13" s="36" t="s">
        <v>123</v>
      </c>
      <c r="AD13" s="36" t="s">
        <v>123</v>
      </c>
      <c r="AE13" s="36" t="s">
        <v>123</v>
      </c>
      <c r="AF13" s="36" t="s">
        <v>123</v>
      </c>
      <c r="AG13" s="36" t="s">
        <v>123</v>
      </c>
      <c r="AH13" s="36"/>
      <c r="AI13" s="36"/>
      <c r="AJ13" s="36"/>
      <c r="AK13" s="36"/>
      <c r="AL13" s="36"/>
      <c r="AM13" s="36"/>
      <c r="AN13" s="37">
        <v>-14.814056884118999</v>
      </c>
      <c r="AO13" s="37">
        <v>-64.864523280411007</v>
      </c>
      <c r="AP13" s="36">
        <v>587</v>
      </c>
      <c r="AQ13" s="36"/>
      <c r="AR13" s="36"/>
      <c r="AS13" s="54">
        <f>AP13-AP12</f>
        <v>43</v>
      </c>
      <c r="AT13" s="138"/>
      <c r="AU13" s="139"/>
      <c r="AV13" s="36" t="s">
        <v>123</v>
      </c>
      <c r="AW13" s="36" t="s">
        <v>123</v>
      </c>
      <c r="AX13" s="36" t="s">
        <v>123</v>
      </c>
      <c r="AY13" s="36" t="s">
        <v>123</v>
      </c>
      <c r="AZ13" s="36" t="s">
        <v>123</v>
      </c>
      <c r="BA13" s="36" t="s">
        <v>123</v>
      </c>
      <c r="BB13" s="36" t="s">
        <v>123</v>
      </c>
    </row>
    <row r="14" spans="1:54" x14ac:dyDescent="0.3">
      <c r="A14" s="36">
        <v>6</v>
      </c>
      <c r="B14" s="36">
        <v>389</v>
      </c>
      <c r="C14" s="36" t="s">
        <v>123</v>
      </c>
      <c r="D14" s="36" t="s">
        <v>123</v>
      </c>
      <c r="E14" s="36" t="s">
        <v>123</v>
      </c>
      <c r="F14" s="36">
        <v>1</v>
      </c>
      <c r="G14" s="36">
        <v>1</v>
      </c>
      <c r="H14" s="36">
        <v>1</v>
      </c>
      <c r="I14" s="36" t="s">
        <v>123</v>
      </c>
      <c r="J14" s="36" t="s">
        <v>123</v>
      </c>
      <c r="K14" s="36" t="s">
        <v>123</v>
      </c>
      <c r="L14" s="36" t="s">
        <v>123</v>
      </c>
      <c r="M14" s="36" t="s">
        <v>123</v>
      </c>
      <c r="N14" s="36">
        <v>1</v>
      </c>
      <c r="O14" s="36" t="s">
        <v>123</v>
      </c>
      <c r="P14" s="36" t="s">
        <v>123</v>
      </c>
      <c r="Q14" s="36" t="s">
        <v>123</v>
      </c>
      <c r="R14" s="36" t="s">
        <v>123</v>
      </c>
      <c r="S14" s="36" t="s">
        <v>123</v>
      </c>
      <c r="T14" s="36" t="s">
        <v>123</v>
      </c>
      <c r="U14" s="36" t="s">
        <v>123</v>
      </c>
      <c r="V14" s="36">
        <v>1</v>
      </c>
      <c r="W14" s="36" t="s">
        <v>123</v>
      </c>
      <c r="X14" s="36" t="s">
        <v>123</v>
      </c>
      <c r="Y14" s="36" t="s">
        <v>123</v>
      </c>
      <c r="Z14" s="36" t="s">
        <v>123</v>
      </c>
      <c r="AA14" s="36" t="s">
        <v>123</v>
      </c>
      <c r="AB14" s="36" t="s">
        <v>123</v>
      </c>
      <c r="AC14" s="36" t="s">
        <v>123</v>
      </c>
      <c r="AD14" s="36" t="s">
        <v>123</v>
      </c>
      <c r="AE14" s="36" t="s">
        <v>123</v>
      </c>
      <c r="AF14" s="36" t="s">
        <v>123</v>
      </c>
      <c r="AG14" s="36" t="s">
        <v>123</v>
      </c>
      <c r="AH14" s="36"/>
      <c r="AI14" s="36"/>
      <c r="AJ14" s="36"/>
      <c r="AK14" s="36" t="s">
        <v>280</v>
      </c>
      <c r="AL14" s="36">
        <v>1</v>
      </c>
      <c r="AM14" s="36">
        <v>1</v>
      </c>
      <c r="AN14" s="37">
        <v>-14.814094807532999</v>
      </c>
      <c r="AO14" s="37">
        <v>-64.864116925746004</v>
      </c>
      <c r="AP14" s="36">
        <v>642</v>
      </c>
      <c r="AQ14" s="36">
        <v>630</v>
      </c>
      <c r="AR14" s="36">
        <f>AP14-AQ14</f>
        <v>12</v>
      </c>
      <c r="AS14" s="54">
        <f>AQ14-AP13</f>
        <v>43</v>
      </c>
      <c r="AT14" s="138"/>
      <c r="AU14" s="139"/>
      <c r="AV14" s="36" t="s">
        <v>123</v>
      </c>
      <c r="AW14" s="36" t="s">
        <v>123</v>
      </c>
      <c r="AX14" s="36" t="s">
        <v>123</v>
      </c>
      <c r="AY14" s="36" t="s">
        <v>123</v>
      </c>
      <c r="AZ14" s="36" t="s">
        <v>123</v>
      </c>
      <c r="BA14" s="36" t="s">
        <v>123</v>
      </c>
      <c r="BB14" s="36" t="s">
        <v>123</v>
      </c>
    </row>
    <row r="15" spans="1:54" x14ac:dyDescent="0.3">
      <c r="A15" s="123" t="s">
        <v>22</v>
      </c>
      <c r="B15" s="123"/>
      <c r="C15" s="38">
        <f t="shared" ref="C15:N15" si="0">SUM(C8:C14)</f>
        <v>0</v>
      </c>
      <c r="D15" s="38">
        <f t="shared" si="0"/>
        <v>0</v>
      </c>
      <c r="E15" s="38">
        <f t="shared" si="0"/>
        <v>0</v>
      </c>
      <c r="F15" s="38">
        <f t="shared" si="0"/>
        <v>3</v>
      </c>
      <c r="G15" s="38">
        <f t="shared" si="0"/>
        <v>3</v>
      </c>
      <c r="H15" s="38">
        <f t="shared" si="0"/>
        <v>3</v>
      </c>
      <c r="I15" s="38">
        <f t="shared" si="0"/>
        <v>0</v>
      </c>
      <c r="J15" s="38">
        <f t="shared" si="0"/>
        <v>0</v>
      </c>
      <c r="K15" s="38">
        <f t="shared" si="0"/>
        <v>0</v>
      </c>
      <c r="L15" s="38">
        <f t="shared" si="0"/>
        <v>1</v>
      </c>
      <c r="M15" s="38">
        <f t="shared" si="0"/>
        <v>0</v>
      </c>
      <c r="N15" s="38">
        <f t="shared" si="0"/>
        <v>3</v>
      </c>
      <c r="O15" s="38">
        <f t="shared" ref="O15:AG15" si="1">SUM(O8:O14)</f>
        <v>0</v>
      </c>
      <c r="P15" s="38">
        <f t="shared" si="1"/>
        <v>1</v>
      </c>
      <c r="Q15" s="38">
        <f t="shared" si="1"/>
        <v>0</v>
      </c>
      <c r="R15" s="38">
        <f t="shared" si="1"/>
        <v>0</v>
      </c>
      <c r="S15" s="38">
        <f t="shared" si="1"/>
        <v>0</v>
      </c>
      <c r="T15" s="38">
        <f t="shared" si="1"/>
        <v>0</v>
      </c>
      <c r="U15" s="38">
        <f t="shared" si="1"/>
        <v>0</v>
      </c>
      <c r="V15" s="38">
        <f t="shared" si="1"/>
        <v>1</v>
      </c>
      <c r="W15" s="38">
        <f t="shared" si="1"/>
        <v>0</v>
      </c>
      <c r="X15" s="38">
        <f t="shared" si="1"/>
        <v>0</v>
      </c>
      <c r="Y15" s="38">
        <f t="shared" si="1"/>
        <v>0</v>
      </c>
      <c r="Z15" s="38">
        <f t="shared" si="1"/>
        <v>0</v>
      </c>
      <c r="AA15" s="38">
        <f t="shared" si="1"/>
        <v>0</v>
      </c>
      <c r="AB15" s="38">
        <f t="shared" si="1"/>
        <v>0</v>
      </c>
      <c r="AC15" s="38">
        <f t="shared" si="1"/>
        <v>0</v>
      </c>
      <c r="AD15" s="38">
        <f t="shared" si="1"/>
        <v>0</v>
      </c>
      <c r="AE15" s="38">
        <f t="shared" si="1"/>
        <v>0</v>
      </c>
      <c r="AF15" s="38">
        <f t="shared" si="1"/>
        <v>0</v>
      </c>
      <c r="AG15" s="38">
        <f t="shared" si="1"/>
        <v>0</v>
      </c>
      <c r="AH15" s="38">
        <f>COUNTA(AH8:AH14)</f>
        <v>0</v>
      </c>
      <c r="AI15" s="38">
        <f>SUM(AI8:AI14)</f>
        <v>0</v>
      </c>
      <c r="AJ15" s="38">
        <f>SUM(AJ8:AJ14)</f>
        <v>0</v>
      </c>
      <c r="AK15" s="38">
        <f>COUNTA(AK8:AK14)</f>
        <v>1</v>
      </c>
      <c r="AL15" s="38">
        <f>SUM(AL8:AL14)</f>
        <v>1</v>
      </c>
      <c r="AM15" s="38">
        <f>SUM(AM8:AM14)</f>
        <v>1</v>
      </c>
      <c r="AN15" s="106" t="s">
        <v>25</v>
      </c>
      <c r="AO15" s="106"/>
      <c r="AP15" s="106">
        <f>AR15+AS15</f>
        <v>230</v>
      </c>
      <c r="AQ15" s="106"/>
      <c r="AR15" s="34">
        <f>SUM(AR8:AR14)</f>
        <v>24</v>
      </c>
      <c r="AS15" s="34">
        <f>SUM(AS8:AS14)</f>
        <v>206</v>
      </c>
      <c r="AT15" s="106" t="s">
        <v>75</v>
      </c>
      <c r="AU15" s="106"/>
      <c r="AV15" s="38">
        <f t="shared" ref="AV15:BB15" si="2">SUM(AV8:AV14)</f>
        <v>1</v>
      </c>
      <c r="AW15" s="38">
        <f t="shared" si="2"/>
        <v>1</v>
      </c>
      <c r="AX15" s="38">
        <f t="shared" si="2"/>
        <v>1</v>
      </c>
      <c r="AY15" s="38">
        <f t="shared" si="2"/>
        <v>35</v>
      </c>
      <c r="AZ15" s="38">
        <f t="shared" si="2"/>
        <v>43.75</v>
      </c>
      <c r="BA15" s="38">
        <f t="shared" si="2"/>
        <v>0</v>
      </c>
      <c r="BB15" s="38">
        <f t="shared" si="2"/>
        <v>0</v>
      </c>
    </row>
    <row r="16" spans="1:54" ht="10.95" customHeight="1" x14ac:dyDescent="0.3"/>
    <row r="17" ht="10.95" customHeight="1" x14ac:dyDescent="0.3"/>
    <row r="18" ht="10.95" customHeight="1" x14ac:dyDescent="0.3"/>
    <row r="19" ht="10.95" customHeight="1" x14ac:dyDescent="0.3"/>
    <row r="20" ht="10.95" customHeight="1" x14ac:dyDescent="0.3"/>
    <row r="21" ht="10.95" customHeight="1" x14ac:dyDescent="0.3"/>
    <row r="22" ht="10.95" customHeight="1" x14ac:dyDescent="0.3"/>
    <row r="23" ht="10.95" customHeight="1" x14ac:dyDescent="0.3"/>
    <row r="24" ht="10.95" customHeight="1" x14ac:dyDescent="0.3"/>
    <row r="25" ht="10.95" customHeight="1" x14ac:dyDescent="0.3"/>
    <row r="26" ht="10.95" customHeight="1" x14ac:dyDescent="0.3"/>
    <row r="27" ht="10.95" customHeight="1" x14ac:dyDescent="0.3"/>
    <row r="28" ht="10.95" customHeight="1" x14ac:dyDescent="0.3"/>
    <row r="29" ht="10.95" customHeight="1" x14ac:dyDescent="0.3"/>
    <row r="30" ht="10.95" customHeight="1" x14ac:dyDescent="0.3"/>
    <row r="31" ht="10.95" customHeight="1" x14ac:dyDescent="0.3"/>
    <row r="32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31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AT12:AU12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T9:AU9"/>
    <mergeCell ref="AT10:AU10"/>
    <mergeCell ref="AT11:AU11"/>
    <mergeCell ref="A15:B15"/>
    <mergeCell ref="AN15:AO15"/>
    <mergeCell ref="AP15:AQ15"/>
    <mergeCell ref="AT15:AU15"/>
    <mergeCell ref="AT13:AU13"/>
    <mergeCell ref="AT14:AU14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08DF-0C4C-4BD2-A71F-1E8324430746}">
  <sheetPr>
    <tabColor rgb="FF00B050"/>
    <pageSetUpPr fitToPage="1"/>
  </sheetPr>
  <dimension ref="A1:BB263"/>
  <sheetViews>
    <sheetView showGridLines="0" zoomScaleNormal="100" workbookViewId="0">
      <pane xSplit="17" ySplit="7" topLeftCell="AP95" activePane="bottomRight" state="frozen"/>
      <selection pane="topRight" activeCell="R1" sqref="R1"/>
      <selection pane="bottomLeft" activeCell="A8" sqref="A8"/>
      <selection pane="bottomRight" activeCell="AP104" sqref="AP104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6640625" style="1" customWidth="1"/>
    <col min="15" max="15" width="3.44140625" style="1" customWidth="1"/>
    <col min="16" max="16" width="5.109375" style="1" customWidth="1"/>
    <col min="17" max="17" width="4.6640625" style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1.44140625" style="1" customWidth="1"/>
    <col min="41" max="41" width="11.44140625" style="1" bestFit="1" customWidth="1"/>
    <col min="42" max="44" width="6" style="1" bestFit="1" customWidth="1"/>
    <col min="45" max="45" width="5" style="1" bestFit="1" customWidth="1"/>
    <col min="46" max="46" width="10.5546875" style="2" customWidth="1"/>
    <col min="47" max="47" width="8" style="2" customWidth="1"/>
    <col min="48" max="49" width="4.44140625" style="2" bestFit="1" customWidth="1"/>
    <col min="50" max="50" width="5.109375" style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9" t="s">
        <v>339</v>
      </c>
      <c r="G4" s="28"/>
      <c r="H4" s="28"/>
      <c r="I4" s="28"/>
      <c r="J4" s="28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249</v>
      </c>
      <c r="AQ4" s="31"/>
      <c r="AR4" s="32"/>
      <c r="AT4" s="33" t="s">
        <v>88</v>
      </c>
      <c r="AU4" s="107" t="s">
        <v>341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33.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90</v>
      </c>
      <c r="S7" s="25" t="s">
        <v>117</v>
      </c>
      <c r="T7" s="25" t="s">
        <v>13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>
        <v>1</v>
      </c>
      <c r="B8" s="36">
        <v>273</v>
      </c>
      <c r="C8" s="36" t="s">
        <v>123</v>
      </c>
      <c r="D8" s="36" t="s">
        <v>123</v>
      </c>
      <c r="E8" s="36" t="s">
        <v>123</v>
      </c>
      <c r="F8" s="36" t="s">
        <v>123</v>
      </c>
      <c r="G8" s="36"/>
      <c r="H8" s="36" t="s">
        <v>123</v>
      </c>
      <c r="I8" s="36" t="s">
        <v>123</v>
      </c>
      <c r="J8" s="36" t="s">
        <v>123</v>
      </c>
      <c r="K8" s="36" t="s">
        <v>123</v>
      </c>
      <c r="L8" s="36" t="s">
        <v>123</v>
      </c>
      <c r="M8" s="36" t="s">
        <v>123</v>
      </c>
      <c r="N8" s="36">
        <v>1</v>
      </c>
      <c r="O8" s="36" t="s">
        <v>123</v>
      </c>
      <c r="P8" s="36">
        <v>1</v>
      </c>
      <c r="Q8" s="36" t="s">
        <v>123</v>
      </c>
      <c r="R8" s="36" t="s">
        <v>123</v>
      </c>
      <c r="S8" s="36" t="s">
        <v>123</v>
      </c>
      <c r="T8" s="36" t="s">
        <v>123</v>
      </c>
      <c r="U8" s="36" t="s">
        <v>123</v>
      </c>
      <c r="V8" s="36" t="s">
        <v>123</v>
      </c>
      <c r="W8" s="36" t="s">
        <v>123</v>
      </c>
      <c r="X8" s="36" t="s">
        <v>123</v>
      </c>
      <c r="Y8" s="36" t="s">
        <v>123</v>
      </c>
      <c r="Z8" s="36" t="s">
        <v>123</v>
      </c>
      <c r="AA8" s="36" t="s">
        <v>123</v>
      </c>
      <c r="AB8" s="36" t="s">
        <v>123</v>
      </c>
      <c r="AC8" s="36" t="s">
        <v>123</v>
      </c>
      <c r="AD8" s="36" t="s">
        <v>123</v>
      </c>
      <c r="AE8" s="36" t="s">
        <v>123</v>
      </c>
      <c r="AF8" s="36" t="s">
        <v>123</v>
      </c>
      <c r="AG8" s="36" t="s">
        <v>123</v>
      </c>
      <c r="AH8" s="36"/>
      <c r="AI8" s="36"/>
      <c r="AJ8" s="36"/>
      <c r="AK8" s="36"/>
      <c r="AL8" s="36"/>
      <c r="AM8" s="36"/>
      <c r="AN8" s="37">
        <v>-14.818099</v>
      </c>
      <c r="AO8" s="37">
        <v>-64.865476999999998</v>
      </c>
      <c r="AP8" s="36">
        <v>4008</v>
      </c>
      <c r="AQ8" s="36">
        <v>3996</v>
      </c>
      <c r="AR8" s="36">
        <f>AP8-AQ8</f>
        <v>12</v>
      </c>
      <c r="AS8" s="36"/>
      <c r="AT8" s="138"/>
      <c r="AU8" s="139"/>
      <c r="AV8" s="36">
        <v>1</v>
      </c>
      <c r="AW8" s="36">
        <v>1</v>
      </c>
      <c r="AX8" s="36">
        <v>1</v>
      </c>
      <c r="AY8" s="36" t="s">
        <v>123</v>
      </c>
      <c r="AZ8" s="36" t="s">
        <v>123</v>
      </c>
      <c r="BA8" s="36" t="s">
        <v>123</v>
      </c>
      <c r="BB8" s="36" t="s">
        <v>123</v>
      </c>
    </row>
    <row r="9" spans="1:54" x14ac:dyDescent="0.3">
      <c r="A9" s="36" t="s">
        <v>393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7"/>
      <c r="AO9" s="37"/>
      <c r="AP9" s="36"/>
      <c r="AQ9" s="36"/>
      <c r="AR9" s="36"/>
      <c r="AS9" s="36"/>
      <c r="AT9" s="52"/>
      <c r="AU9" s="53"/>
      <c r="AV9" s="36"/>
      <c r="AW9" s="36"/>
      <c r="AX9" s="36"/>
      <c r="AY9" s="36"/>
      <c r="AZ9" s="36"/>
      <c r="BA9" s="36"/>
      <c r="BB9" s="36"/>
    </row>
    <row r="10" spans="1:54" x14ac:dyDescent="0.3">
      <c r="A10" s="36" t="s">
        <v>358</v>
      </c>
      <c r="B10" s="36"/>
      <c r="C10" s="36" t="s">
        <v>123</v>
      </c>
      <c r="D10" s="36" t="s">
        <v>123</v>
      </c>
      <c r="E10" s="36" t="s">
        <v>123</v>
      </c>
      <c r="F10" s="36" t="s">
        <v>123</v>
      </c>
      <c r="G10" s="36" t="s">
        <v>123</v>
      </c>
      <c r="H10" s="36" t="s">
        <v>123</v>
      </c>
      <c r="I10" s="36" t="s">
        <v>123</v>
      </c>
      <c r="J10" s="36" t="s">
        <v>123</v>
      </c>
      <c r="K10" s="36" t="s">
        <v>123</v>
      </c>
      <c r="L10" s="36" t="s">
        <v>123</v>
      </c>
      <c r="M10" s="36" t="s">
        <v>123</v>
      </c>
      <c r="N10" s="36" t="s">
        <v>123</v>
      </c>
      <c r="O10" s="36" t="s">
        <v>123</v>
      </c>
      <c r="P10" s="36" t="s">
        <v>123</v>
      </c>
      <c r="Q10" s="36" t="s">
        <v>123</v>
      </c>
      <c r="R10" s="36" t="s">
        <v>123</v>
      </c>
      <c r="S10" s="36" t="s">
        <v>123</v>
      </c>
      <c r="T10" s="36" t="s">
        <v>123</v>
      </c>
      <c r="U10" s="36" t="s">
        <v>123</v>
      </c>
      <c r="V10" s="36" t="s">
        <v>123</v>
      </c>
      <c r="W10" s="36" t="s">
        <v>123</v>
      </c>
      <c r="X10" s="36" t="s">
        <v>123</v>
      </c>
      <c r="Y10" s="36">
        <v>1</v>
      </c>
      <c r="Z10" s="36" t="s">
        <v>123</v>
      </c>
      <c r="AA10" s="36" t="s">
        <v>123</v>
      </c>
      <c r="AB10" s="36" t="s">
        <v>123</v>
      </c>
      <c r="AC10" s="36" t="s">
        <v>123</v>
      </c>
      <c r="AD10" s="36" t="s">
        <v>123</v>
      </c>
      <c r="AE10" s="36" t="s">
        <v>123</v>
      </c>
      <c r="AF10" s="36" t="s">
        <v>123</v>
      </c>
      <c r="AG10" s="36" t="s">
        <v>123</v>
      </c>
      <c r="AH10" s="36"/>
      <c r="AI10" s="36"/>
      <c r="AJ10" s="36"/>
      <c r="AK10" s="36"/>
      <c r="AL10" s="36"/>
      <c r="AM10" s="36"/>
      <c r="AN10" s="37">
        <v>-14.817937000000001</v>
      </c>
      <c r="AO10" s="37">
        <v>-64.865336999999997</v>
      </c>
      <c r="AP10" s="36"/>
      <c r="AQ10" s="36"/>
      <c r="AR10" s="36"/>
      <c r="AS10" s="54"/>
      <c r="AT10" s="52"/>
      <c r="AU10" s="53"/>
      <c r="AV10" s="36" t="s">
        <v>123</v>
      </c>
      <c r="AW10" s="36" t="s">
        <v>123</v>
      </c>
      <c r="AX10" s="36"/>
      <c r="AY10" s="36">
        <v>24</v>
      </c>
      <c r="AZ10" s="36">
        <f>AY10*1.25</f>
        <v>30</v>
      </c>
      <c r="BA10" s="36" t="s">
        <v>123</v>
      </c>
      <c r="BB10" s="36" t="s">
        <v>123</v>
      </c>
    </row>
    <row r="11" spans="1:54" x14ac:dyDescent="0.3">
      <c r="A11" s="36">
        <v>2</v>
      </c>
      <c r="B11" s="36">
        <v>390</v>
      </c>
      <c r="C11" s="36" t="s">
        <v>123</v>
      </c>
      <c r="D11" s="36" t="s">
        <v>123</v>
      </c>
      <c r="E11" s="36" t="s">
        <v>123</v>
      </c>
      <c r="F11" s="36">
        <v>1</v>
      </c>
      <c r="G11" s="36">
        <v>1</v>
      </c>
      <c r="H11" s="36">
        <v>1</v>
      </c>
      <c r="I11" s="36" t="s">
        <v>123</v>
      </c>
      <c r="J11" s="36" t="s">
        <v>123</v>
      </c>
      <c r="K11" s="36" t="s">
        <v>123</v>
      </c>
      <c r="L11" s="36" t="s">
        <v>123</v>
      </c>
      <c r="M11" s="36" t="s">
        <v>123</v>
      </c>
      <c r="N11" s="36" t="s">
        <v>123</v>
      </c>
      <c r="O11" s="36" t="s">
        <v>123</v>
      </c>
      <c r="P11" s="36">
        <v>1</v>
      </c>
      <c r="Q11" s="36" t="s">
        <v>123</v>
      </c>
      <c r="R11" s="36" t="s">
        <v>123</v>
      </c>
      <c r="S11" s="36" t="s">
        <v>123</v>
      </c>
      <c r="T11" s="36" t="s">
        <v>123</v>
      </c>
      <c r="U11" s="36" t="s">
        <v>123</v>
      </c>
      <c r="V11" s="36" t="s">
        <v>123</v>
      </c>
      <c r="W11" s="36" t="s">
        <v>123</v>
      </c>
      <c r="X11" s="36" t="s">
        <v>123</v>
      </c>
      <c r="Y11" s="36" t="s">
        <v>123</v>
      </c>
      <c r="Z11" s="36" t="s">
        <v>123</v>
      </c>
      <c r="AA11" s="36" t="s">
        <v>123</v>
      </c>
      <c r="AB11" s="36" t="s">
        <v>123</v>
      </c>
      <c r="AC11" s="36" t="s">
        <v>123</v>
      </c>
      <c r="AD11" s="36" t="s">
        <v>123</v>
      </c>
      <c r="AE11" s="36" t="s">
        <v>123</v>
      </c>
      <c r="AF11" s="36" t="s">
        <v>123</v>
      </c>
      <c r="AG11" s="36" t="s">
        <v>123</v>
      </c>
      <c r="AH11" s="36"/>
      <c r="AI11" s="36"/>
      <c r="AJ11" s="36"/>
      <c r="AK11" s="36"/>
      <c r="AL11" s="36"/>
      <c r="AM11" s="36"/>
      <c r="AN11" s="37">
        <v>-14.817937000000001</v>
      </c>
      <c r="AO11" s="37">
        <v>-64.865584999999996</v>
      </c>
      <c r="AP11" s="36"/>
      <c r="AQ11" s="36"/>
      <c r="AR11" s="36"/>
      <c r="AS11" s="54"/>
      <c r="AT11" s="52"/>
      <c r="AU11" s="53"/>
      <c r="AV11" s="36">
        <v>1</v>
      </c>
      <c r="AW11" s="36">
        <v>1</v>
      </c>
      <c r="AX11" s="36">
        <v>1</v>
      </c>
      <c r="AY11" s="36">
        <v>27</v>
      </c>
      <c r="AZ11" s="36">
        <f>AY11*1.25</f>
        <v>33.75</v>
      </c>
      <c r="BA11" s="36">
        <v>1</v>
      </c>
      <c r="BB11" s="36" t="s">
        <v>123</v>
      </c>
    </row>
    <row r="12" spans="1:54" x14ac:dyDescent="0.3">
      <c r="A12" s="36">
        <v>3</v>
      </c>
      <c r="B12" s="36">
        <v>391</v>
      </c>
      <c r="C12" s="36" t="s">
        <v>123</v>
      </c>
      <c r="D12" s="36" t="s">
        <v>123</v>
      </c>
      <c r="E12" s="36" t="s">
        <v>123</v>
      </c>
      <c r="F12" s="36">
        <v>1</v>
      </c>
      <c r="G12" s="36">
        <v>1</v>
      </c>
      <c r="H12" s="36">
        <v>1</v>
      </c>
      <c r="I12" s="36" t="s">
        <v>123</v>
      </c>
      <c r="J12" s="36" t="s">
        <v>123</v>
      </c>
      <c r="K12" s="36" t="s">
        <v>123</v>
      </c>
      <c r="L12" s="36" t="s">
        <v>123</v>
      </c>
      <c r="M12" s="36" t="s">
        <v>123</v>
      </c>
      <c r="N12" s="36" t="s">
        <v>123</v>
      </c>
      <c r="O12" s="36" t="s">
        <v>123</v>
      </c>
      <c r="P12" s="36">
        <v>1</v>
      </c>
      <c r="Q12" s="36" t="s">
        <v>123</v>
      </c>
      <c r="R12" s="36" t="s">
        <v>123</v>
      </c>
      <c r="S12" s="36" t="s">
        <v>123</v>
      </c>
      <c r="T12" s="36" t="s">
        <v>123</v>
      </c>
      <c r="U12" s="36" t="s">
        <v>123</v>
      </c>
      <c r="V12" s="36" t="s">
        <v>123</v>
      </c>
      <c r="W12" s="36" t="s">
        <v>123</v>
      </c>
      <c r="X12" s="36" t="s">
        <v>123</v>
      </c>
      <c r="Y12" s="36" t="s">
        <v>123</v>
      </c>
      <c r="Z12" s="36" t="s">
        <v>123</v>
      </c>
      <c r="AA12" s="36" t="s">
        <v>123</v>
      </c>
      <c r="AB12" s="36" t="s">
        <v>123</v>
      </c>
      <c r="AC12" s="36" t="s">
        <v>123</v>
      </c>
      <c r="AD12" s="36" t="s">
        <v>123</v>
      </c>
      <c r="AE12" s="36" t="s">
        <v>123</v>
      </c>
      <c r="AF12" s="36" t="s">
        <v>123</v>
      </c>
      <c r="AG12" s="36" t="s">
        <v>123</v>
      </c>
      <c r="AH12" s="36"/>
      <c r="AI12" s="36"/>
      <c r="AJ12" s="36"/>
      <c r="AK12" s="36"/>
      <c r="AL12" s="36"/>
      <c r="AM12" s="36"/>
      <c r="AN12" s="37">
        <v>-14.817864</v>
      </c>
      <c r="AO12" s="37">
        <v>-64.865339000000006</v>
      </c>
      <c r="AP12" s="36"/>
      <c r="AQ12" s="36"/>
      <c r="AR12" s="36"/>
      <c r="AS12" s="54"/>
      <c r="AT12" s="52"/>
      <c r="AU12" s="53"/>
      <c r="AV12" s="36">
        <v>1</v>
      </c>
      <c r="AW12" s="36">
        <v>1</v>
      </c>
      <c r="AX12" s="36">
        <v>1</v>
      </c>
      <c r="AY12" s="36">
        <v>8</v>
      </c>
      <c r="AZ12" s="36">
        <f>AY12*1.25</f>
        <v>10</v>
      </c>
      <c r="BA12" s="36">
        <v>1</v>
      </c>
      <c r="BB12" s="36" t="s">
        <v>123</v>
      </c>
    </row>
    <row r="13" spans="1:54" x14ac:dyDescent="0.3">
      <c r="A13" s="36">
        <v>4</v>
      </c>
      <c r="B13" s="36">
        <v>392</v>
      </c>
      <c r="C13" s="36" t="s">
        <v>123</v>
      </c>
      <c r="D13" s="36" t="s">
        <v>123</v>
      </c>
      <c r="E13" s="36" t="s">
        <v>123</v>
      </c>
      <c r="F13" s="36">
        <v>1</v>
      </c>
      <c r="G13" s="36">
        <v>1</v>
      </c>
      <c r="H13" s="36">
        <v>1</v>
      </c>
      <c r="I13" s="36" t="s">
        <v>123</v>
      </c>
      <c r="J13" s="36" t="s">
        <v>123</v>
      </c>
      <c r="K13" s="36" t="s">
        <v>123</v>
      </c>
      <c r="L13" s="36" t="s">
        <v>123</v>
      </c>
      <c r="M13" s="36" t="s">
        <v>123</v>
      </c>
      <c r="N13" s="36"/>
      <c r="O13" s="36">
        <v>1</v>
      </c>
      <c r="P13" s="36"/>
      <c r="Q13" s="36">
        <v>1</v>
      </c>
      <c r="R13" s="36" t="s">
        <v>123</v>
      </c>
      <c r="S13" s="36" t="s">
        <v>123</v>
      </c>
      <c r="T13" s="36" t="s">
        <v>123</v>
      </c>
      <c r="U13" s="36" t="s">
        <v>123</v>
      </c>
      <c r="V13" s="36" t="s">
        <v>123</v>
      </c>
      <c r="W13" s="36" t="s">
        <v>123</v>
      </c>
      <c r="X13" s="36" t="s">
        <v>123</v>
      </c>
      <c r="Y13" s="36" t="s">
        <v>123</v>
      </c>
      <c r="Z13" s="36" t="s">
        <v>123</v>
      </c>
      <c r="AA13" s="36" t="s">
        <v>123</v>
      </c>
      <c r="AB13" s="36" t="s">
        <v>123</v>
      </c>
      <c r="AC13" s="36" t="s">
        <v>123</v>
      </c>
      <c r="AD13" s="36" t="s">
        <v>123</v>
      </c>
      <c r="AE13" s="36" t="s">
        <v>123</v>
      </c>
      <c r="AF13" s="36" t="s">
        <v>123</v>
      </c>
      <c r="AG13" s="36" t="s">
        <v>123</v>
      </c>
      <c r="AH13" s="36"/>
      <c r="AI13" s="36"/>
      <c r="AJ13" s="36"/>
      <c r="AK13" s="36"/>
      <c r="AL13" s="36"/>
      <c r="AM13" s="36"/>
      <c r="AN13" s="37">
        <v>-14.817899108156</v>
      </c>
      <c r="AO13" s="37">
        <v>-64.864856209604994</v>
      </c>
      <c r="AP13" s="36">
        <v>3911</v>
      </c>
      <c r="AQ13" s="36"/>
      <c r="AR13" s="36"/>
      <c r="AS13" s="54">
        <f>AQ8-AP13</f>
        <v>85</v>
      </c>
      <c r="AT13" s="138" t="s">
        <v>270</v>
      </c>
      <c r="AU13" s="139"/>
      <c r="AV13" s="36">
        <v>2</v>
      </c>
      <c r="AW13" s="36">
        <v>2</v>
      </c>
      <c r="AX13" s="36">
        <v>2</v>
      </c>
      <c r="AY13" s="36">
        <v>52</v>
      </c>
      <c r="AZ13" s="36">
        <f>AY13*1.25</f>
        <v>65</v>
      </c>
      <c r="BA13" s="36" t="s">
        <v>123</v>
      </c>
      <c r="BB13" s="36" t="s">
        <v>123</v>
      </c>
    </row>
    <row r="14" spans="1:54" x14ac:dyDescent="0.3">
      <c r="A14" s="36">
        <v>5</v>
      </c>
      <c r="B14" s="36">
        <v>393</v>
      </c>
      <c r="C14" s="36" t="s">
        <v>123</v>
      </c>
      <c r="D14" s="36" t="s">
        <v>123</v>
      </c>
      <c r="E14" s="36" t="s">
        <v>123</v>
      </c>
      <c r="F14" s="36">
        <v>1</v>
      </c>
      <c r="G14" s="36">
        <v>1</v>
      </c>
      <c r="H14" s="36">
        <v>1</v>
      </c>
      <c r="I14" s="36" t="s">
        <v>123</v>
      </c>
      <c r="J14" s="36" t="s">
        <v>123</v>
      </c>
      <c r="K14" s="36" t="s">
        <v>123</v>
      </c>
      <c r="L14" s="36"/>
      <c r="M14" s="36" t="s">
        <v>123</v>
      </c>
      <c r="N14" s="36" t="s">
        <v>123</v>
      </c>
      <c r="O14" s="36">
        <v>1</v>
      </c>
      <c r="P14" s="36" t="s">
        <v>123</v>
      </c>
      <c r="Q14" s="36">
        <v>1</v>
      </c>
      <c r="R14" s="36" t="s">
        <v>123</v>
      </c>
      <c r="S14" s="36" t="s">
        <v>123</v>
      </c>
      <c r="T14" s="36" t="s">
        <v>123</v>
      </c>
      <c r="U14" s="36" t="s">
        <v>123</v>
      </c>
      <c r="V14" s="36" t="s">
        <v>123</v>
      </c>
      <c r="W14" s="36" t="s">
        <v>123</v>
      </c>
      <c r="X14" s="36" t="s">
        <v>123</v>
      </c>
      <c r="Y14" s="36" t="s">
        <v>123</v>
      </c>
      <c r="Z14" s="36" t="s">
        <v>123</v>
      </c>
      <c r="AA14" s="36" t="s">
        <v>123</v>
      </c>
      <c r="AB14" s="36" t="s">
        <v>123</v>
      </c>
      <c r="AC14" s="36" t="s">
        <v>123</v>
      </c>
      <c r="AD14" s="36" t="s">
        <v>123</v>
      </c>
      <c r="AE14" s="36" t="s">
        <v>123</v>
      </c>
      <c r="AF14" s="36" t="s">
        <v>123</v>
      </c>
      <c r="AG14" s="36" t="s">
        <v>123</v>
      </c>
      <c r="AH14" s="36"/>
      <c r="AI14" s="36"/>
      <c r="AJ14" s="36"/>
      <c r="AK14" s="36"/>
      <c r="AL14" s="36"/>
      <c r="AM14" s="36"/>
      <c r="AN14" s="37">
        <v>-14.817861509533</v>
      </c>
      <c r="AO14" s="37">
        <v>-64.864018689841004</v>
      </c>
      <c r="AP14" s="36">
        <v>3821</v>
      </c>
      <c r="AQ14" s="36"/>
      <c r="AR14" s="36"/>
      <c r="AS14" s="54">
        <f>AP13-AP14</f>
        <v>90</v>
      </c>
      <c r="AT14" s="138" t="s">
        <v>270</v>
      </c>
      <c r="AU14" s="139"/>
      <c r="AV14" s="36">
        <v>2</v>
      </c>
      <c r="AW14" s="36">
        <v>2</v>
      </c>
      <c r="AX14" s="36">
        <v>2</v>
      </c>
      <c r="AY14" s="36">
        <v>90</v>
      </c>
      <c r="AZ14" s="36">
        <v>113</v>
      </c>
      <c r="BA14" s="36" t="s">
        <v>123</v>
      </c>
      <c r="BB14" s="36" t="s">
        <v>123</v>
      </c>
    </row>
    <row r="15" spans="1:54" x14ac:dyDescent="0.3">
      <c r="A15" s="36">
        <v>6</v>
      </c>
      <c r="B15" s="36">
        <v>394</v>
      </c>
      <c r="C15" s="36" t="s">
        <v>123</v>
      </c>
      <c r="D15" s="36" t="s">
        <v>123</v>
      </c>
      <c r="E15" s="36" t="s">
        <v>123</v>
      </c>
      <c r="F15" s="36">
        <v>1</v>
      </c>
      <c r="G15" s="36">
        <v>1</v>
      </c>
      <c r="H15" s="36">
        <v>1</v>
      </c>
      <c r="I15" s="36" t="s">
        <v>123</v>
      </c>
      <c r="J15" s="36" t="s">
        <v>123</v>
      </c>
      <c r="K15" s="36" t="s">
        <v>123</v>
      </c>
      <c r="L15" s="36"/>
      <c r="M15" s="36" t="s">
        <v>123</v>
      </c>
      <c r="N15" s="36">
        <v>1</v>
      </c>
      <c r="O15" s="36" t="s">
        <v>123</v>
      </c>
      <c r="P15" s="36">
        <v>1</v>
      </c>
      <c r="Q15" s="36">
        <v>1</v>
      </c>
      <c r="R15" s="36" t="s">
        <v>123</v>
      </c>
      <c r="S15" s="36" t="s">
        <v>123</v>
      </c>
      <c r="T15" s="36" t="s">
        <v>123</v>
      </c>
      <c r="U15" s="36" t="s">
        <v>123</v>
      </c>
      <c r="V15" s="36" t="s">
        <v>123</v>
      </c>
      <c r="W15" s="36" t="s">
        <v>123</v>
      </c>
      <c r="X15" s="36" t="s">
        <v>123</v>
      </c>
      <c r="Y15" s="36" t="s">
        <v>123</v>
      </c>
      <c r="Z15" s="36" t="s">
        <v>123</v>
      </c>
      <c r="AA15" s="36" t="s">
        <v>123</v>
      </c>
      <c r="AB15" s="36" t="s">
        <v>123</v>
      </c>
      <c r="AC15" s="36" t="s">
        <v>123</v>
      </c>
      <c r="AD15" s="36" t="s">
        <v>123</v>
      </c>
      <c r="AE15" s="36" t="s">
        <v>123</v>
      </c>
      <c r="AF15" s="36" t="s">
        <v>123</v>
      </c>
      <c r="AG15" s="36" t="s">
        <v>123</v>
      </c>
      <c r="AH15" s="36"/>
      <c r="AI15" s="36"/>
      <c r="AJ15" s="36"/>
      <c r="AK15" s="36"/>
      <c r="AL15" s="36"/>
      <c r="AM15" s="36"/>
      <c r="AN15" s="37">
        <v>-14.817813862994001</v>
      </c>
      <c r="AO15" s="37">
        <v>-64.863101374357001</v>
      </c>
      <c r="AP15" s="36">
        <v>3723</v>
      </c>
      <c r="AQ15" s="36"/>
      <c r="AR15" s="36"/>
      <c r="AS15" s="54">
        <f t="shared" ref="AS15:AS21" si="0">AP14-AP15</f>
        <v>98</v>
      </c>
      <c r="AT15" s="138" t="s">
        <v>270</v>
      </c>
      <c r="AU15" s="139"/>
      <c r="AV15" s="36">
        <v>1</v>
      </c>
      <c r="AW15" s="36">
        <v>1</v>
      </c>
      <c r="AX15" s="36">
        <v>1</v>
      </c>
      <c r="AY15" s="36">
        <v>99</v>
      </c>
      <c r="AZ15" s="36">
        <v>124</v>
      </c>
      <c r="BA15" s="36" t="s">
        <v>123</v>
      </c>
      <c r="BB15" s="36" t="s">
        <v>123</v>
      </c>
    </row>
    <row r="16" spans="1:54" x14ac:dyDescent="0.3">
      <c r="A16" s="36">
        <v>7</v>
      </c>
      <c r="B16" s="36">
        <v>395</v>
      </c>
      <c r="C16" s="36" t="s">
        <v>123</v>
      </c>
      <c r="D16" s="36" t="s">
        <v>123</v>
      </c>
      <c r="E16" s="36" t="s">
        <v>123</v>
      </c>
      <c r="F16" s="36">
        <v>1</v>
      </c>
      <c r="G16" s="36">
        <v>1</v>
      </c>
      <c r="H16" s="36">
        <v>1</v>
      </c>
      <c r="I16" s="36" t="s">
        <v>123</v>
      </c>
      <c r="J16" s="36" t="s">
        <v>123</v>
      </c>
      <c r="K16" s="36" t="s">
        <v>123</v>
      </c>
      <c r="L16" s="36">
        <v>1</v>
      </c>
      <c r="M16" s="36" t="s">
        <v>123</v>
      </c>
      <c r="N16" s="36" t="s">
        <v>123</v>
      </c>
      <c r="O16" s="36" t="s">
        <v>123</v>
      </c>
      <c r="P16" s="36" t="s">
        <v>123</v>
      </c>
      <c r="Q16" s="36" t="s">
        <v>123</v>
      </c>
      <c r="R16" s="36" t="s">
        <v>123</v>
      </c>
      <c r="S16" s="36" t="s">
        <v>123</v>
      </c>
      <c r="T16" s="36" t="s">
        <v>123</v>
      </c>
      <c r="U16" s="36" t="s">
        <v>123</v>
      </c>
      <c r="V16" s="36" t="s">
        <v>123</v>
      </c>
      <c r="W16" s="36" t="s">
        <v>123</v>
      </c>
      <c r="X16" s="36" t="s">
        <v>123</v>
      </c>
      <c r="Y16" s="36" t="s">
        <v>123</v>
      </c>
      <c r="Z16" s="36" t="s">
        <v>123</v>
      </c>
      <c r="AA16" s="36" t="s">
        <v>123</v>
      </c>
      <c r="AB16" s="36" t="s">
        <v>123</v>
      </c>
      <c r="AC16" s="36" t="s">
        <v>123</v>
      </c>
      <c r="AD16" s="36" t="s">
        <v>123</v>
      </c>
      <c r="AE16" s="36" t="s">
        <v>123</v>
      </c>
      <c r="AF16" s="36" t="s">
        <v>123</v>
      </c>
      <c r="AG16" s="36" t="s">
        <v>123</v>
      </c>
      <c r="AH16" s="36"/>
      <c r="AI16" s="36"/>
      <c r="AJ16" s="36"/>
      <c r="AK16" s="36"/>
      <c r="AL16" s="36"/>
      <c r="AM16" s="36"/>
      <c r="AN16" s="37">
        <v>-14.817778857365999</v>
      </c>
      <c r="AO16" s="37">
        <v>-64.862596783786998</v>
      </c>
      <c r="AP16" s="36">
        <v>3669</v>
      </c>
      <c r="AQ16" s="36"/>
      <c r="AR16" s="36"/>
      <c r="AS16" s="54">
        <f t="shared" si="0"/>
        <v>54</v>
      </c>
      <c r="AT16" s="138"/>
      <c r="AU16" s="139"/>
      <c r="AV16" s="36" t="s">
        <v>123</v>
      </c>
      <c r="AW16" s="36" t="s">
        <v>123</v>
      </c>
      <c r="AX16" s="36" t="s">
        <v>123</v>
      </c>
      <c r="AY16" s="36" t="s">
        <v>123</v>
      </c>
      <c r="AZ16" s="36" t="s">
        <v>123</v>
      </c>
      <c r="BA16" s="36" t="s">
        <v>123</v>
      </c>
      <c r="BB16" s="36" t="s">
        <v>123</v>
      </c>
    </row>
    <row r="17" spans="1:54" x14ac:dyDescent="0.3">
      <c r="A17" s="36">
        <v>8</v>
      </c>
      <c r="B17" s="36">
        <v>396</v>
      </c>
      <c r="C17" s="36" t="s">
        <v>123</v>
      </c>
      <c r="D17" s="36" t="s">
        <v>123</v>
      </c>
      <c r="E17" s="36" t="s">
        <v>123</v>
      </c>
      <c r="F17" s="36">
        <v>1</v>
      </c>
      <c r="G17" s="36">
        <v>1</v>
      </c>
      <c r="H17" s="36">
        <v>1</v>
      </c>
      <c r="I17" s="36" t="s">
        <v>123</v>
      </c>
      <c r="J17" s="36" t="s">
        <v>123</v>
      </c>
      <c r="K17" s="36" t="s">
        <v>123</v>
      </c>
      <c r="L17" s="36" t="s">
        <v>123</v>
      </c>
      <c r="M17" s="36">
        <v>1</v>
      </c>
      <c r="N17" s="36" t="s">
        <v>123</v>
      </c>
      <c r="O17" s="36" t="s">
        <v>123</v>
      </c>
      <c r="P17" s="36" t="s">
        <v>123</v>
      </c>
      <c r="Q17" s="36">
        <v>1</v>
      </c>
      <c r="R17" s="36" t="s">
        <v>123</v>
      </c>
      <c r="S17" s="36" t="s">
        <v>123</v>
      </c>
      <c r="T17" s="36" t="s">
        <v>123</v>
      </c>
      <c r="U17" s="36" t="s">
        <v>123</v>
      </c>
      <c r="V17" s="36" t="s">
        <v>123</v>
      </c>
      <c r="W17" s="36" t="s">
        <v>123</v>
      </c>
      <c r="X17" s="36" t="s">
        <v>123</v>
      </c>
      <c r="Y17" s="36" t="s">
        <v>123</v>
      </c>
      <c r="Z17" s="36" t="s">
        <v>123</v>
      </c>
      <c r="AA17" s="36" t="s">
        <v>123</v>
      </c>
      <c r="AB17" s="36" t="s">
        <v>123</v>
      </c>
      <c r="AC17" s="36" t="s">
        <v>123</v>
      </c>
      <c r="AD17" s="36" t="s">
        <v>123</v>
      </c>
      <c r="AE17" s="36" t="s">
        <v>123</v>
      </c>
      <c r="AF17" s="36" t="s">
        <v>123</v>
      </c>
      <c r="AG17" s="36" t="s">
        <v>123</v>
      </c>
      <c r="AH17" s="36"/>
      <c r="AI17" s="36"/>
      <c r="AJ17" s="36"/>
      <c r="AK17" s="36"/>
      <c r="AL17" s="36"/>
      <c r="AM17" s="36"/>
      <c r="AN17" s="37">
        <v>-14.817768161201</v>
      </c>
      <c r="AO17" s="37">
        <v>-64.862297717480999</v>
      </c>
      <c r="AP17" s="36">
        <v>3636</v>
      </c>
      <c r="AQ17" s="36"/>
      <c r="AR17" s="36"/>
      <c r="AS17" s="54">
        <f t="shared" si="0"/>
        <v>33</v>
      </c>
      <c r="AT17" s="138" t="s">
        <v>270</v>
      </c>
      <c r="AU17" s="139"/>
      <c r="AV17" s="36" t="s">
        <v>123</v>
      </c>
      <c r="AW17" s="36" t="s">
        <v>123</v>
      </c>
      <c r="AX17" s="36" t="s">
        <v>123</v>
      </c>
      <c r="AY17" s="36" t="s">
        <v>123</v>
      </c>
      <c r="AZ17" s="36" t="s">
        <v>123</v>
      </c>
      <c r="BA17" s="36" t="s">
        <v>123</v>
      </c>
      <c r="BB17" s="36" t="s">
        <v>123</v>
      </c>
    </row>
    <row r="18" spans="1:54" x14ac:dyDescent="0.3">
      <c r="A18" s="36">
        <v>9</v>
      </c>
      <c r="B18" s="36">
        <v>397</v>
      </c>
      <c r="C18" s="36" t="s">
        <v>123</v>
      </c>
      <c r="D18" s="36" t="s">
        <v>123</v>
      </c>
      <c r="E18" s="36" t="s">
        <v>123</v>
      </c>
      <c r="F18" s="36">
        <v>1</v>
      </c>
      <c r="G18" s="36">
        <v>1</v>
      </c>
      <c r="H18" s="36">
        <v>1</v>
      </c>
      <c r="I18" s="36" t="s">
        <v>123</v>
      </c>
      <c r="J18" s="36" t="s">
        <v>123</v>
      </c>
      <c r="K18" s="36" t="s">
        <v>123</v>
      </c>
      <c r="L18" s="36">
        <v>1</v>
      </c>
      <c r="M18" s="36" t="s">
        <v>123</v>
      </c>
      <c r="N18" s="36" t="s">
        <v>123</v>
      </c>
      <c r="O18" s="36" t="s">
        <v>123</v>
      </c>
      <c r="P18" s="36" t="s">
        <v>123</v>
      </c>
      <c r="Q18" s="36" t="s">
        <v>123</v>
      </c>
      <c r="R18" s="36" t="s">
        <v>123</v>
      </c>
      <c r="S18" s="36" t="s">
        <v>123</v>
      </c>
      <c r="T18" s="36" t="s">
        <v>123</v>
      </c>
      <c r="U18" s="36" t="s">
        <v>123</v>
      </c>
      <c r="V18" s="36" t="s">
        <v>123</v>
      </c>
      <c r="W18" s="36" t="s">
        <v>123</v>
      </c>
      <c r="X18" s="36" t="s">
        <v>123</v>
      </c>
      <c r="Y18" s="36" t="s">
        <v>123</v>
      </c>
      <c r="Z18" s="36" t="s">
        <v>123</v>
      </c>
      <c r="AA18" s="36" t="s">
        <v>123</v>
      </c>
      <c r="AB18" s="36" t="s">
        <v>123</v>
      </c>
      <c r="AC18" s="36" t="s">
        <v>123</v>
      </c>
      <c r="AD18" s="36" t="s">
        <v>123</v>
      </c>
      <c r="AE18" s="36" t="s">
        <v>123</v>
      </c>
      <c r="AF18" s="36" t="s">
        <v>123</v>
      </c>
      <c r="AG18" s="36" t="s">
        <v>123</v>
      </c>
      <c r="AH18" s="36"/>
      <c r="AI18" s="36"/>
      <c r="AJ18" s="36"/>
      <c r="AK18" s="36"/>
      <c r="AL18" s="36"/>
      <c r="AM18" s="36"/>
      <c r="AN18" s="37">
        <v>-14.817740286343</v>
      </c>
      <c r="AO18" s="37">
        <v>-64.861893709748003</v>
      </c>
      <c r="AP18" s="36">
        <v>3593</v>
      </c>
      <c r="AQ18" s="36"/>
      <c r="AR18" s="36"/>
      <c r="AS18" s="54">
        <f t="shared" si="0"/>
        <v>43</v>
      </c>
      <c r="AT18" s="138"/>
      <c r="AU18" s="139"/>
      <c r="AV18" s="36" t="s">
        <v>123</v>
      </c>
      <c r="AW18" s="36" t="s">
        <v>123</v>
      </c>
      <c r="AX18" s="36" t="s">
        <v>123</v>
      </c>
      <c r="AY18" s="36" t="s">
        <v>123</v>
      </c>
      <c r="AZ18" s="36" t="s">
        <v>123</v>
      </c>
      <c r="BA18" s="36" t="s">
        <v>123</v>
      </c>
      <c r="BB18" s="36" t="s">
        <v>123</v>
      </c>
    </row>
    <row r="19" spans="1:54" x14ac:dyDescent="0.3">
      <c r="A19" s="36">
        <v>10</v>
      </c>
      <c r="B19" s="36">
        <v>398</v>
      </c>
      <c r="C19" s="36" t="s">
        <v>123</v>
      </c>
      <c r="D19" s="36" t="s">
        <v>123</v>
      </c>
      <c r="E19" s="36" t="s">
        <v>123</v>
      </c>
      <c r="F19" s="36">
        <v>1</v>
      </c>
      <c r="G19" s="36">
        <v>1</v>
      </c>
      <c r="H19" s="36">
        <v>1</v>
      </c>
      <c r="I19" s="36" t="s">
        <v>123</v>
      </c>
      <c r="J19" s="36" t="s">
        <v>123</v>
      </c>
      <c r="K19" s="36" t="s">
        <v>123</v>
      </c>
      <c r="L19" s="36">
        <v>1</v>
      </c>
      <c r="M19" s="36" t="s">
        <v>123</v>
      </c>
      <c r="N19" s="36" t="s">
        <v>123</v>
      </c>
      <c r="O19" s="36" t="s">
        <v>123</v>
      </c>
      <c r="P19" s="36" t="s">
        <v>123</v>
      </c>
      <c r="Q19" s="36">
        <v>1</v>
      </c>
      <c r="R19" s="36" t="s">
        <v>123</v>
      </c>
      <c r="S19" s="36" t="s">
        <v>123</v>
      </c>
      <c r="T19" s="36" t="s">
        <v>123</v>
      </c>
      <c r="U19" s="36" t="s">
        <v>123</v>
      </c>
      <c r="V19" s="36" t="s">
        <v>123</v>
      </c>
      <c r="W19" s="36" t="s">
        <v>123</v>
      </c>
      <c r="X19" s="36" t="s">
        <v>123</v>
      </c>
      <c r="Y19" s="36" t="s">
        <v>123</v>
      </c>
      <c r="Z19" s="36" t="s">
        <v>123</v>
      </c>
      <c r="AA19" s="36" t="s">
        <v>123</v>
      </c>
      <c r="AB19" s="36" t="s">
        <v>123</v>
      </c>
      <c r="AC19" s="36" t="s">
        <v>123</v>
      </c>
      <c r="AD19" s="36" t="s">
        <v>123</v>
      </c>
      <c r="AE19" s="36" t="s">
        <v>123</v>
      </c>
      <c r="AF19" s="36" t="s">
        <v>123</v>
      </c>
      <c r="AG19" s="36" t="s">
        <v>123</v>
      </c>
      <c r="AH19" s="36"/>
      <c r="AI19" s="36"/>
      <c r="AJ19" s="36"/>
      <c r="AK19" s="36"/>
      <c r="AL19" s="36"/>
      <c r="AM19" s="36"/>
      <c r="AN19" s="37">
        <v>-14.817717597503</v>
      </c>
      <c r="AO19" s="37">
        <v>-64.861490037292</v>
      </c>
      <c r="AP19" s="36">
        <v>3550</v>
      </c>
      <c r="AQ19" s="36"/>
      <c r="AR19" s="36"/>
      <c r="AS19" s="54">
        <f t="shared" si="0"/>
        <v>43</v>
      </c>
      <c r="AT19" s="52" t="s">
        <v>270</v>
      </c>
      <c r="AU19" s="53"/>
      <c r="AV19" s="36" t="s">
        <v>123</v>
      </c>
      <c r="AW19" s="36" t="s">
        <v>123</v>
      </c>
      <c r="AX19" s="36" t="s">
        <v>123</v>
      </c>
      <c r="AY19" s="36" t="s">
        <v>123</v>
      </c>
      <c r="AZ19" s="36" t="s">
        <v>123</v>
      </c>
      <c r="BA19" s="36" t="s">
        <v>123</v>
      </c>
      <c r="BB19" s="36" t="s">
        <v>123</v>
      </c>
    </row>
    <row r="20" spans="1:54" x14ac:dyDescent="0.3">
      <c r="A20" s="36">
        <v>11</v>
      </c>
      <c r="B20" s="36">
        <v>399</v>
      </c>
      <c r="C20" s="36" t="s">
        <v>123</v>
      </c>
      <c r="D20" s="36" t="s">
        <v>123</v>
      </c>
      <c r="E20" s="36" t="s">
        <v>123</v>
      </c>
      <c r="F20" s="36">
        <v>1</v>
      </c>
      <c r="G20" s="36">
        <v>1</v>
      </c>
      <c r="H20" s="36">
        <v>1</v>
      </c>
      <c r="I20" s="36" t="s">
        <v>123</v>
      </c>
      <c r="J20" s="36" t="s">
        <v>123</v>
      </c>
      <c r="K20" s="36" t="s">
        <v>123</v>
      </c>
      <c r="L20" s="36">
        <v>1</v>
      </c>
      <c r="M20" s="36" t="s">
        <v>123</v>
      </c>
      <c r="N20" s="36" t="s">
        <v>123</v>
      </c>
      <c r="O20" s="36" t="s">
        <v>123</v>
      </c>
      <c r="P20" s="36" t="s">
        <v>123</v>
      </c>
      <c r="Q20" s="36" t="s">
        <v>123</v>
      </c>
      <c r="R20" s="36" t="s">
        <v>123</v>
      </c>
      <c r="S20" s="36" t="s">
        <v>123</v>
      </c>
      <c r="T20" s="36" t="s">
        <v>123</v>
      </c>
      <c r="U20" s="36" t="s">
        <v>123</v>
      </c>
      <c r="V20" s="36" t="s">
        <v>123</v>
      </c>
      <c r="W20" s="36" t="s">
        <v>123</v>
      </c>
      <c r="X20" s="36" t="s">
        <v>123</v>
      </c>
      <c r="Y20" s="36" t="s">
        <v>123</v>
      </c>
      <c r="Z20" s="36" t="s">
        <v>123</v>
      </c>
      <c r="AA20" s="36" t="s">
        <v>123</v>
      </c>
      <c r="AB20" s="36" t="s">
        <v>123</v>
      </c>
      <c r="AC20" s="36" t="s">
        <v>123</v>
      </c>
      <c r="AD20" s="36" t="s">
        <v>123</v>
      </c>
      <c r="AE20" s="36" t="s">
        <v>123</v>
      </c>
      <c r="AF20" s="36" t="s">
        <v>123</v>
      </c>
      <c r="AG20" s="36" t="s">
        <v>123</v>
      </c>
      <c r="AH20" s="36"/>
      <c r="AI20" s="36"/>
      <c r="AJ20" s="36"/>
      <c r="AK20" s="36"/>
      <c r="AL20" s="36"/>
      <c r="AM20" s="36"/>
      <c r="AN20" s="37">
        <v>-14.817714032114001</v>
      </c>
      <c r="AO20" s="37">
        <v>-64.861095417290002</v>
      </c>
      <c r="AP20" s="36">
        <v>3508</v>
      </c>
      <c r="AQ20" s="36"/>
      <c r="AR20" s="36"/>
      <c r="AS20" s="54">
        <f t="shared" si="0"/>
        <v>42</v>
      </c>
      <c r="AT20" s="138"/>
      <c r="AU20" s="139"/>
      <c r="AV20" s="36" t="s">
        <v>123</v>
      </c>
      <c r="AW20" s="36" t="s">
        <v>123</v>
      </c>
      <c r="AX20" s="36" t="s">
        <v>123</v>
      </c>
      <c r="AY20" s="36" t="s">
        <v>123</v>
      </c>
      <c r="AZ20" s="36" t="s">
        <v>123</v>
      </c>
      <c r="BA20" s="36" t="s">
        <v>123</v>
      </c>
      <c r="BB20" s="36" t="s">
        <v>123</v>
      </c>
    </row>
    <row r="21" spans="1:54" x14ac:dyDescent="0.3">
      <c r="A21" s="36">
        <v>12</v>
      </c>
      <c r="B21" s="36">
        <v>400</v>
      </c>
      <c r="C21" s="36" t="s">
        <v>123</v>
      </c>
      <c r="D21" s="36" t="s">
        <v>123</v>
      </c>
      <c r="E21" s="36" t="s">
        <v>123</v>
      </c>
      <c r="F21" s="36">
        <v>1</v>
      </c>
      <c r="G21" s="36">
        <v>1</v>
      </c>
      <c r="H21" s="36">
        <v>1</v>
      </c>
      <c r="I21" s="36" t="s">
        <v>123</v>
      </c>
      <c r="J21" s="36" t="s">
        <v>123</v>
      </c>
      <c r="K21" s="36" t="s">
        <v>123</v>
      </c>
      <c r="L21" s="36">
        <v>1</v>
      </c>
      <c r="M21" s="36" t="s">
        <v>123</v>
      </c>
      <c r="N21" s="36" t="s">
        <v>123</v>
      </c>
      <c r="O21" s="36" t="s">
        <v>123</v>
      </c>
      <c r="P21" s="36" t="s">
        <v>123</v>
      </c>
      <c r="Q21" s="36" t="s">
        <v>123</v>
      </c>
      <c r="R21" s="36" t="s">
        <v>123</v>
      </c>
      <c r="S21" s="36" t="s">
        <v>123</v>
      </c>
      <c r="T21" s="36" t="s">
        <v>123</v>
      </c>
      <c r="U21" s="36" t="s">
        <v>123</v>
      </c>
      <c r="V21" s="36" t="s">
        <v>123</v>
      </c>
      <c r="W21" s="36" t="s">
        <v>123</v>
      </c>
      <c r="X21" s="36" t="s">
        <v>123</v>
      </c>
      <c r="Y21" s="36" t="s">
        <v>123</v>
      </c>
      <c r="Z21" s="36" t="s">
        <v>123</v>
      </c>
      <c r="AA21" s="36" t="s">
        <v>123</v>
      </c>
      <c r="AB21" s="36" t="s">
        <v>123</v>
      </c>
      <c r="AC21" s="36" t="s">
        <v>123</v>
      </c>
      <c r="AD21" s="36" t="s">
        <v>123</v>
      </c>
      <c r="AE21" s="36" t="s">
        <v>123</v>
      </c>
      <c r="AF21" s="36" t="s">
        <v>123</v>
      </c>
      <c r="AG21" s="36" t="s">
        <v>123</v>
      </c>
      <c r="AH21" s="36"/>
      <c r="AI21" s="36"/>
      <c r="AJ21" s="36"/>
      <c r="AK21" s="36"/>
      <c r="AL21" s="36"/>
      <c r="AM21" s="36"/>
      <c r="AN21" s="37">
        <v>-14.817714680367001</v>
      </c>
      <c r="AO21" s="37">
        <v>-64.860769193619007</v>
      </c>
      <c r="AP21" s="36">
        <v>3473</v>
      </c>
      <c r="AQ21" s="36"/>
      <c r="AR21" s="36"/>
      <c r="AS21" s="54">
        <f t="shared" si="0"/>
        <v>35</v>
      </c>
      <c r="AT21" s="52"/>
      <c r="AU21" s="53"/>
      <c r="AV21" s="36" t="s">
        <v>123</v>
      </c>
      <c r="AW21" s="36" t="s">
        <v>123</v>
      </c>
      <c r="AX21" s="36" t="s">
        <v>123</v>
      </c>
      <c r="AY21" s="36" t="s">
        <v>123</v>
      </c>
      <c r="AZ21" s="36" t="s">
        <v>123</v>
      </c>
      <c r="BA21" s="36" t="s">
        <v>123</v>
      </c>
      <c r="BB21" s="36" t="s">
        <v>123</v>
      </c>
    </row>
    <row r="22" spans="1:54" x14ac:dyDescent="0.3">
      <c r="A22" s="36">
        <v>13</v>
      </c>
      <c r="B22" s="36">
        <v>401</v>
      </c>
      <c r="C22" s="36" t="s">
        <v>123</v>
      </c>
      <c r="D22" s="36" t="s">
        <v>123</v>
      </c>
      <c r="E22" s="36" t="s">
        <v>123</v>
      </c>
      <c r="F22" s="36">
        <v>1</v>
      </c>
      <c r="G22" s="36">
        <v>1</v>
      </c>
      <c r="H22" s="36">
        <v>1</v>
      </c>
      <c r="I22" s="36" t="s">
        <v>123</v>
      </c>
      <c r="J22" s="36" t="s">
        <v>123</v>
      </c>
      <c r="K22" s="36" t="s">
        <v>123</v>
      </c>
      <c r="L22" s="36">
        <v>1</v>
      </c>
      <c r="M22" s="36" t="s">
        <v>123</v>
      </c>
      <c r="N22" s="36" t="s">
        <v>123</v>
      </c>
      <c r="O22" s="36" t="s">
        <v>123</v>
      </c>
      <c r="P22" s="36" t="s">
        <v>123</v>
      </c>
      <c r="Q22" s="36" t="s">
        <v>123</v>
      </c>
      <c r="R22" s="36" t="s">
        <v>123</v>
      </c>
      <c r="S22" s="36" t="s">
        <v>123</v>
      </c>
      <c r="T22" s="36" t="s">
        <v>123</v>
      </c>
      <c r="U22" s="36" t="s">
        <v>123</v>
      </c>
      <c r="V22" s="36" t="s">
        <v>123</v>
      </c>
      <c r="W22" s="36" t="s">
        <v>123</v>
      </c>
      <c r="X22" s="36" t="s">
        <v>123</v>
      </c>
      <c r="Y22" s="36" t="s">
        <v>123</v>
      </c>
      <c r="Z22" s="36" t="s">
        <v>123</v>
      </c>
      <c r="AA22" s="36" t="s">
        <v>123</v>
      </c>
      <c r="AB22" s="36" t="s">
        <v>123</v>
      </c>
      <c r="AC22" s="36" t="s">
        <v>123</v>
      </c>
      <c r="AD22" s="36" t="s">
        <v>123</v>
      </c>
      <c r="AE22" s="36" t="s">
        <v>123</v>
      </c>
      <c r="AF22" s="36" t="s">
        <v>123</v>
      </c>
      <c r="AG22" s="36" t="s">
        <v>123</v>
      </c>
      <c r="AH22" s="36"/>
      <c r="AI22" s="36"/>
      <c r="AJ22" s="36"/>
      <c r="AK22" s="36"/>
      <c r="AL22" s="36"/>
      <c r="AM22" s="36"/>
      <c r="AN22" s="37">
        <v>-14.817710466725</v>
      </c>
      <c r="AO22" s="37">
        <v>-64.860428217798002</v>
      </c>
      <c r="AP22" s="36">
        <v>3436</v>
      </c>
      <c r="AQ22" s="36"/>
      <c r="AR22" s="36"/>
      <c r="AS22" s="54">
        <f>AP21-AP22</f>
        <v>37</v>
      </c>
      <c r="AT22" s="138"/>
      <c r="AU22" s="139"/>
      <c r="AV22" s="36" t="s">
        <v>123</v>
      </c>
      <c r="AW22" s="36" t="s">
        <v>123</v>
      </c>
      <c r="AX22" s="36" t="s">
        <v>123</v>
      </c>
      <c r="AY22" s="36" t="s">
        <v>123</v>
      </c>
      <c r="AZ22" s="36" t="s">
        <v>123</v>
      </c>
      <c r="BA22" s="36" t="s">
        <v>123</v>
      </c>
      <c r="BB22" s="36" t="s">
        <v>123</v>
      </c>
    </row>
    <row r="23" spans="1:54" x14ac:dyDescent="0.3">
      <c r="A23" s="36">
        <v>14</v>
      </c>
      <c r="B23" s="36">
        <v>402</v>
      </c>
      <c r="C23" s="36" t="s">
        <v>123</v>
      </c>
      <c r="D23" s="36" t="s">
        <v>123</v>
      </c>
      <c r="E23" s="36" t="s">
        <v>123</v>
      </c>
      <c r="F23" s="36">
        <v>1</v>
      </c>
      <c r="G23" s="36">
        <v>1</v>
      </c>
      <c r="H23" s="36">
        <v>1</v>
      </c>
      <c r="I23" s="36" t="s">
        <v>123</v>
      </c>
      <c r="J23" s="36" t="s">
        <v>123</v>
      </c>
      <c r="K23" s="36" t="s">
        <v>123</v>
      </c>
      <c r="L23" s="36">
        <v>1</v>
      </c>
      <c r="M23" s="36" t="s">
        <v>123</v>
      </c>
      <c r="N23" s="36" t="s">
        <v>123</v>
      </c>
      <c r="O23" s="36" t="s">
        <v>123</v>
      </c>
      <c r="P23" s="36" t="s">
        <v>123</v>
      </c>
      <c r="Q23" s="36" t="s">
        <v>123</v>
      </c>
      <c r="R23" s="36" t="s">
        <v>123</v>
      </c>
      <c r="S23" s="36" t="s">
        <v>123</v>
      </c>
      <c r="T23" s="36" t="s">
        <v>123</v>
      </c>
      <c r="U23" s="36" t="s">
        <v>123</v>
      </c>
      <c r="V23" s="36">
        <v>1</v>
      </c>
      <c r="W23" s="36" t="s">
        <v>123</v>
      </c>
      <c r="X23" s="36" t="s">
        <v>123</v>
      </c>
      <c r="Y23" s="36" t="s">
        <v>123</v>
      </c>
      <c r="Z23" s="36" t="s">
        <v>123</v>
      </c>
      <c r="AA23" s="36" t="s">
        <v>123</v>
      </c>
      <c r="AB23" s="36" t="s">
        <v>123</v>
      </c>
      <c r="AC23" s="36" t="s">
        <v>123</v>
      </c>
      <c r="AD23" s="36" t="s">
        <v>123</v>
      </c>
      <c r="AE23" s="36" t="s">
        <v>123</v>
      </c>
      <c r="AF23" s="36" t="s">
        <v>123</v>
      </c>
      <c r="AG23" s="36" t="s">
        <v>123</v>
      </c>
      <c r="AH23" s="36"/>
      <c r="AI23" s="36"/>
      <c r="AJ23" s="36"/>
      <c r="AK23" s="36" t="s">
        <v>218</v>
      </c>
      <c r="AL23" s="36">
        <v>1</v>
      </c>
      <c r="AM23" s="36">
        <v>1</v>
      </c>
      <c r="AN23" s="37">
        <v>-14.817704308325</v>
      </c>
      <c r="AO23" s="37">
        <v>-64.860082883386994</v>
      </c>
      <c r="AP23" s="36">
        <v>3399</v>
      </c>
      <c r="AQ23" s="36">
        <v>3375</v>
      </c>
      <c r="AR23" s="36">
        <f>AP23-AQ23</f>
        <v>24</v>
      </c>
      <c r="AS23" s="54">
        <f>AP22-AP23</f>
        <v>37</v>
      </c>
      <c r="AT23" s="138"/>
      <c r="AU23" s="139"/>
      <c r="AV23" s="36" t="s">
        <v>123</v>
      </c>
      <c r="AW23" s="36" t="s">
        <v>123</v>
      </c>
      <c r="AX23" s="36" t="s">
        <v>123</v>
      </c>
      <c r="AY23" s="36" t="s">
        <v>123</v>
      </c>
      <c r="AZ23" s="36" t="s">
        <v>123</v>
      </c>
      <c r="BA23" s="36" t="s">
        <v>123</v>
      </c>
      <c r="BB23" s="36" t="s">
        <v>123</v>
      </c>
    </row>
    <row r="24" spans="1:54" x14ac:dyDescent="0.3">
      <c r="A24" s="36">
        <v>15</v>
      </c>
      <c r="B24" s="36">
        <v>403</v>
      </c>
      <c r="C24" s="36" t="s">
        <v>123</v>
      </c>
      <c r="D24" s="36" t="s">
        <v>123</v>
      </c>
      <c r="E24" s="36" t="s">
        <v>123</v>
      </c>
      <c r="F24" s="36">
        <v>1</v>
      </c>
      <c r="G24" s="36">
        <v>1</v>
      </c>
      <c r="H24" s="36">
        <v>1</v>
      </c>
      <c r="I24" s="36" t="s">
        <v>123</v>
      </c>
      <c r="J24" s="36" t="s">
        <v>123</v>
      </c>
      <c r="K24" s="36" t="s">
        <v>123</v>
      </c>
      <c r="L24" s="36">
        <v>1</v>
      </c>
      <c r="M24" s="36" t="s">
        <v>123</v>
      </c>
      <c r="N24" s="36" t="s">
        <v>123</v>
      </c>
      <c r="O24" s="36" t="s">
        <v>123</v>
      </c>
      <c r="P24" s="36" t="s">
        <v>123</v>
      </c>
      <c r="Q24" s="36" t="s">
        <v>123</v>
      </c>
      <c r="R24" s="36" t="s">
        <v>123</v>
      </c>
      <c r="S24" s="36" t="s">
        <v>123</v>
      </c>
      <c r="T24" s="36" t="s">
        <v>123</v>
      </c>
      <c r="U24" s="36" t="s">
        <v>123</v>
      </c>
      <c r="V24" s="36" t="s">
        <v>123</v>
      </c>
      <c r="W24" s="36" t="s">
        <v>123</v>
      </c>
      <c r="X24" s="36" t="s">
        <v>123</v>
      </c>
      <c r="Y24" s="36" t="s">
        <v>123</v>
      </c>
      <c r="Z24" s="36" t="s">
        <v>123</v>
      </c>
      <c r="AA24" s="36" t="s">
        <v>123</v>
      </c>
      <c r="AB24" s="36" t="s">
        <v>123</v>
      </c>
      <c r="AC24" s="36" t="s">
        <v>123</v>
      </c>
      <c r="AD24" s="36" t="s">
        <v>123</v>
      </c>
      <c r="AE24" s="36" t="s">
        <v>123</v>
      </c>
      <c r="AF24" s="36" t="s">
        <v>123</v>
      </c>
      <c r="AG24" s="36" t="s">
        <v>123</v>
      </c>
      <c r="AH24" s="36"/>
      <c r="AI24" s="36"/>
      <c r="AJ24" s="36"/>
      <c r="AK24" s="36"/>
      <c r="AL24" s="36"/>
      <c r="AM24" s="36"/>
      <c r="AN24" s="37">
        <v>-14.817707873713999</v>
      </c>
      <c r="AO24" s="37">
        <v>-64.859732519835006</v>
      </c>
      <c r="AP24" s="36">
        <v>3337</v>
      </c>
      <c r="AQ24" s="36"/>
      <c r="AR24" s="36"/>
      <c r="AS24" s="54">
        <f>AQ23-AP24</f>
        <v>38</v>
      </c>
      <c r="AT24" s="138"/>
      <c r="AU24" s="139"/>
      <c r="AV24" s="36" t="s">
        <v>123</v>
      </c>
      <c r="AW24" s="36" t="s">
        <v>123</v>
      </c>
      <c r="AX24" s="36" t="s">
        <v>123</v>
      </c>
      <c r="AY24" s="36" t="s">
        <v>123</v>
      </c>
      <c r="AZ24" s="36" t="s">
        <v>123</v>
      </c>
      <c r="BA24" s="36" t="s">
        <v>123</v>
      </c>
      <c r="BB24" s="36" t="s">
        <v>123</v>
      </c>
    </row>
    <row r="25" spans="1:54" x14ac:dyDescent="0.3">
      <c r="A25" s="36">
        <v>16</v>
      </c>
      <c r="B25" s="36">
        <v>404</v>
      </c>
      <c r="C25" s="36" t="s">
        <v>123</v>
      </c>
      <c r="D25" s="36" t="s">
        <v>123</v>
      </c>
      <c r="E25" s="36" t="s">
        <v>123</v>
      </c>
      <c r="F25" s="36">
        <v>1</v>
      </c>
      <c r="G25" s="36">
        <v>1</v>
      </c>
      <c r="H25" s="36">
        <v>1</v>
      </c>
      <c r="I25" s="36" t="s">
        <v>123</v>
      </c>
      <c r="J25" s="36" t="s">
        <v>123</v>
      </c>
      <c r="K25" s="36" t="s">
        <v>123</v>
      </c>
      <c r="L25" s="36">
        <v>1</v>
      </c>
      <c r="M25" s="36" t="s">
        <v>123</v>
      </c>
      <c r="N25" s="36" t="s">
        <v>123</v>
      </c>
      <c r="O25" s="36" t="s">
        <v>123</v>
      </c>
      <c r="P25" s="36" t="s">
        <v>123</v>
      </c>
      <c r="Q25" s="36" t="s">
        <v>123</v>
      </c>
      <c r="R25" s="36" t="s">
        <v>123</v>
      </c>
      <c r="S25" s="36" t="s">
        <v>123</v>
      </c>
      <c r="T25" s="36" t="s">
        <v>123</v>
      </c>
      <c r="U25" s="36" t="s">
        <v>123</v>
      </c>
      <c r="V25" s="36" t="s">
        <v>123</v>
      </c>
      <c r="W25" s="36" t="s">
        <v>123</v>
      </c>
      <c r="X25" s="36" t="s">
        <v>123</v>
      </c>
      <c r="Y25" s="36" t="s">
        <v>123</v>
      </c>
      <c r="Z25" s="36" t="s">
        <v>123</v>
      </c>
      <c r="AA25" s="36" t="s">
        <v>123</v>
      </c>
      <c r="AB25" s="36" t="s">
        <v>123</v>
      </c>
      <c r="AC25" s="36" t="s">
        <v>123</v>
      </c>
      <c r="AD25" s="36" t="s">
        <v>123</v>
      </c>
      <c r="AE25" s="36" t="s">
        <v>123</v>
      </c>
      <c r="AF25" s="36" t="s">
        <v>123</v>
      </c>
      <c r="AG25" s="36" t="s">
        <v>123</v>
      </c>
      <c r="AH25" s="36"/>
      <c r="AI25" s="36"/>
      <c r="AJ25" s="36"/>
      <c r="AK25" s="36"/>
      <c r="AL25" s="36"/>
      <c r="AM25" s="36"/>
      <c r="AN25" s="37">
        <v>-14.817701067061</v>
      </c>
      <c r="AO25" s="37">
        <v>-64.859402272850005</v>
      </c>
      <c r="AP25" s="36">
        <v>3301</v>
      </c>
      <c r="AQ25" s="36"/>
      <c r="AR25" s="36"/>
      <c r="AS25" s="54">
        <f>AP24-AP25</f>
        <v>36</v>
      </c>
      <c r="AT25" s="52"/>
      <c r="AU25" s="53"/>
      <c r="AV25" s="36" t="s">
        <v>123</v>
      </c>
      <c r="AW25" s="36" t="s">
        <v>123</v>
      </c>
      <c r="AX25" s="36" t="s">
        <v>123</v>
      </c>
      <c r="AY25" s="36" t="s">
        <v>123</v>
      </c>
      <c r="AZ25" s="36" t="s">
        <v>123</v>
      </c>
      <c r="BA25" s="36" t="s">
        <v>123</v>
      </c>
      <c r="BB25" s="36" t="s">
        <v>123</v>
      </c>
    </row>
    <row r="26" spans="1:54" x14ac:dyDescent="0.3">
      <c r="A26" s="36">
        <v>17</v>
      </c>
      <c r="B26" s="36">
        <v>405</v>
      </c>
      <c r="C26" s="36" t="s">
        <v>123</v>
      </c>
      <c r="D26" s="36" t="s">
        <v>123</v>
      </c>
      <c r="E26" s="36" t="s">
        <v>123</v>
      </c>
      <c r="F26" s="36">
        <v>1</v>
      </c>
      <c r="G26" s="36">
        <v>1</v>
      </c>
      <c r="H26" s="36">
        <v>1</v>
      </c>
      <c r="I26" s="36" t="s">
        <v>123</v>
      </c>
      <c r="J26" s="36" t="s">
        <v>123</v>
      </c>
      <c r="K26" s="36" t="s">
        <v>123</v>
      </c>
      <c r="L26" s="36" t="s">
        <v>123</v>
      </c>
      <c r="M26" s="36">
        <v>1</v>
      </c>
      <c r="N26" s="36" t="s">
        <v>123</v>
      </c>
      <c r="O26" s="36" t="s">
        <v>123</v>
      </c>
      <c r="P26" s="36" t="s">
        <v>123</v>
      </c>
      <c r="Q26" s="36" t="s">
        <v>123</v>
      </c>
      <c r="R26" s="36" t="s">
        <v>123</v>
      </c>
      <c r="S26" s="36" t="s">
        <v>123</v>
      </c>
      <c r="T26" s="36" t="s">
        <v>123</v>
      </c>
      <c r="U26" s="36" t="s">
        <v>123</v>
      </c>
      <c r="V26" s="36" t="s">
        <v>123</v>
      </c>
      <c r="W26" s="36" t="s">
        <v>123</v>
      </c>
      <c r="X26" s="36" t="s">
        <v>123</v>
      </c>
      <c r="Y26" s="36" t="s">
        <v>123</v>
      </c>
      <c r="Z26" s="36" t="s">
        <v>123</v>
      </c>
      <c r="AA26" s="36" t="s">
        <v>123</v>
      </c>
      <c r="AB26" s="36" t="s">
        <v>123</v>
      </c>
      <c r="AC26" s="36" t="s">
        <v>123</v>
      </c>
      <c r="AD26" s="36" t="s">
        <v>123</v>
      </c>
      <c r="AE26" s="36" t="s">
        <v>123</v>
      </c>
      <c r="AF26" s="36" t="s">
        <v>123</v>
      </c>
      <c r="AG26" s="36" t="s">
        <v>123</v>
      </c>
      <c r="AH26" s="36"/>
      <c r="AI26" s="36"/>
      <c r="AJ26" s="36"/>
      <c r="AK26" s="36"/>
      <c r="AL26" s="36"/>
      <c r="AM26" s="36"/>
      <c r="AN26" s="37">
        <v>-14.817709818472</v>
      </c>
      <c r="AO26" s="37">
        <v>-64.859036151319003</v>
      </c>
      <c r="AP26" s="36">
        <v>3293</v>
      </c>
      <c r="AQ26" s="36"/>
      <c r="AR26" s="36"/>
      <c r="AS26" s="54">
        <f t="shared" ref="AS26:AS27" si="1">AP25-AP26</f>
        <v>8</v>
      </c>
      <c r="AT26" s="138"/>
      <c r="AU26" s="139"/>
      <c r="AV26" s="36" t="s">
        <v>123</v>
      </c>
      <c r="AW26" s="36" t="s">
        <v>123</v>
      </c>
      <c r="AX26" s="36" t="s">
        <v>123</v>
      </c>
      <c r="AY26" s="36" t="s">
        <v>123</v>
      </c>
      <c r="AZ26" s="36" t="s">
        <v>123</v>
      </c>
      <c r="BA26" s="36" t="s">
        <v>123</v>
      </c>
      <c r="BB26" s="36" t="s">
        <v>123</v>
      </c>
    </row>
    <row r="27" spans="1:54" x14ac:dyDescent="0.3">
      <c r="A27" s="36">
        <v>18</v>
      </c>
      <c r="B27" s="36">
        <v>406</v>
      </c>
      <c r="C27" s="36" t="s">
        <v>123</v>
      </c>
      <c r="D27" s="36" t="s">
        <v>123</v>
      </c>
      <c r="E27" s="36" t="s">
        <v>123</v>
      </c>
      <c r="F27" s="36">
        <v>1</v>
      </c>
      <c r="G27" s="36">
        <v>1</v>
      </c>
      <c r="H27" s="36">
        <v>1</v>
      </c>
      <c r="I27" s="36" t="s">
        <v>123</v>
      </c>
      <c r="J27" s="36" t="s">
        <v>123</v>
      </c>
      <c r="K27" s="36" t="s">
        <v>123</v>
      </c>
      <c r="L27" s="36" t="s">
        <v>123</v>
      </c>
      <c r="M27" s="36" t="s">
        <v>123</v>
      </c>
      <c r="N27" s="36">
        <v>1</v>
      </c>
      <c r="O27" s="36" t="s">
        <v>123</v>
      </c>
      <c r="P27" s="36">
        <v>1</v>
      </c>
      <c r="Q27" s="36" t="s">
        <v>123</v>
      </c>
      <c r="R27" s="36" t="s">
        <v>123</v>
      </c>
      <c r="S27" s="36" t="s">
        <v>123</v>
      </c>
      <c r="T27" s="36" t="s">
        <v>123</v>
      </c>
      <c r="U27" s="36" t="s">
        <v>123</v>
      </c>
      <c r="V27" s="36" t="s">
        <v>123</v>
      </c>
      <c r="W27" s="36" t="s">
        <v>123</v>
      </c>
      <c r="X27" s="36" t="s">
        <v>123</v>
      </c>
      <c r="Y27" s="36" t="s">
        <v>123</v>
      </c>
      <c r="Z27" s="36" t="s">
        <v>123</v>
      </c>
      <c r="AA27" s="36" t="s">
        <v>123</v>
      </c>
      <c r="AB27" s="36" t="s">
        <v>123</v>
      </c>
      <c r="AC27" s="36" t="s">
        <v>123</v>
      </c>
      <c r="AD27" s="36" t="s">
        <v>123</v>
      </c>
      <c r="AE27" s="36" t="s">
        <v>123</v>
      </c>
      <c r="AF27" s="36" t="s">
        <v>123</v>
      </c>
      <c r="AG27" s="36" t="s">
        <v>123</v>
      </c>
      <c r="AH27" s="36"/>
      <c r="AI27" s="36"/>
      <c r="AJ27" s="36"/>
      <c r="AK27" s="36"/>
      <c r="AL27" s="36"/>
      <c r="AM27" s="36"/>
      <c r="AN27" s="37">
        <v>-14.817703011819001</v>
      </c>
      <c r="AO27" s="37">
        <v>-64.858662318437993</v>
      </c>
      <c r="AP27" s="36">
        <v>3223</v>
      </c>
      <c r="AQ27" s="36"/>
      <c r="AR27" s="36"/>
      <c r="AS27" s="54">
        <f t="shared" si="1"/>
        <v>70</v>
      </c>
      <c r="AT27" s="52"/>
      <c r="AU27" s="53"/>
      <c r="AV27" s="36">
        <v>1</v>
      </c>
      <c r="AW27" s="36">
        <v>1</v>
      </c>
      <c r="AX27" s="36">
        <v>1</v>
      </c>
      <c r="AY27" s="36" t="s">
        <v>123</v>
      </c>
      <c r="AZ27" s="36" t="s">
        <v>123</v>
      </c>
      <c r="BA27" s="36" t="s">
        <v>123</v>
      </c>
      <c r="BB27" s="36" t="s">
        <v>123</v>
      </c>
    </row>
    <row r="28" spans="1:54" x14ac:dyDescent="0.3">
      <c r="A28" s="36" t="s">
        <v>171</v>
      </c>
      <c r="B28" s="36" t="s">
        <v>123</v>
      </c>
      <c r="C28" s="36" t="s">
        <v>123</v>
      </c>
      <c r="D28" s="36" t="s">
        <v>123</v>
      </c>
      <c r="E28" s="36" t="s">
        <v>123</v>
      </c>
      <c r="F28" s="36" t="s">
        <v>123</v>
      </c>
      <c r="G28" s="36" t="s">
        <v>123</v>
      </c>
      <c r="H28" s="36" t="s">
        <v>123</v>
      </c>
      <c r="I28" s="36" t="s">
        <v>123</v>
      </c>
      <c r="J28" s="36" t="s">
        <v>123</v>
      </c>
      <c r="K28" s="36" t="s">
        <v>123</v>
      </c>
      <c r="L28" s="36" t="s">
        <v>123</v>
      </c>
      <c r="M28" s="36" t="s">
        <v>123</v>
      </c>
      <c r="N28" s="36" t="s">
        <v>123</v>
      </c>
      <c r="O28" s="36" t="s">
        <v>123</v>
      </c>
      <c r="P28" s="36" t="s">
        <v>123</v>
      </c>
      <c r="Q28" s="36" t="s">
        <v>123</v>
      </c>
      <c r="R28" s="36" t="s">
        <v>123</v>
      </c>
      <c r="S28" s="36" t="s">
        <v>123</v>
      </c>
      <c r="T28" s="36" t="s">
        <v>123</v>
      </c>
      <c r="U28" s="36" t="s">
        <v>123</v>
      </c>
      <c r="V28" s="36" t="s">
        <v>123</v>
      </c>
      <c r="W28" s="36" t="s">
        <v>123</v>
      </c>
      <c r="X28" s="36">
        <v>1</v>
      </c>
      <c r="Y28" s="36" t="s">
        <v>123</v>
      </c>
      <c r="Z28" s="36" t="s">
        <v>123</v>
      </c>
      <c r="AA28" s="36" t="s">
        <v>123</v>
      </c>
      <c r="AB28" s="36" t="s">
        <v>123</v>
      </c>
      <c r="AC28" s="36" t="s">
        <v>123</v>
      </c>
      <c r="AD28" s="36" t="s">
        <v>123</v>
      </c>
      <c r="AE28" s="36" t="s">
        <v>123</v>
      </c>
      <c r="AF28" s="36" t="s">
        <v>123</v>
      </c>
      <c r="AG28" s="36" t="s">
        <v>123</v>
      </c>
      <c r="AH28" s="36"/>
      <c r="AI28" s="36"/>
      <c r="AJ28" s="36"/>
      <c r="AK28" s="36"/>
      <c r="AL28" s="36"/>
      <c r="AM28" s="36"/>
      <c r="AN28" s="37">
        <v>-14.817712</v>
      </c>
      <c r="AO28" s="37">
        <v>-64.858287000000004</v>
      </c>
      <c r="AP28" s="36"/>
      <c r="AQ28" s="36"/>
      <c r="AR28" s="36"/>
      <c r="AS28" s="54"/>
      <c r="AT28" s="52"/>
      <c r="AU28" s="53"/>
      <c r="AV28" s="36" t="s">
        <v>123</v>
      </c>
      <c r="AW28" s="36" t="s">
        <v>123</v>
      </c>
      <c r="AX28" s="36"/>
      <c r="AY28" s="36">
        <v>39</v>
      </c>
      <c r="AZ28" s="36">
        <f>AY28*1.25</f>
        <v>48.75</v>
      </c>
      <c r="BA28" s="36" t="s">
        <v>123</v>
      </c>
      <c r="BB28" s="36" t="s">
        <v>123</v>
      </c>
    </row>
    <row r="29" spans="1:54" x14ac:dyDescent="0.3">
      <c r="A29" s="36">
        <v>19</v>
      </c>
      <c r="B29" s="36">
        <v>407</v>
      </c>
      <c r="C29" s="36" t="s">
        <v>123</v>
      </c>
      <c r="D29" s="36" t="s">
        <v>123</v>
      </c>
      <c r="E29" s="36" t="s">
        <v>123</v>
      </c>
      <c r="F29" s="36">
        <v>1</v>
      </c>
      <c r="G29" s="36">
        <v>1</v>
      </c>
      <c r="H29" s="36">
        <v>1</v>
      </c>
      <c r="I29" s="36" t="s">
        <v>123</v>
      </c>
      <c r="J29" s="36" t="s">
        <v>123</v>
      </c>
      <c r="K29" s="36" t="s">
        <v>123</v>
      </c>
      <c r="L29" s="36" t="s">
        <v>123</v>
      </c>
      <c r="M29" s="36" t="s">
        <v>123</v>
      </c>
      <c r="N29" s="36" t="s">
        <v>123</v>
      </c>
      <c r="O29" s="36" t="s">
        <v>123</v>
      </c>
      <c r="P29" s="36">
        <v>1</v>
      </c>
      <c r="Q29" s="36" t="s">
        <v>123</v>
      </c>
      <c r="R29" s="36" t="s">
        <v>123</v>
      </c>
      <c r="S29" s="36" t="s">
        <v>123</v>
      </c>
      <c r="T29" s="36" t="s">
        <v>123</v>
      </c>
      <c r="U29" s="36" t="s">
        <v>123</v>
      </c>
      <c r="V29" s="36" t="s">
        <v>123</v>
      </c>
      <c r="W29" s="36" t="s">
        <v>123</v>
      </c>
      <c r="X29" s="36" t="s">
        <v>123</v>
      </c>
      <c r="Y29" s="36" t="s">
        <v>123</v>
      </c>
      <c r="Z29" s="36" t="s">
        <v>123</v>
      </c>
      <c r="AA29" s="36" t="s">
        <v>123</v>
      </c>
      <c r="AB29" s="36" t="s">
        <v>123</v>
      </c>
      <c r="AC29" s="36" t="s">
        <v>123</v>
      </c>
      <c r="AD29" s="36" t="s">
        <v>123</v>
      </c>
      <c r="AE29" s="36" t="s">
        <v>123</v>
      </c>
      <c r="AF29" s="36" t="s">
        <v>123</v>
      </c>
      <c r="AG29" s="36" t="s">
        <v>123</v>
      </c>
      <c r="AH29" s="36"/>
      <c r="AI29" s="36"/>
      <c r="AJ29" s="36"/>
      <c r="AK29" s="36"/>
      <c r="AL29" s="36"/>
      <c r="AM29" s="36"/>
      <c r="AN29" s="37">
        <v>-14.817719218135</v>
      </c>
      <c r="AO29" s="37">
        <v>-64.858234506100004</v>
      </c>
      <c r="AP29" s="36"/>
      <c r="AQ29" s="36"/>
      <c r="AR29" s="36"/>
      <c r="AS29" s="36"/>
      <c r="AT29" s="52"/>
      <c r="AU29" s="53"/>
      <c r="AV29" s="36">
        <v>1</v>
      </c>
      <c r="AW29" s="36">
        <v>1</v>
      </c>
      <c r="AX29" s="36">
        <v>1</v>
      </c>
      <c r="AY29" s="36">
        <v>5</v>
      </c>
      <c r="AZ29" s="36">
        <f>AY29*1.25</f>
        <v>6.25</v>
      </c>
      <c r="BA29" s="36">
        <v>1</v>
      </c>
      <c r="BB29" s="36" t="s">
        <v>123</v>
      </c>
    </row>
    <row r="30" spans="1:54" x14ac:dyDescent="0.3">
      <c r="A30" s="36">
        <v>20</v>
      </c>
      <c r="B30" s="36">
        <v>408</v>
      </c>
      <c r="C30" s="36" t="s">
        <v>123</v>
      </c>
      <c r="D30" s="36" t="s">
        <v>123</v>
      </c>
      <c r="E30" s="36" t="s">
        <v>123</v>
      </c>
      <c r="F30" s="36">
        <v>1</v>
      </c>
      <c r="G30" s="36">
        <v>1</v>
      </c>
      <c r="H30" s="36">
        <v>1</v>
      </c>
      <c r="I30" s="36" t="s">
        <v>123</v>
      </c>
      <c r="J30" s="36" t="s">
        <v>123</v>
      </c>
      <c r="K30" s="36" t="s">
        <v>123</v>
      </c>
      <c r="L30" s="36" t="s">
        <v>123</v>
      </c>
      <c r="M30" s="36" t="s">
        <v>123</v>
      </c>
      <c r="N30" s="36">
        <v>1</v>
      </c>
      <c r="O30" s="36" t="s">
        <v>123</v>
      </c>
      <c r="P30" s="36">
        <v>1</v>
      </c>
      <c r="Q30" s="36" t="s">
        <v>123</v>
      </c>
      <c r="R30" s="36" t="s">
        <v>123</v>
      </c>
      <c r="S30" s="36" t="s">
        <v>123</v>
      </c>
      <c r="T30" s="36" t="s">
        <v>123</v>
      </c>
      <c r="U30" s="36" t="s">
        <v>123</v>
      </c>
      <c r="V30" s="36" t="s">
        <v>123</v>
      </c>
      <c r="W30" s="36" t="s">
        <v>123</v>
      </c>
      <c r="X30" s="36" t="s">
        <v>123</v>
      </c>
      <c r="Y30" s="36" t="s">
        <v>123</v>
      </c>
      <c r="Z30" s="36" t="s">
        <v>123</v>
      </c>
      <c r="AA30" s="36" t="s">
        <v>123</v>
      </c>
      <c r="AB30" s="36" t="s">
        <v>123</v>
      </c>
      <c r="AC30" s="36" t="s">
        <v>123</v>
      </c>
      <c r="AD30" s="36" t="s">
        <v>123</v>
      </c>
      <c r="AE30" s="36" t="s">
        <v>123</v>
      </c>
      <c r="AF30" s="36" t="s">
        <v>123</v>
      </c>
      <c r="AG30" s="36" t="s">
        <v>123</v>
      </c>
      <c r="AH30" s="36"/>
      <c r="AI30" s="36"/>
      <c r="AJ30" s="36"/>
      <c r="AK30" s="36"/>
      <c r="AL30" s="36"/>
      <c r="AM30" s="36"/>
      <c r="AN30" s="37">
        <v>-14.817814835371999</v>
      </c>
      <c r="AO30" s="37">
        <v>-64.858289156108995</v>
      </c>
      <c r="AP30" s="36">
        <v>3171</v>
      </c>
      <c r="AQ30" s="36"/>
      <c r="AR30" s="36"/>
      <c r="AS30" s="54">
        <f>AP27-AP30</f>
        <v>52</v>
      </c>
      <c r="AT30" s="52"/>
      <c r="AU30" s="53"/>
      <c r="AV30" s="36">
        <v>1</v>
      </c>
      <c r="AW30" s="36">
        <v>1</v>
      </c>
      <c r="AX30" s="36">
        <v>1</v>
      </c>
      <c r="AY30" s="36">
        <v>11</v>
      </c>
      <c r="AZ30" s="36">
        <f>AY30*1.25</f>
        <v>13.75</v>
      </c>
      <c r="BA30" s="36" t="s">
        <v>123</v>
      </c>
      <c r="BB30" s="36" t="s">
        <v>123</v>
      </c>
    </row>
    <row r="31" spans="1:54" x14ac:dyDescent="0.3">
      <c r="A31" s="36">
        <v>21</v>
      </c>
      <c r="B31" s="36">
        <v>409</v>
      </c>
      <c r="C31" s="36" t="s">
        <v>123</v>
      </c>
      <c r="D31" s="36" t="s">
        <v>123</v>
      </c>
      <c r="E31" s="36" t="s">
        <v>123</v>
      </c>
      <c r="F31" s="36">
        <v>1</v>
      </c>
      <c r="G31" s="36">
        <v>1</v>
      </c>
      <c r="H31" s="36">
        <v>1</v>
      </c>
      <c r="I31" s="36" t="s">
        <v>123</v>
      </c>
      <c r="J31" s="36" t="s">
        <v>123</v>
      </c>
      <c r="K31" s="36" t="s">
        <v>123</v>
      </c>
      <c r="L31" s="36">
        <v>1</v>
      </c>
      <c r="M31" s="36" t="s">
        <v>123</v>
      </c>
      <c r="N31" s="36" t="s">
        <v>123</v>
      </c>
      <c r="O31" s="36" t="s">
        <v>123</v>
      </c>
      <c r="P31" s="36" t="s">
        <v>123</v>
      </c>
      <c r="Q31" s="36" t="s">
        <v>123</v>
      </c>
      <c r="R31" s="36" t="s">
        <v>123</v>
      </c>
      <c r="S31" s="36" t="s">
        <v>123</v>
      </c>
      <c r="T31" s="36" t="s">
        <v>123</v>
      </c>
      <c r="U31" s="36" t="s">
        <v>123</v>
      </c>
      <c r="V31" s="36">
        <v>1</v>
      </c>
      <c r="W31" s="36" t="s">
        <v>123</v>
      </c>
      <c r="X31" s="36" t="s">
        <v>123</v>
      </c>
      <c r="Y31" s="36" t="s">
        <v>123</v>
      </c>
      <c r="Z31" s="36" t="s">
        <v>123</v>
      </c>
      <c r="AA31" s="36" t="s">
        <v>123</v>
      </c>
      <c r="AB31" s="36" t="s">
        <v>123</v>
      </c>
      <c r="AC31" s="36" t="s">
        <v>123</v>
      </c>
      <c r="AD31" s="36" t="s">
        <v>123</v>
      </c>
      <c r="AE31" s="36" t="s">
        <v>123</v>
      </c>
      <c r="AF31" s="36" t="s">
        <v>123</v>
      </c>
      <c r="AG31" s="36" t="s">
        <v>123</v>
      </c>
      <c r="AH31" s="36"/>
      <c r="AI31" s="36"/>
      <c r="AJ31" s="36"/>
      <c r="AK31" s="36" t="s">
        <v>219</v>
      </c>
      <c r="AL31" s="36">
        <v>1</v>
      </c>
      <c r="AM31" s="36">
        <v>1</v>
      </c>
      <c r="AN31" s="37">
        <v>-14.818214806599</v>
      </c>
      <c r="AO31" s="37">
        <v>-64.858291503041002</v>
      </c>
      <c r="AP31" s="36">
        <v>3127</v>
      </c>
      <c r="AQ31" s="36">
        <v>3103</v>
      </c>
      <c r="AR31" s="36">
        <f>AP31-AQ31</f>
        <v>24</v>
      </c>
      <c r="AS31" s="54">
        <f>AP30-AP31</f>
        <v>44</v>
      </c>
      <c r="AT31" s="52"/>
      <c r="AU31" s="53"/>
      <c r="AV31" s="36" t="s">
        <v>123</v>
      </c>
      <c r="AW31" s="36" t="s">
        <v>123</v>
      </c>
      <c r="AX31" s="36" t="s">
        <v>123</v>
      </c>
      <c r="AY31" s="36" t="s">
        <v>123</v>
      </c>
      <c r="AZ31" s="36" t="s">
        <v>123</v>
      </c>
      <c r="BA31" s="36" t="s">
        <v>123</v>
      </c>
      <c r="BB31" s="36" t="s">
        <v>123</v>
      </c>
    </row>
    <row r="32" spans="1:54" x14ac:dyDescent="0.3">
      <c r="A32" s="36">
        <v>22</v>
      </c>
      <c r="B32" s="36">
        <v>410</v>
      </c>
      <c r="C32" s="36" t="s">
        <v>123</v>
      </c>
      <c r="D32" s="36" t="s">
        <v>123</v>
      </c>
      <c r="E32" s="36" t="s">
        <v>123</v>
      </c>
      <c r="F32" s="36">
        <v>1</v>
      </c>
      <c r="G32" s="36">
        <v>1</v>
      </c>
      <c r="H32" s="36">
        <v>1</v>
      </c>
      <c r="I32" s="36" t="s">
        <v>123</v>
      </c>
      <c r="J32" s="36" t="s">
        <v>123</v>
      </c>
      <c r="K32" s="36" t="s">
        <v>123</v>
      </c>
      <c r="L32" s="36">
        <v>1</v>
      </c>
      <c r="M32" s="36" t="s">
        <v>123</v>
      </c>
      <c r="N32" s="36" t="s">
        <v>123</v>
      </c>
      <c r="O32" s="36" t="s">
        <v>123</v>
      </c>
      <c r="P32" s="36" t="s">
        <v>123</v>
      </c>
      <c r="Q32" s="36" t="s">
        <v>123</v>
      </c>
      <c r="R32" s="36" t="s">
        <v>123</v>
      </c>
      <c r="S32" s="36" t="s">
        <v>123</v>
      </c>
      <c r="T32" s="36" t="s">
        <v>123</v>
      </c>
      <c r="U32" s="36" t="s">
        <v>123</v>
      </c>
      <c r="V32" s="36" t="s">
        <v>123</v>
      </c>
      <c r="W32" s="36" t="s">
        <v>123</v>
      </c>
      <c r="X32" s="36" t="s">
        <v>123</v>
      </c>
      <c r="Y32" s="36" t="s">
        <v>123</v>
      </c>
      <c r="Z32" s="36" t="s">
        <v>123</v>
      </c>
      <c r="AA32" s="36" t="s">
        <v>123</v>
      </c>
      <c r="AB32" s="36" t="s">
        <v>123</v>
      </c>
      <c r="AC32" s="36" t="s">
        <v>123</v>
      </c>
      <c r="AD32" s="36" t="s">
        <v>123</v>
      </c>
      <c r="AE32" s="36" t="s">
        <v>123</v>
      </c>
      <c r="AF32" s="36" t="s">
        <v>123</v>
      </c>
      <c r="AG32" s="36" t="s">
        <v>123</v>
      </c>
      <c r="AH32" s="36"/>
      <c r="AI32" s="36"/>
      <c r="AJ32" s="36"/>
      <c r="AK32" s="36"/>
      <c r="AL32" s="36"/>
      <c r="AM32" s="36"/>
      <c r="AN32" s="37">
        <v>-14.818607646499</v>
      </c>
      <c r="AO32" s="37">
        <v>-64.858296532183005</v>
      </c>
      <c r="AP32" s="36">
        <v>3060</v>
      </c>
      <c r="AQ32" s="36"/>
      <c r="AR32" s="36"/>
      <c r="AS32" s="54">
        <f>AQ31-AP32</f>
        <v>43</v>
      </c>
      <c r="AT32" s="52"/>
      <c r="AU32" s="53"/>
      <c r="AV32" s="36" t="s">
        <v>123</v>
      </c>
      <c r="AW32" s="36" t="s">
        <v>123</v>
      </c>
      <c r="AX32" s="36" t="s">
        <v>123</v>
      </c>
      <c r="AY32" s="36" t="s">
        <v>123</v>
      </c>
      <c r="AZ32" s="36" t="s">
        <v>123</v>
      </c>
      <c r="BA32" s="36" t="s">
        <v>123</v>
      </c>
      <c r="BB32" s="36" t="s">
        <v>123</v>
      </c>
    </row>
    <row r="33" spans="1:54" x14ac:dyDescent="0.3">
      <c r="A33" s="36">
        <v>23</v>
      </c>
      <c r="B33" s="36">
        <v>411</v>
      </c>
      <c r="C33" s="36" t="s">
        <v>123</v>
      </c>
      <c r="D33" s="36" t="s">
        <v>123</v>
      </c>
      <c r="E33" s="36" t="s">
        <v>123</v>
      </c>
      <c r="F33" s="36">
        <v>1</v>
      </c>
      <c r="G33" s="36">
        <v>1</v>
      </c>
      <c r="H33" s="36">
        <v>1</v>
      </c>
      <c r="I33" s="36" t="s">
        <v>123</v>
      </c>
      <c r="J33" s="36" t="s">
        <v>123</v>
      </c>
      <c r="K33" s="36" t="s">
        <v>123</v>
      </c>
      <c r="L33" s="36">
        <v>1</v>
      </c>
      <c r="M33" s="36" t="s">
        <v>123</v>
      </c>
      <c r="N33" s="36" t="s">
        <v>123</v>
      </c>
      <c r="O33" s="36" t="s">
        <v>123</v>
      </c>
      <c r="P33" s="36" t="s">
        <v>123</v>
      </c>
      <c r="Q33" s="36" t="s">
        <v>123</v>
      </c>
      <c r="R33" s="36" t="s">
        <v>123</v>
      </c>
      <c r="S33" s="36" t="s">
        <v>123</v>
      </c>
      <c r="T33" s="36" t="s">
        <v>123</v>
      </c>
      <c r="U33" s="36" t="s">
        <v>123</v>
      </c>
      <c r="V33" s="36" t="s">
        <v>123</v>
      </c>
      <c r="W33" s="36" t="s">
        <v>123</v>
      </c>
      <c r="X33" s="36" t="s">
        <v>123</v>
      </c>
      <c r="Y33" s="36" t="s">
        <v>123</v>
      </c>
      <c r="Z33" s="36" t="s">
        <v>123</v>
      </c>
      <c r="AA33" s="36" t="s">
        <v>123</v>
      </c>
      <c r="AB33" s="36" t="s">
        <v>123</v>
      </c>
      <c r="AC33" s="36" t="s">
        <v>123</v>
      </c>
      <c r="AD33" s="36" t="s">
        <v>123</v>
      </c>
      <c r="AE33" s="36" t="s">
        <v>123</v>
      </c>
      <c r="AF33" s="36" t="s">
        <v>123</v>
      </c>
      <c r="AG33" s="36" t="s">
        <v>123</v>
      </c>
      <c r="AH33" s="36"/>
      <c r="AI33" s="36"/>
      <c r="AJ33" s="36"/>
      <c r="AK33" s="36"/>
      <c r="AL33" s="36"/>
      <c r="AM33" s="36"/>
      <c r="AN33" s="37">
        <v>-14.819033222166</v>
      </c>
      <c r="AO33" s="37">
        <v>-64.858292844146007</v>
      </c>
      <c r="AP33" s="36">
        <v>3014</v>
      </c>
      <c r="AQ33" s="36"/>
      <c r="AR33" s="36"/>
      <c r="AS33" s="54">
        <f>AP32-AP33</f>
        <v>46</v>
      </c>
      <c r="AT33" s="52"/>
      <c r="AU33" s="53"/>
      <c r="AV33" s="36" t="s">
        <v>123</v>
      </c>
      <c r="AW33" s="36" t="s">
        <v>123</v>
      </c>
      <c r="AX33" s="36" t="s">
        <v>123</v>
      </c>
      <c r="AY33" s="36" t="s">
        <v>123</v>
      </c>
      <c r="AZ33" s="36" t="s">
        <v>123</v>
      </c>
      <c r="BA33" s="36" t="s">
        <v>123</v>
      </c>
      <c r="BB33" s="36" t="s">
        <v>123</v>
      </c>
    </row>
    <row r="34" spans="1:54" x14ac:dyDescent="0.3">
      <c r="A34" s="36">
        <v>24</v>
      </c>
      <c r="B34" s="36">
        <v>412</v>
      </c>
      <c r="C34" s="36" t="s">
        <v>123</v>
      </c>
      <c r="D34" s="36" t="s">
        <v>123</v>
      </c>
      <c r="E34" s="36" t="s">
        <v>123</v>
      </c>
      <c r="F34" s="36">
        <v>1</v>
      </c>
      <c r="G34" s="36">
        <v>1</v>
      </c>
      <c r="H34" s="36">
        <v>1</v>
      </c>
      <c r="I34" s="36" t="s">
        <v>123</v>
      </c>
      <c r="J34" s="36" t="s">
        <v>123</v>
      </c>
      <c r="K34" s="36" t="s">
        <v>123</v>
      </c>
      <c r="L34" s="36">
        <v>1</v>
      </c>
      <c r="M34" s="36" t="s">
        <v>123</v>
      </c>
      <c r="N34" s="36" t="s">
        <v>123</v>
      </c>
      <c r="O34" s="36" t="s">
        <v>123</v>
      </c>
      <c r="P34" s="36" t="s">
        <v>123</v>
      </c>
      <c r="Q34" s="36" t="s">
        <v>123</v>
      </c>
      <c r="R34" s="36" t="s">
        <v>123</v>
      </c>
      <c r="S34" s="36" t="s">
        <v>123</v>
      </c>
      <c r="T34" s="36" t="s">
        <v>123</v>
      </c>
      <c r="U34" s="36" t="s">
        <v>123</v>
      </c>
      <c r="V34" s="36" t="s">
        <v>123</v>
      </c>
      <c r="W34" s="36" t="s">
        <v>123</v>
      </c>
      <c r="X34" s="36" t="s">
        <v>123</v>
      </c>
      <c r="Y34" s="36" t="s">
        <v>123</v>
      </c>
      <c r="Z34" s="36" t="s">
        <v>123</v>
      </c>
      <c r="AA34" s="36" t="s">
        <v>123</v>
      </c>
      <c r="AB34" s="36" t="s">
        <v>123</v>
      </c>
      <c r="AC34" s="36" t="s">
        <v>123</v>
      </c>
      <c r="AD34" s="36" t="s">
        <v>123</v>
      </c>
      <c r="AE34" s="36" t="s">
        <v>123</v>
      </c>
      <c r="AF34" s="36" t="s">
        <v>123</v>
      </c>
      <c r="AG34" s="36" t="s">
        <v>123</v>
      </c>
      <c r="AH34" s="36"/>
      <c r="AI34" s="36"/>
      <c r="AJ34" s="36"/>
      <c r="AK34" s="36"/>
      <c r="AL34" s="36"/>
      <c r="AM34" s="36"/>
      <c r="AN34" s="37">
        <v>-14.819466251841</v>
      </c>
      <c r="AO34" s="37">
        <v>-64.858291503041002</v>
      </c>
      <c r="AP34" s="36">
        <v>2966</v>
      </c>
      <c r="AQ34" s="36"/>
      <c r="AR34" s="36"/>
      <c r="AS34" s="54">
        <f t="shared" ref="AS34:AS38" si="2">AP33-AP34</f>
        <v>48</v>
      </c>
      <c r="AT34" s="52"/>
      <c r="AU34" s="53"/>
      <c r="AV34" s="36" t="s">
        <v>123</v>
      </c>
      <c r="AW34" s="36" t="s">
        <v>123</v>
      </c>
      <c r="AX34" s="36" t="s">
        <v>123</v>
      </c>
      <c r="AY34" s="36" t="s">
        <v>123</v>
      </c>
      <c r="AZ34" s="36" t="s">
        <v>123</v>
      </c>
      <c r="BA34" s="36" t="s">
        <v>123</v>
      </c>
      <c r="BB34" s="36" t="s">
        <v>123</v>
      </c>
    </row>
    <row r="35" spans="1:54" x14ac:dyDescent="0.3">
      <c r="A35" s="36">
        <v>25</v>
      </c>
      <c r="B35" s="36">
        <v>413</v>
      </c>
      <c r="C35" s="36" t="s">
        <v>123</v>
      </c>
      <c r="D35" s="36" t="s">
        <v>123</v>
      </c>
      <c r="E35" s="36">
        <v>1</v>
      </c>
      <c r="F35" s="36" t="s">
        <v>123</v>
      </c>
      <c r="G35" s="36" t="s">
        <v>123</v>
      </c>
      <c r="H35" s="36">
        <v>1</v>
      </c>
      <c r="I35" s="36" t="s">
        <v>123</v>
      </c>
      <c r="J35" s="36" t="s">
        <v>123</v>
      </c>
      <c r="K35" s="36" t="s">
        <v>123</v>
      </c>
      <c r="L35" s="36">
        <v>1</v>
      </c>
      <c r="M35" s="36" t="s">
        <v>123</v>
      </c>
      <c r="N35" s="36" t="s">
        <v>123</v>
      </c>
      <c r="O35" s="36" t="s">
        <v>123</v>
      </c>
      <c r="P35" s="36" t="s">
        <v>123</v>
      </c>
      <c r="Q35" s="36" t="s">
        <v>123</v>
      </c>
      <c r="R35" s="36" t="s">
        <v>123</v>
      </c>
      <c r="S35" s="36" t="s">
        <v>123</v>
      </c>
      <c r="T35" s="36" t="s">
        <v>123</v>
      </c>
      <c r="U35" s="36" t="s">
        <v>123</v>
      </c>
      <c r="V35" s="36" t="s">
        <v>123</v>
      </c>
      <c r="W35" s="36" t="s">
        <v>123</v>
      </c>
      <c r="X35" s="36" t="s">
        <v>123</v>
      </c>
      <c r="Y35" s="36" t="s">
        <v>123</v>
      </c>
      <c r="Z35" s="36" t="s">
        <v>123</v>
      </c>
      <c r="AA35" s="36" t="s">
        <v>123</v>
      </c>
      <c r="AB35" s="36" t="s">
        <v>123</v>
      </c>
      <c r="AC35" s="36" t="s">
        <v>123</v>
      </c>
      <c r="AD35" s="36" t="s">
        <v>123</v>
      </c>
      <c r="AE35" s="36" t="s">
        <v>123</v>
      </c>
      <c r="AF35" s="36" t="s">
        <v>123</v>
      </c>
      <c r="AG35" s="36" t="s">
        <v>123</v>
      </c>
      <c r="AH35" s="36"/>
      <c r="AI35" s="36"/>
      <c r="AJ35" s="36"/>
      <c r="AK35" s="36"/>
      <c r="AL35" s="36"/>
      <c r="AM35" s="36"/>
      <c r="AN35" s="37">
        <v>-14.819746293542</v>
      </c>
      <c r="AO35" s="37">
        <v>-64.858412202446999</v>
      </c>
      <c r="AP35" s="36">
        <v>2933</v>
      </c>
      <c r="AQ35" s="36"/>
      <c r="AR35" s="36"/>
      <c r="AS35" s="54">
        <f t="shared" si="2"/>
        <v>33</v>
      </c>
      <c r="AT35" s="52"/>
      <c r="AU35" s="53"/>
      <c r="AV35" s="36" t="s">
        <v>123</v>
      </c>
      <c r="AW35" s="36" t="s">
        <v>123</v>
      </c>
      <c r="AX35" s="36" t="s">
        <v>123</v>
      </c>
      <c r="AY35" s="36" t="s">
        <v>123</v>
      </c>
      <c r="AZ35" s="36" t="s">
        <v>123</v>
      </c>
      <c r="BA35" s="36" t="s">
        <v>123</v>
      </c>
      <c r="BB35" s="36" t="s">
        <v>123</v>
      </c>
    </row>
    <row r="36" spans="1:54" x14ac:dyDescent="0.3">
      <c r="A36" s="36">
        <v>26</v>
      </c>
      <c r="B36" s="36">
        <v>414</v>
      </c>
      <c r="C36" s="36" t="s">
        <v>123</v>
      </c>
      <c r="D36" s="36" t="s">
        <v>123</v>
      </c>
      <c r="E36" s="36" t="s">
        <v>123</v>
      </c>
      <c r="F36" s="36">
        <v>1</v>
      </c>
      <c r="G36" s="36">
        <v>1</v>
      </c>
      <c r="H36" s="36">
        <v>1</v>
      </c>
      <c r="I36" s="36" t="s">
        <v>123</v>
      </c>
      <c r="J36" s="36" t="s">
        <v>123</v>
      </c>
      <c r="K36" s="36" t="s">
        <v>123</v>
      </c>
      <c r="L36" s="36">
        <v>1</v>
      </c>
      <c r="M36" s="36" t="s">
        <v>123</v>
      </c>
      <c r="N36" s="36" t="s">
        <v>123</v>
      </c>
      <c r="O36" s="36" t="s">
        <v>123</v>
      </c>
      <c r="P36" s="36" t="s">
        <v>123</v>
      </c>
      <c r="Q36" s="36" t="s">
        <v>123</v>
      </c>
      <c r="R36" s="36" t="s">
        <v>123</v>
      </c>
      <c r="S36" s="36" t="s">
        <v>123</v>
      </c>
      <c r="T36" s="36" t="s">
        <v>123</v>
      </c>
      <c r="U36" s="36" t="s">
        <v>123</v>
      </c>
      <c r="V36" s="36" t="s">
        <v>123</v>
      </c>
      <c r="W36" s="36" t="s">
        <v>123</v>
      </c>
      <c r="X36" s="36" t="s">
        <v>123</v>
      </c>
      <c r="Y36" s="36" t="s">
        <v>123</v>
      </c>
      <c r="Z36" s="36" t="s">
        <v>123</v>
      </c>
      <c r="AA36" s="36" t="s">
        <v>123</v>
      </c>
      <c r="AB36" s="36" t="s">
        <v>123</v>
      </c>
      <c r="AC36" s="36" t="s">
        <v>123</v>
      </c>
      <c r="AD36" s="36" t="s">
        <v>123</v>
      </c>
      <c r="AE36" s="36" t="s">
        <v>123</v>
      </c>
      <c r="AF36" s="36" t="s">
        <v>123</v>
      </c>
      <c r="AG36" s="36" t="s">
        <v>123</v>
      </c>
      <c r="AH36" s="36"/>
      <c r="AI36" s="36"/>
      <c r="AJ36" s="36"/>
      <c r="AK36" s="36"/>
      <c r="AL36" s="36"/>
      <c r="AM36" s="36"/>
      <c r="AN36" s="37">
        <v>-14.819736246702</v>
      </c>
      <c r="AO36" s="37">
        <v>-64.857896547764</v>
      </c>
      <c r="AP36" s="36">
        <v>2878</v>
      </c>
      <c r="AQ36" s="36"/>
      <c r="AR36" s="36"/>
      <c r="AS36" s="54">
        <f t="shared" si="2"/>
        <v>55</v>
      </c>
      <c r="AT36" s="52"/>
      <c r="AU36" s="53"/>
      <c r="AV36" s="36" t="s">
        <v>123</v>
      </c>
      <c r="AW36" s="36" t="s">
        <v>123</v>
      </c>
      <c r="AX36" s="36" t="s">
        <v>123</v>
      </c>
      <c r="AY36" s="36" t="s">
        <v>123</v>
      </c>
      <c r="AZ36" s="36" t="s">
        <v>123</v>
      </c>
      <c r="BA36" s="36" t="s">
        <v>123</v>
      </c>
      <c r="BB36" s="36" t="s">
        <v>123</v>
      </c>
    </row>
    <row r="37" spans="1:54" x14ac:dyDescent="0.3">
      <c r="A37" s="36">
        <v>27</v>
      </c>
      <c r="B37" s="36">
        <v>415</v>
      </c>
      <c r="C37" s="36" t="s">
        <v>123</v>
      </c>
      <c r="D37" s="36" t="s">
        <v>123</v>
      </c>
      <c r="E37" s="36" t="s">
        <v>123</v>
      </c>
      <c r="F37" s="36">
        <v>1</v>
      </c>
      <c r="G37" s="36">
        <v>1</v>
      </c>
      <c r="H37" s="36">
        <v>1</v>
      </c>
      <c r="I37" s="36" t="s">
        <v>123</v>
      </c>
      <c r="J37" s="36" t="s">
        <v>123</v>
      </c>
      <c r="K37" s="36" t="s">
        <v>123</v>
      </c>
      <c r="L37" s="36">
        <v>1</v>
      </c>
      <c r="M37" s="36" t="s">
        <v>123</v>
      </c>
      <c r="N37" s="36" t="s">
        <v>123</v>
      </c>
      <c r="O37" s="36" t="s">
        <v>123</v>
      </c>
      <c r="P37" s="36" t="s">
        <v>123</v>
      </c>
      <c r="Q37" s="36" t="s">
        <v>123</v>
      </c>
      <c r="R37" s="36" t="s">
        <v>123</v>
      </c>
      <c r="S37" s="36" t="s">
        <v>123</v>
      </c>
      <c r="T37" s="36" t="s">
        <v>123</v>
      </c>
      <c r="U37" s="36" t="s">
        <v>123</v>
      </c>
      <c r="V37" s="36" t="s">
        <v>123</v>
      </c>
      <c r="W37" s="36" t="s">
        <v>123</v>
      </c>
      <c r="X37" s="36" t="s">
        <v>123</v>
      </c>
      <c r="Y37" s="36" t="s">
        <v>123</v>
      </c>
      <c r="Z37" s="36" t="s">
        <v>123</v>
      </c>
      <c r="AA37" s="36" t="s">
        <v>123</v>
      </c>
      <c r="AB37" s="36" t="s">
        <v>123</v>
      </c>
      <c r="AC37" s="36" t="s">
        <v>123</v>
      </c>
      <c r="AD37" s="36" t="s">
        <v>123</v>
      </c>
      <c r="AE37" s="36" t="s">
        <v>123</v>
      </c>
      <c r="AF37" s="36" t="s">
        <v>123</v>
      </c>
      <c r="AG37" s="36" t="s">
        <v>123</v>
      </c>
      <c r="AH37" s="36"/>
      <c r="AI37" s="36"/>
      <c r="AJ37" s="36"/>
      <c r="AK37" s="36"/>
      <c r="AL37" s="36"/>
      <c r="AM37" s="36"/>
      <c r="AN37" s="37">
        <v>-14.81972911599</v>
      </c>
      <c r="AO37" s="37">
        <v>-64.857414420693999</v>
      </c>
      <c r="AP37" s="36">
        <v>2826</v>
      </c>
      <c r="AQ37" s="36"/>
      <c r="AR37" s="36"/>
      <c r="AS37" s="54">
        <f t="shared" si="2"/>
        <v>52</v>
      </c>
      <c r="AT37" s="52"/>
      <c r="AU37" s="53"/>
      <c r="AV37" s="36" t="s">
        <v>123</v>
      </c>
      <c r="AW37" s="36" t="s">
        <v>123</v>
      </c>
      <c r="AX37" s="36" t="s">
        <v>123</v>
      </c>
      <c r="AY37" s="36" t="s">
        <v>123</v>
      </c>
      <c r="AZ37" s="36" t="s">
        <v>123</v>
      </c>
      <c r="BA37" s="36" t="s">
        <v>123</v>
      </c>
      <c r="BB37" s="36" t="s">
        <v>123</v>
      </c>
    </row>
    <row r="38" spans="1:54" x14ac:dyDescent="0.3">
      <c r="A38" s="36">
        <v>28</v>
      </c>
      <c r="B38" s="36">
        <v>416</v>
      </c>
      <c r="C38" s="36" t="s">
        <v>123</v>
      </c>
      <c r="D38" s="36" t="s">
        <v>123</v>
      </c>
      <c r="E38" s="36" t="s">
        <v>123</v>
      </c>
      <c r="F38" s="36">
        <v>1</v>
      </c>
      <c r="G38" s="36">
        <v>1</v>
      </c>
      <c r="H38" s="36">
        <v>1</v>
      </c>
      <c r="I38" s="36" t="s">
        <v>123</v>
      </c>
      <c r="J38" s="36" t="s">
        <v>123</v>
      </c>
      <c r="K38" s="36" t="s">
        <v>123</v>
      </c>
      <c r="L38" s="36" t="s">
        <v>123</v>
      </c>
      <c r="M38" s="36" t="s">
        <v>123</v>
      </c>
      <c r="N38" s="36">
        <v>1</v>
      </c>
      <c r="O38" s="36" t="s">
        <v>123</v>
      </c>
      <c r="P38" s="36">
        <v>1</v>
      </c>
      <c r="Q38" s="36" t="s">
        <v>123</v>
      </c>
      <c r="R38" s="36" t="s">
        <v>123</v>
      </c>
      <c r="S38" s="36" t="s">
        <v>123</v>
      </c>
      <c r="T38" s="36" t="s">
        <v>123</v>
      </c>
      <c r="U38" s="36" t="s">
        <v>123</v>
      </c>
      <c r="V38" s="36" t="s">
        <v>123</v>
      </c>
      <c r="W38" s="36" t="s">
        <v>123</v>
      </c>
      <c r="X38" s="36" t="s">
        <v>123</v>
      </c>
      <c r="Y38" s="36" t="s">
        <v>123</v>
      </c>
      <c r="Z38" s="36" t="s">
        <v>123</v>
      </c>
      <c r="AA38" s="36" t="s">
        <v>123</v>
      </c>
      <c r="AB38" s="36" t="s">
        <v>123</v>
      </c>
      <c r="AC38" s="36" t="s">
        <v>123</v>
      </c>
      <c r="AD38" s="36" t="s">
        <v>123</v>
      </c>
      <c r="AE38" s="36" t="s">
        <v>123</v>
      </c>
      <c r="AF38" s="36" t="s">
        <v>123</v>
      </c>
      <c r="AG38" s="36" t="s">
        <v>123</v>
      </c>
      <c r="AH38" s="36"/>
      <c r="AI38" s="36"/>
      <c r="AJ38" s="36"/>
      <c r="AK38" s="36"/>
      <c r="AL38" s="36"/>
      <c r="AM38" s="36"/>
      <c r="AN38" s="37">
        <v>-14.819736894948999</v>
      </c>
      <c r="AO38" s="37">
        <v>-64.856998678295994</v>
      </c>
      <c r="AP38" s="36">
        <v>2781</v>
      </c>
      <c r="AQ38" s="36"/>
      <c r="AR38" s="36"/>
      <c r="AS38" s="54">
        <f t="shared" si="2"/>
        <v>45</v>
      </c>
      <c r="AT38" s="52"/>
      <c r="AU38" s="53"/>
      <c r="AV38" s="36">
        <v>1</v>
      </c>
      <c r="AW38" s="36">
        <v>1</v>
      </c>
      <c r="AX38" s="36">
        <v>1</v>
      </c>
      <c r="AY38" s="36" t="s">
        <v>123</v>
      </c>
      <c r="AZ38" s="36" t="s">
        <v>123</v>
      </c>
      <c r="BA38" s="36" t="s">
        <v>123</v>
      </c>
      <c r="BB38" s="36" t="s">
        <v>123</v>
      </c>
    </row>
    <row r="39" spans="1:54" x14ac:dyDescent="0.3">
      <c r="A39" s="36" t="s">
        <v>359</v>
      </c>
      <c r="B39" s="36"/>
      <c r="C39" s="36" t="s">
        <v>123</v>
      </c>
      <c r="D39" s="36" t="s">
        <v>123</v>
      </c>
      <c r="E39" s="36" t="s">
        <v>123</v>
      </c>
      <c r="F39" s="36" t="s">
        <v>123</v>
      </c>
      <c r="G39" s="36" t="s">
        <v>123</v>
      </c>
      <c r="H39" s="36" t="s">
        <v>123</v>
      </c>
      <c r="I39" s="36" t="s">
        <v>123</v>
      </c>
      <c r="J39" s="36" t="s">
        <v>123</v>
      </c>
      <c r="K39" s="36" t="s">
        <v>123</v>
      </c>
      <c r="L39" s="36" t="s">
        <v>123</v>
      </c>
      <c r="M39" s="36" t="s">
        <v>123</v>
      </c>
      <c r="N39" s="36" t="s">
        <v>123</v>
      </c>
      <c r="O39" s="36" t="s">
        <v>123</v>
      </c>
      <c r="P39" s="36" t="s">
        <v>123</v>
      </c>
      <c r="Q39" s="36" t="s">
        <v>123</v>
      </c>
      <c r="R39" s="36" t="s">
        <v>123</v>
      </c>
      <c r="S39" s="36" t="s">
        <v>123</v>
      </c>
      <c r="T39" s="36" t="s">
        <v>123</v>
      </c>
      <c r="U39" s="36" t="s">
        <v>123</v>
      </c>
      <c r="V39" s="36" t="s">
        <v>123</v>
      </c>
      <c r="W39" s="36" t="s">
        <v>123</v>
      </c>
      <c r="X39" s="36">
        <v>1</v>
      </c>
      <c r="Y39" s="36" t="s">
        <v>123</v>
      </c>
      <c r="Z39" s="36" t="s">
        <v>123</v>
      </c>
      <c r="AA39" s="36" t="s">
        <v>123</v>
      </c>
      <c r="AB39" s="36" t="s">
        <v>123</v>
      </c>
      <c r="AC39" s="36" t="s">
        <v>123</v>
      </c>
      <c r="AD39" s="36" t="s">
        <v>123</v>
      </c>
      <c r="AE39" s="36" t="s">
        <v>123</v>
      </c>
      <c r="AF39" s="36" t="s">
        <v>123</v>
      </c>
      <c r="AG39" s="36" t="s">
        <v>123</v>
      </c>
      <c r="AH39" s="36"/>
      <c r="AI39" s="36"/>
      <c r="AJ39" s="36"/>
      <c r="AK39" s="36"/>
      <c r="AL39" s="36"/>
      <c r="AM39" s="36"/>
      <c r="AN39" s="37">
        <v>-14.819727</v>
      </c>
      <c r="AO39" s="37">
        <v>-64.856751000000003</v>
      </c>
      <c r="AP39" s="36"/>
      <c r="AQ39" s="36"/>
      <c r="AR39" s="36"/>
      <c r="AS39" s="54"/>
      <c r="AT39" s="52"/>
      <c r="AU39" s="53"/>
      <c r="AV39" s="36" t="s">
        <v>123</v>
      </c>
      <c r="AW39" s="36" t="s">
        <v>123</v>
      </c>
      <c r="AX39" s="36"/>
      <c r="AY39" s="36">
        <v>27</v>
      </c>
      <c r="AZ39" s="36">
        <f>AY39*1.25</f>
        <v>33.75</v>
      </c>
      <c r="BA39" s="36" t="s">
        <v>123</v>
      </c>
      <c r="BB39" s="36" t="s">
        <v>123</v>
      </c>
    </row>
    <row r="40" spans="1:54" x14ac:dyDescent="0.3">
      <c r="A40" s="36">
        <v>29</v>
      </c>
      <c r="B40" s="36">
        <v>417</v>
      </c>
      <c r="C40" s="36" t="s">
        <v>123</v>
      </c>
      <c r="D40" s="36" t="s">
        <v>123</v>
      </c>
      <c r="E40" s="36" t="s">
        <v>123</v>
      </c>
      <c r="F40" s="36">
        <v>1</v>
      </c>
      <c r="G40" s="36">
        <v>1</v>
      </c>
      <c r="H40" s="36">
        <v>1</v>
      </c>
      <c r="I40" s="36" t="s">
        <v>123</v>
      </c>
      <c r="J40" s="36" t="s">
        <v>123</v>
      </c>
      <c r="K40" s="36" t="s">
        <v>123</v>
      </c>
      <c r="L40" s="36" t="s">
        <v>123</v>
      </c>
      <c r="M40" s="36" t="s">
        <v>123</v>
      </c>
      <c r="N40" s="36" t="s">
        <v>123</v>
      </c>
      <c r="O40" s="36" t="s">
        <v>123</v>
      </c>
      <c r="P40" s="36">
        <v>1</v>
      </c>
      <c r="Q40" s="36" t="s">
        <v>123</v>
      </c>
      <c r="R40" s="36" t="s">
        <v>123</v>
      </c>
      <c r="S40" s="36" t="s">
        <v>123</v>
      </c>
      <c r="T40" s="36" t="s">
        <v>123</v>
      </c>
      <c r="U40" s="36" t="s">
        <v>123</v>
      </c>
      <c r="V40" s="36" t="s">
        <v>123</v>
      </c>
      <c r="W40" s="36" t="s">
        <v>123</v>
      </c>
      <c r="X40" s="36" t="s">
        <v>123</v>
      </c>
      <c r="Y40" s="36" t="s">
        <v>123</v>
      </c>
      <c r="Z40" s="36" t="s">
        <v>123</v>
      </c>
      <c r="AA40" s="36" t="s">
        <v>123</v>
      </c>
      <c r="AB40" s="36" t="s">
        <v>123</v>
      </c>
      <c r="AC40" s="36" t="s">
        <v>123</v>
      </c>
      <c r="AD40" s="36" t="s">
        <v>123</v>
      </c>
      <c r="AE40" s="36" t="s">
        <v>123</v>
      </c>
      <c r="AF40" s="36" t="s">
        <v>123</v>
      </c>
      <c r="AG40" s="36" t="s">
        <v>123</v>
      </c>
      <c r="AH40" s="36"/>
      <c r="AI40" s="36"/>
      <c r="AJ40" s="36"/>
      <c r="AK40" s="36"/>
      <c r="AL40" s="36"/>
      <c r="AM40" s="36"/>
      <c r="AN40" s="37">
        <v>-14.819727</v>
      </c>
      <c r="AO40" s="37">
        <v>-64.856694000000005</v>
      </c>
      <c r="AP40" s="36"/>
      <c r="AQ40" s="36"/>
      <c r="AR40" s="36"/>
      <c r="AS40" s="54"/>
      <c r="AT40" s="52"/>
      <c r="AU40" s="53"/>
      <c r="AV40" s="36">
        <v>1</v>
      </c>
      <c r="AW40" s="36">
        <v>1</v>
      </c>
      <c r="AX40" s="36">
        <v>1</v>
      </c>
      <c r="AY40" s="36">
        <v>6</v>
      </c>
      <c r="AZ40" s="36">
        <f>AY40*1.25</f>
        <v>7.5</v>
      </c>
      <c r="BA40" s="36">
        <v>1</v>
      </c>
      <c r="BB40" s="36" t="s">
        <v>123</v>
      </c>
    </row>
    <row r="41" spans="1:54" x14ac:dyDescent="0.3">
      <c r="A41" s="36">
        <v>30</v>
      </c>
      <c r="B41" s="36">
        <v>418</v>
      </c>
      <c r="C41" s="36" t="s">
        <v>123</v>
      </c>
      <c r="D41" s="36" t="s">
        <v>123</v>
      </c>
      <c r="E41" s="36" t="s">
        <v>123</v>
      </c>
      <c r="F41" s="36">
        <v>1</v>
      </c>
      <c r="G41" s="36">
        <v>1</v>
      </c>
      <c r="H41" s="36">
        <v>1</v>
      </c>
      <c r="I41" s="36" t="s">
        <v>123</v>
      </c>
      <c r="J41" s="36" t="s">
        <v>123</v>
      </c>
      <c r="K41" s="36" t="s">
        <v>123</v>
      </c>
      <c r="L41" s="36" t="s">
        <v>123</v>
      </c>
      <c r="M41" s="36" t="s">
        <v>123</v>
      </c>
      <c r="N41" s="36">
        <v>1</v>
      </c>
      <c r="O41" s="36" t="s">
        <v>123</v>
      </c>
      <c r="P41" s="36">
        <v>1</v>
      </c>
      <c r="Q41" s="36" t="s">
        <v>123</v>
      </c>
      <c r="R41" s="36" t="s">
        <v>123</v>
      </c>
      <c r="S41" s="36" t="s">
        <v>123</v>
      </c>
      <c r="T41" s="36" t="s">
        <v>123</v>
      </c>
      <c r="U41" s="36" t="s">
        <v>123</v>
      </c>
      <c r="V41" s="36" t="s">
        <v>123</v>
      </c>
      <c r="W41" s="36" t="s">
        <v>123</v>
      </c>
      <c r="X41" s="36" t="s">
        <v>123</v>
      </c>
      <c r="Y41" s="36" t="s">
        <v>123</v>
      </c>
      <c r="Z41" s="36" t="s">
        <v>123</v>
      </c>
      <c r="AA41" s="36" t="s">
        <v>123</v>
      </c>
      <c r="AB41" s="36" t="s">
        <v>123</v>
      </c>
      <c r="AC41" s="36" t="s">
        <v>123</v>
      </c>
      <c r="AD41" s="36" t="s">
        <v>123</v>
      </c>
      <c r="AE41" s="36" t="s">
        <v>123</v>
      </c>
      <c r="AF41" s="36" t="s">
        <v>123</v>
      </c>
      <c r="AG41" s="36" t="s">
        <v>123</v>
      </c>
      <c r="AH41" s="36"/>
      <c r="AI41" s="36"/>
      <c r="AJ41" s="36"/>
      <c r="AK41" s="36"/>
      <c r="AL41" s="36"/>
      <c r="AM41" s="36"/>
      <c r="AN41" s="37">
        <v>-14.819668504579001</v>
      </c>
      <c r="AO41" s="37">
        <v>-64.856757614760994</v>
      </c>
      <c r="AP41" s="36">
        <v>2747</v>
      </c>
      <c r="AQ41" s="36"/>
      <c r="AR41" s="36"/>
      <c r="AS41" s="54">
        <f>AP38-AP41</f>
        <v>34</v>
      </c>
      <c r="AT41" s="52"/>
      <c r="AU41" s="53"/>
      <c r="AV41" s="36">
        <v>1</v>
      </c>
      <c r="AW41" s="36">
        <v>1</v>
      </c>
      <c r="AX41" s="36">
        <v>1</v>
      </c>
      <c r="AY41" s="36">
        <v>7</v>
      </c>
      <c r="AZ41" s="36">
        <f>AY41*1.25</f>
        <v>8.75</v>
      </c>
      <c r="BA41" s="36" t="s">
        <v>123</v>
      </c>
      <c r="BB41" s="36" t="s">
        <v>123</v>
      </c>
    </row>
    <row r="42" spans="1:54" x14ac:dyDescent="0.3">
      <c r="A42" s="36">
        <v>31</v>
      </c>
      <c r="B42" s="36">
        <v>419</v>
      </c>
      <c r="C42" s="36" t="s">
        <v>123</v>
      </c>
      <c r="D42" s="36" t="s">
        <v>123</v>
      </c>
      <c r="E42" s="36" t="s">
        <v>123</v>
      </c>
      <c r="F42" s="36">
        <v>1</v>
      </c>
      <c r="G42" s="36">
        <v>1</v>
      </c>
      <c r="H42" s="36">
        <v>1</v>
      </c>
      <c r="I42" s="36" t="s">
        <v>123</v>
      </c>
      <c r="J42" s="36" t="s">
        <v>123</v>
      </c>
      <c r="K42" s="36" t="s">
        <v>123</v>
      </c>
      <c r="L42" s="36" t="s">
        <v>123</v>
      </c>
      <c r="M42" s="36" t="s">
        <v>123</v>
      </c>
      <c r="N42" s="36">
        <v>1</v>
      </c>
      <c r="O42" s="36" t="s">
        <v>123</v>
      </c>
      <c r="P42" s="36">
        <v>1</v>
      </c>
      <c r="Q42" s="36" t="s">
        <v>123</v>
      </c>
      <c r="R42" s="36" t="s">
        <v>123</v>
      </c>
      <c r="S42" s="36" t="s">
        <v>123</v>
      </c>
      <c r="T42" s="36" t="s">
        <v>123</v>
      </c>
      <c r="U42" s="36" t="s">
        <v>123</v>
      </c>
      <c r="V42" s="36" t="s">
        <v>123</v>
      </c>
      <c r="W42" s="36" t="s">
        <v>123</v>
      </c>
      <c r="X42" s="36" t="s">
        <v>123</v>
      </c>
      <c r="Y42" s="36" t="s">
        <v>123</v>
      </c>
      <c r="Z42" s="36" t="s">
        <v>123</v>
      </c>
      <c r="AA42" s="36" t="s">
        <v>123</v>
      </c>
      <c r="AB42" s="36" t="s">
        <v>123</v>
      </c>
      <c r="AC42" s="36" t="s">
        <v>123</v>
      </c>
      <c r="AD42" s="36" t="s">
        <v>123</v>
      </c>
      <c r="AE42" s="36" t="s">
        <v>123</v>
      </c>
      <c r="AF42" s="36" t="s">
        <v>123</v>
      </c>
      <c r="AG42" s="36" t="s">
        <v>123</v>
      </c>
      <c r="AH42" s="36"/>
      <c r="AI42" s="36"/>
      <c r="AJ42" s="36"/>
      <c r="AK42" s="36"/>
      <c r="AL42" s="36"/>
      <c r="AM42" s="36"/>
      <c r="AN42" s="37">
        <v>-14.819310996541001</v>
      </c>
      <c r="AO42" s="37">
        <v>-64.856787789612994</v>
      </c>
      <c r="AP42" s="36">
        <v>2708</v>
      </c>
      <c r="AQ42" s="36"/>
      <c r="AR42" s="36"/>
      <c r="AS42" s="54">
        <f>AP41-AP42</f>
        <v>39</v>
      </c>
      <c r="AT42" s="52"/>
      <c r="AU42" s="53"/>
      <c r="AV42" s="36">
        <v>1</v>
      </c>
      <c r="AW42" s="36">
        <v>1</v>
      </c>
      <c r="AX42" s="36">
        <v>1</v>
      </c>
      <c r="AY42" s="36" t="s">
        <v>123</v>
      </c>
      <c r="AZ42" s="36" t="s">
        <v>123</v>
      </c>
      <c r="BA42" s="36" t="s">
        <v>123</v>
      </c>
      <c r="BB42" s="36" t="s">
        <v>123</v>
      </c>
    </row>
    <row r="43" spans="1:54" x14ac:dyDescent="0.3">
      <c r="A43" s="36" t="s">
        <v>360</v>
      </c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>
        <v>1</v>
      </c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7">
        <v>-14.819063999999999</v>
      </c>
      <c r="AO43" s="37">
        <v>-64.856807000000003</v>
      </c>
      <c r="AP43" s="36"/>
      <c r="AQ43" s="36"/>
      <c r="AR43" s="36"/>
      <c r="AS43" s="54"/>
      <c r="AT43" s="52"/>
      <c r="AU43" s="53"/>
      <c r="AV43" s="36" t="s">
        <v>123</v>
      </c>
      <c r="AW43" s="36" t="s">
        <v>123</v>
      </c>
      <c r="AX43" s="36"/>
      <c r="AY43" s="36">
        <v>28</v>
      </c>
      <c r="AZ43" s="36">
        <f>AY43*1.25</f>
        <v>35</v>
      </c>
      <c r="BA43" s="36" t="s">
        <v>123</v>
      </c>
      <c r="BB43" s="36" t="s">
        <v>123</v>
      </c>
    </row>
    <row r="44" spans="1:54" x14ac:dyDescent="0.3">
      <c r="A44" s="36">
        <v>32</v>
      </c>
      <c r="B44" s="36">
        <v>420</v>
      </c>
      <c r="C44" s="36" t="s">
        <v>123</v>
      </c>
      <c r="D44" s="36" t="s">
        <v>123</v>
      </c>
      <c r="E44" s="36" t="s">
        <v>123</v>
      </c>
      <c r="F44" s="36">
        <v>1</v>
      </c>
      <c r="G44" s="36">
        <v>1</v>
      </c>
      <c r="H44" s="36">
        <v>1</v>
      </c>
      <c r="I44" s="36" t="s">
        <v>123</v>
      </c>
      <c r="J44" s="36" t="s">
        <v>123</v>
      </c>
      <c r="K44" s="36" t="s">
        <v>123</v>
      </c>
      <c r="L44" s="36" t="s">
        <v>123</v>
      </c>
      <c r="M44" s="36" t="s">
        <v>123</v>
      </c>
      <c r="N44" s="36" t="s">
        <v>123</v>
      </c>
      <c r="O44" s="36" t="s">
        <v>123</v>
      </c>
      <c r="P44" s="36">
        <v>1</v>
      </c>
      <c r="Q44" s="36" t="s">
        <v>123</v>
      </c>
      <c r="R44" s="36" t="s">
        <v>123</v>
      </c>
      <c r="S44" s="36" t="s">
        <v>123</v>
      </c>
      <c r="T44" s="36" t="s">
        <v>123</v>
      </c>
      <c r="U44" s="36" t="s">
        <v>123</v>
      </c>
      <c r="V44" s="36" t="s">
        <v>123</v>
      </c>
      <c r="W44" s="36" t="s">
        <v>123</v>
      </c>
      <c r="X44" s="36" t="s">
        <v>123</v>
      </c>
      <c r="Y44" s="36" t="s">
        <v>123</v>
      </c>
      <c r="Z44" s="36" t="s">
        <v>123</v>
      </c>
      <c r="AA44" s="36" t="s">
        <v>123</v>
      </c>
      <c r="AB44" s="36" t="s">
        <v>123</v>
      </c>
      <c r="AC44" s="36" t="s">
        <v>123</v>
      </c>
      <c r="AD44" s="36" t="s">
        <v>123</v>
      </c>
      <c r="AE44" s="36" t="s">
        <v>123</v>
      </c>
      <c r="AF44" s="36" t="s">
        <v>123</v>
      </c>
      <c r="AG44" s="36" t="s">
        <v>123</v>
      </c>
      <c r="AH44" s="36"/>
      <c r="AI44" s="36"/>
      <c r="AJ44" s="36"/>
      <c r="AK44" s="36"/>
      <c r="AL44" s="36"/>
      <c r="AM44" s="36"/>
      <c r="AN44" s="37">
        <v>-14.818988493002999</v>
      </c>
      <c r="AO44" s="37">
        <v>-64.856813270597996</v>
      </c>
      <c r="AP44" s="36"/>
      <c r="AQ44" s="36"/>
      <c r="AR44" s="36"/>
      <c r="AS44" s="54"/>
      <c r="AT44" s="52"/>
      <c r="AU44" s="53"/>
      <c r="AV44" s="36">
        <v>1</v>
      </c>
      <c r="AW44" s="36">
        <v>1</v>
      </c>
      <c r="AX44" s="36">
        <v>1</v>
      </c>
      <c r="AY44" s="36">
        <v>8</v>
      </c>
      <c r="AZ44" s="36">
        <f>AY44*1.25</f>
        <v>10</v>
      </c>
      <c r="BA44" s="36">
        <v>1</v>
      </c>
      <c r="BB44" s="36" t="s">
        <v>123</v>
      </c>
    </row>
    <row r="45" spans="1:54" x14ac:dyDescent="0.3">
      <c r="A45" s="36">
        <v>33</v>
      </c>
      <c r="B45" s="36">
        <v>421</v>
      </c>
      <c r="C45" s="36" t="s">
        <v>123</v>
      </c>
      <c r="D45" s="36" t="s">
        <v>123</v>
      </c>
      <c r="E45" s="36" t="s">
        <v>123</v>
      </c>
      <c r="F45" s="36">
        <v>1</v>
      </c>
      <c r="G45" s="36">
        <v>1</v>
      </c>
      <c r="H45" s="36">
        <v>1</v>
      </c>
      <c r="I45" s="36" t="s">
        <v>123</v>
      </c>
      <c r="J45" s="36" t="s">
        <v>123</v>
      </c>
      <c r="K45" s="36" t="s">
        <v>123</v>
      </c>
      <c r="L45" s="36" t="s">
        <v>123</v>
      </c>
      <c r="M45" s="36" t="s">
        <v>123</v>
      </c>
      <c r="N45" s="36">
        <v>1</v>
      </c>
      <c r="O45" s="36" t="s">
        <v>123</v>
      </c>
      <c r="P45" s="36">
        <v>1</v>
      </c>
      <c r="Q45" s="36" t="s">
        <v>123</v>
      </c>
      <c r="R45" s="36" t="s">
        <v>123</v>
      </c>
      <c r="S45" s="36" t="s">
        <v>123</v>
      </c>
      <c r="T45" s="36" t="s">
        <v>123</v>
      </c>
      <c r="U45" s="36" t="s">
        <v>123</v>
      </c>
      <c r="V45" s="36">
        <v>1</v>
      </c>
      <c r="W45" s="36" t="s">
        <v>123</v>
      </c>
      <c r="X45" s="36" t="s">
        <v>123</v>
      </c>
      <c r="Y45" s="36" t="s">
        <v>123</v>
      </c>
      <c r="Z45" s="36" t="s">
        <v>123</v>
      </c>
      <c r="AA45" s="36" t="s">
        <v>123</v>
      </c>
      <c r="AB45" s="36" t="s">
        <v>123</v>
      </c>
      <c r="AC45" s="36" t="s">
        <v>123</v>
      </c>
      <c r="AD45" s="36" t="s">
        <v>123</v>
      </c>
      <c r="AE45" s="36" t="s">
        <v>123</v>
      </c>
      <c r="AF45" s="36" t="s">
        <v>123</v>
      </c>
      <c r="AG45" s="36" t="s">
        <v>123</v>
      </c>
      <c r="AH45" s="36"/>
      <c r="AI45" s="36">
        <v>1</v>
      </c>
      <c r="AJ45" s="36"/>
      <c r="AK45" s="36" t="s">
        <v>192</v>
      </c>
      <c r="AL45" s="36">
        <v>1</v>
      </c>
      <c r="AM45" s="36">
        <v>5</v>
      </c>
      <c r="AN45" s="37">
        <v>-14.819058503861999</v>
      </c>
      <c r="AO45" s="37">
        <v>-64.856757614760994</v>
      </c>
      <c r="AP45" s="36">
        <v>2676</v>
      </c>
      <c r="AQ45" s="36">
        <v>2652</v>
      </c>
      <c r="AR45" s="36">
        <f>AP45-AQ45</f>
        <v>24</v>
      </c>
      <c r="AS45" s="54">
        <f>AP42-AP45</f>
        <v>32</v>
      </c>
      <c r="AT45" s="52"/>
      <c r="AU45" s="53"/>
      <c r="AV45" s="36">
        <v>1</v>
      </c>
      <c r="AW45" s="36">
        <v>1</v>
      </c>
      <c r="AX45" s="36">
        <v>1</v>
      </c>
      <c r="AY45" s="36">
        <v>5</v>
      </c>
      <c r="AZ45" s="36">
        <f>AY45*1.25</f>
        <v>6.25</v>
      </c>
      <c r="BA45" s="36" t="s">
        <v>123</v>
      </c>
      <c r="BB45" s="36" t="s">
        <v>123</v>
      </c>
    </row>
    <row r="46" spans="1:54" x14ac:dyDescent="0.3">
      <c r="A46" s="36">
        <v>34</v>
      </c>
      <c r="B46" s="36">
        <v>422</v>
      </c>
      <c r="C46" s="36" t="s">
        <v>123</v>
      </c>
      <c r="D46" s="36" t="s">
        <v>123</v>
      </c>
      <c r="E46" s="36" t="s">
        <v>123</v>
      </c>
      <c r="F46" s="36">
        <v>1</v>
      </c>
      <c r="G46" s="36">
        <v>1</v>
      </c>
      <c r="H46" s="36">
        <v>1</v>
      </c>
      <c r="I46" s="36" t="s">
        <v>123</v>
      </c>
      <c r="J46" s="36" t="s">
        <v>123</v>
      </c>
      <c r="K46" s="36" t="s">
        <v>123</v>
      </c>
      <c r="L46" s="36">
        <v>1</v>
      </c>
      <c r="M46" s="36" t="s">
        <v>123</v>
      </c>
      <c r="N46" s="36" t="s">
        <v>123</v>
      </c>
      <c r="O46" s="36" t="s">
        <v>123</v>
      </c>
      <c r="P46" s="36" t="s">
        <v>123</v>
      </c>
      <c r="Q46" s="36" t="s">
        <v>123</v>
      </c>
      <c r="R46" s="36" t="s">
        <v>123</v>
      </c>
      <c r="S46" s="36" t="s">
        <v>123</v>
      </c>
      <c r="T46" s="36" t="s">
        <v>123</v>
      </c>
      <c r="U46" s="36" t="s">
        <v>123</v>
      </c>
      <c r="V46" s="36" t="s">
        <v>123</v>
      </c>
      <c r="W46" s="36" t="s">
        <v>123</v>
      </c>
      <c r="X46" s="36" t="s">
        <v>123</v>
      </c>
      <c r="Y46" s="36" t="s">
        <v>123</v>
      </c>
      <c r="Z46" s="36" t="s">
        <v>123</v>
      </c>
      <c r="AA46" s="36" t="s">
        <v>123</v>
      </c>
      <c r="AB46" s="36" t="s">
        <v>123</v>
      </c>
      <c r="AC46" s="36" t="s">
        <v>123</v>
      </c>
      <c r="AD46" s="36" t="s">
        <v>123</v>
      </c>
      <c r="AE46" s="36" t="s">
        <v>123</v>
      </c>
      <c r="AF46" s="36" t="s">
        <v>123</v>
      </c>
      <c r="AG46" s="36" t="s">
        <v>123</v>
      </c>
      <c r="AH46" s="36"/>
      <c r="AI46" s="36"/>
      <c r="AJ46" s="36"/>
      <c r="AK46" s="36"/>
      <c r="AL46" s="36"/>
      <c r="AM46" s="36"/>
      <c r="AN46" s="37">
        <v>-14.819027063803</v>
      </c>
      <c r="AO46" s="37">
        <v>-64.856390487401995</v>
      </c>
      <c r="AP46" s="36">
        <v>2612</v>
      </c>
      <c r="AQ46" s="36"/>
      <c r="AR46" s="36"/>
      <c r="AS46" s="54">
        <f>AQ45-AP46</f>
        <v>40</v>
      </c>
      <c r="AT46" s="52"/>
      <c r="AU46" s="53"/>
      <c r="AV46" s="36" t="s">
        <v>123</v>
      </c>
      <c r="AW46" s="36" t="s">
        <v>123</v>
      </c>
      <c r="AX46" s="36" t="s">
        <v>123</v>
      </c>
      <c r="AY46" s="36" t="s">
        <v>123</v>
      </c>
      <c r="AZ46" s="36" t="s">
        <v>123</v>
      </c>
      <c r="BA46" s="36" t="s">
        <v>123</v>
      </c>
      <c r="BB46" s="36" t="s">
        <v>123</v>
      </c>
    </row>
    <row r="47" spans="1:54" x14ac:dyDescent="0.3">
      <c r="A47" s="36">
        <v>35</v>
      </c>
      <c r="B47" s="36">
        <v>423</v>
      </c>
      <c r="C47" s="36" t="s">
        <v>123</v>
      </c>
      <c r="D47" s="36" t="s">
        <v>123</v>
      </c>
      <c r="E47" s="36" t="s">
        <v>123</v>
      </c>
      <c r="F47" s="36">
        <v>1</v>
      </c>
      <c r="G47" s="36">
        <v>1</v>
      </c>
      <c r="H47" s="36">
        <v>1</v>
      </c>
      <c r="I47" s="36" t="s">
        <v>123</v>
      </c>
      <c r="J47" s="36" t="s">
        <v>123</v>
      </c>
      <c r="K47" s="36" t="s">
        <v>123</v>
      </c>
      <c r="L47" s="36" t="s">
        <v>123</v>
      </c>
      <c r="M47" s="36">
        <v>1</v>
      </c>
      <c r="N47" s="36" t="s">
        <v>123</v>
      </c>
      <c r="O47" s="36" t="s">
        <v>123</v>
      </c>
      <c r="P47" s="36" t="s">
        <v>123</v>
      </c>
      <c r="Q47" s="36" t="s">
        <v>123</v>
      </c>
      <c r="R47" s="36" t="s">
        <v>123</v>
      </c>
      <c r="S47" s="36" t="s">
        <v>123</v>
      </c>
      <c r="T47" s="36" t="s">
        <v>123</v>
      </c>
      <c r="U47" s="36" t="s">
        <v>123</v>
      </c>
      <c r="V47" s="36" t="s">
        <v>123</v>
      </c>
      <c r="W47" s="36" t="s">
        <v>123</v>
      </c>
      <c r="X47" s="36" t="s">
        <v>123</v>
      </c>
      <c r="Y47" s="36" t="s">
        <v>123</v>
      </c>
      <c r="Z47" s="36" t="s">
        <v>123</v>
      </c>
      <c r="AA47" s="36" t="s">
        <v>123</v>
      </c>
      <c r="AB47" s="36" t="s">
        <v>123</v>
      </c>
      <c r="AC47" s="36" t="s">
        <v>123</v>
      </c>
      <c r="AD47" s="36" t="s">
        <v>123</v>
      </c>
      <c r="AE47" s="36" t="s">
        <v>123</v>
      </c>
      <c r="AF47" s="36" t="s">
        <v>123</v>
      </c>
      <c r="AG47" s="36" t="s">
        <v>123</v>
      </c>
      <c r="AH47" s="36"/>
      <c r="AI47" s="36"/>
      <c r="AJ47" s="36"/>
      <c r="AK47" s="36"/>
      <c r="AL47" s="36"/>
      <c r="AM47" s="36"/>
      <c r="AN47" s="37">
        <v>-14.818986224132001</v>
      </c>
      <c r="AO47" s="37">
        <v>-64.856022354215</v>
      </c>
      <c r="AP47" s="36">
        <v>2573</v>
      </c>
      <c r="AQ47" s="36"/>
      <c r="AR47" s="36"/>
      <c r="AS47" s="54">
        <f>AP46-AP47</f>
        <v>39</v>
      </c>
      <c r="AT47" s="52"/>
      <c r="AU47" s="53"/>
      <c r="AV47" s="36" t="s">
        <v>123</v>
      </c>
      <c r="AW47" s="36" t="s">
        <v>123</v>
      </c>
      <c r="AX47" s="36" t="s">
        <v>123</v>
      </c>
      <c r="AY47" s="36" t="s">
        <v>123</v>
      </c>
      <c r="AZ47" s="36" t="s">
        <v>123</v>
      </c>
      <c r="BA47" s="36" t="s">
        <v>123</v>
      </c>
      <c r="BB47" s="36" t="s">
        <v>123</v>
      </c>
    </row>
    <row r="48" spans="1:54" x14ac:dyDescent="0.3">
      <c r="A48" s="36">
        <v>36</v>
      </c>
      <c r="B48" s="36">
        <v>424</v>
      </c>
      <c r="C48" s="36" t="s">
        <v>123</v>
      </c>
      <c r="D48" s="36" t="s">
        <v>123</v>
      </c>
      <c r="E48" s="36" t="s">
        <v>123</v>
      </c>
      <c r="F48" s="36">
        <v>1</v>
      </c>
      <c r="G48" s="36">
        <v>1</v>
      </c>
      <c r="H48" s="36">
        <v>1</v>
      </c>
      <c r="I48" s="36" t="s">
        <v>123</v>
      </c>
      <c r="J48" s="36" t="s">
        <v>123</v>
      </c>
      <c r="K48" s="36" t="s">
        <v>123</v>
      </c>
      <c r="L48" s="36">
        <v>1</v>
      </c>
      <c r="M48" s="36" t="s">
        <v>123</v>
      </c>
      <c r="N48" s="36" t="s">
        <v>123</v>
      </c>
      <c r="O48" s="36" t="s">
        <v>123</v>
      </c>
      <c r="P48" s="36" t="s">
        <v>123</v>
      </c>
      <c r="Q48" s="36" t="s">
        <v>123</v>
      </c>
      <c r="R48" s="36" t="s">
        <v>123</v>
      </c>
      <c r="S48" s="36" t="s">
        <v>123</v>
      </c>
      <c r="T48" s="36" t="s">
        <v>123</v>
      </c>
      <c r="U48" s="36" t="s">
        <v>123</v>
      </c>
      <c r="V48" s="36" t="s">
        <v>123</v>
      </c>
      <c r="W48" s="36" t="s">
        <v>123</v>
      </c>
      <c r="X48" s="36" t="s">
        <v>123</v>
      </c>
      <c r="Y48" s="36" t="s">
        <v>123</v>
      </c>
      <c r="Z48" s="36" t="s">
        <v>123</v>
      </c>
      <c r="AA48" s="36" t="s">
        <v>123</v>
      </c>
      <c r="AB48" s="36" t="s">
        <v>123</v>
      </c>
      <c r="AC48" s="36" t="s">
        <v>123</v>
      </c>
      <c r="AD48" s="36" t="s">
        <v>123</v>
      </c>
      <c r="AE48" s="36" t="s">
        <v>123</v>
      </c>
      <c r="AF48" s="36" t="s">
        <v>123</v>
      </c>
      <c r="AG48" s="36" t="s">
        <v>123</v>
      </c>
      <c r="AH48" s="36"/>
      <c r="AI48" s="36"/>
      <c r="AJ48" s="36"/>
      <c r="AK48" s="36"/>
      <c r="AL48" s="36"/>
      <c r="AM48" s="36"/>
      <c r="AN48" s="37">
        <v>-14.818959970053999</v>
      </c>
      <c r="AO48" s="37">
        <v>-64.855689089744999</v>
      </c>
      <c r="AP48" s="36">
        <v>2537</v>
      </c>
      <c r="AQ48" s="36"/>
      <c r="AR48" s="36"/>
      <c r="AS48" s="54">
        <f t="shared" ref="AS48:AS54" si="3">AP47-AP48</f>
        <v>36</v>
      </c>
      <c r="AT48" s="52"/>
      <c r="AU48" s="53"/>
      <c r="AV48" s="36" t="s">
        <v>123</v>
      </c>
      <c r="AW48" s="36" t="s">
        <v>123</v>
      </c>
      <c r="AX48" s="36" t="s">
        <v>123</v>
      </c>
      <c r="AY48" s="36" t="s">
        <v>123</v>
      </c>
      <c r="AZ48" s="36" t="s">
        <v>123</v>
      </c>
      <c r="BA48" s="36" t="s">
        <v>123</v>
      </c>
      <c r="BB48" s="36" t="s">
        <v>123</v>
      </c>
    </row>
    <row r="49" spans="1:54" x14ac:dyDescent="0.3">
      <c r="A49" s="36">
        <v>37</v>
      </c>
      <c r="B49" s="36">
        <v>425</v>
      </c>
      <c r="C49" s="36" t="s">
        <v>123</v>
      </c>
      <c r="D49" s="36" t="s">
        <v>123</v>
      </c>
      <c r="E49" s="36" t="s">
        <v>123</v>
      </c>
      <c r="F49" s="36">
        <v>1</v>
      </c>
      <c r="G49" s="36">
        <v>1</v>
      </c>
      <c r="H49" s="36">
        <v>1</v>
      </c>
      <c r="I49" s="36" t="s">
        <v>123</v>
      </c>
      <c r="J49" s="36" t="s">
        <v>123</v>
      </c>
      <c r="K49" s="36" t="s">
        <v>123</v>
      </c>
      <c r="L49" s="36" t="s">
        <v>123</v>
      </c>
      <c r="M49" s="36">
        <v>1</v>
      </c>
      <c r="N49" s="36" t="s">
        <v>123</v>
      </c>
      <c r="O49" s="36" t="s">
        <v>123</v>
      </c>
      <c r="P49" s="36" t="s">
        <v>123</v>
      </c>
      <c r="Q49" s="36" t="s">
        <v>123</v>
      </c>
      <c r="R49" s="36" t="s">
        <v>123</v>
      </c>
      <c r="S49" s="36" t="s">
        <v>123</v>
      </c>
      <c r="T49" s="36" t="s">
        <v>123</v>
      </c>
      <c r="U49" s="36" t="s">
        <v>123</v>
      </c>
      <c r="V49" s="36" t="s">
        <v>123</v>
      </c>
      <c r="W49" s="36" t="s">
        <v>123</v>
      </c>
      <c r="X49" s="36" t="s">
        <v>123</v>
      </c>
      <c r="Y49" s="36" t="s">
        <v>123</v>
      </c>
      <c r="Z49" s="36" t="s">
        <v>123</v>
      </c>
      <c r="AA49" s="36" t="s">
        <v>123</v>
      </c>
      <c r="AB49" s="36" t="s">
        <v>123</v>
      </c>
      <c r="AC49" s="36" t="s">
        <v>123</v>
      </c>
      <c r="AD49" s="36" t="s">
        <v>123</v>
      </c>
      <c r="AE49" s="36" t="s">
        <v>123</v>
      </c>
      <c r="AF49" s="36" t="s">
        <v>123</v>
      </c>
      <c r="AG49" s="36" t="s">
        <v>123</v>
      </c>
      <c r="AH49" s="36"/>
      <c r="AI49" s="36"/>
      <c r="AJ49" s="36"/>
      <c r="AK49" s="36"/>
      <c r="AL49" s="36"/>
      <c r="AM49" s="36"/>
      <c r="AN49" s="37">
        <v>-14.818930798852</v>
      </c>
      <c r="AO49" s="37">
        <v>-64.855322297661999</v>
      </c>
      <c r="AP49" s="36">
        <v>2497</v>
      </c>
      <c r="AQ49" s="36"/>
      <c r="AR49" s="36"/>
      <c r="AS49" s="54">
        <f t="shared" si="3"/>
        <v>40</v>
      </c>
      <c r="AT49" s="52"/>
      <c r="AU49" s="53"/>
      <c r="AV49" s="36" t="s">
        <v>123</v>
      </c>
      <c r="AW49" s="36" t="s">
        <v>123</v>
      </c>
      <c r="AX49" s="36" t="s">
        <v>123</v>
      </c>
      <c r="AY49" s="36" t="s">
        <v>123</v>
      </c>
      <c r="AZ49" s="36" t="s">
        <v>123</v>
      </c>
      <c r="BA49" s="36" t="s">
        <v>123</v>
      </c>
      <c r="BB49" s="36" t="s">
        <v>123</v>
      </c>
    </row>
    <row r="50" spans="1:54" x14ac:dyDescent="0.3">
      <c r="A50" s="36">
        <v>38</v>
      </c>
      <c r="B50" s="36">
        <v>426</v>
      </c>
      <c r="C50" s="36" t="s">
        <v>123</v>
      </c>
      <c r="D50" s="36" t="s">
        <v>123</v>
      </c>
      <c r="E50" s="36" t="s">
        <v>123</v>
      </c>
      <c r="F50" s="36">
        <v>1</v>
      </c>
      <c r="G50" s="36">
        <v>1</v>
      </c>
      <c r="H50" s="36">
        <v>1</v>
      </c>
      <c r="I50" s="36" t="s">
        <v>123</v>
      </c>
      <c r="J50" s="36" t="s">
        <v>123</v>
      </c>
      <c r="K50" s="36" t="s">
        <v>123</v>
      </c>
      <c r="L50" s="36">
        <v>1</v>
      </c>
      <c r="M50" s="36" t="s">
        <v>123</v>
      </c>
      <c r="N50" s="36" t="s">
        <v>123</v>
      </c>
      <c r="O50" s="36" t="s">
        <v>123</v>
      </c>
      <c r="P50" s="36" t="s">
        <v>123</v>
      </c>
      <c r="Q50" s="36" t="s">
        <v>123</v>
      </c>
      <c r="R50" s="36" t="s">
        <v>123</v>
      </c>
      <c r="S50" s="36" t="s">
        <v>123</v>
      </c>
      <c r="T50" s="36" t="s">
        <v>123</v>
      </c>
      <c r="U50" s="36" t="s">
        <v>123</v>
      </c>
      <c r="V50" s="36" t="s">
        <v>123</v>
      </c>
      <c r="W50" s="36" t="s">
        <v>123</v>
      </c>
      <c r="X50" s="36" t="s">
        <v>123</v>
      </c>
      <c r="Y50" s="36" t="s">
        <v>123</v>
      </c>
      <c r="Z50" s="36" t="s">
        <v>123</v>
      </c>
      <c r="AA50" s="36" t="s">
        <v>123</v>
      </c>
      <c r="AB50" s="36" t="s">
        <v>123</v>
      </c>
      <c r="AC50" s="36" t="s">
        <v>123</v>
      </c>
      <c r="AD50" s="36" t="s">
        <v>123</v>
      </c>
      <c r="AE50" s="36" t="s">
        <v>123</v>
      </c>
      <c r="AF50" s="36" t="s">
        <v>123</v>
      </c>
      <c r="AG50" s="36" t="s">
        <v>123</v>
      </c>
      <c r="AH50" s="36"/>
      <c r="AI50" s="36"/>
      <c r="AJ50" s="36"/>
      <c r="AK50" s="36"/>
      <c r="AL50" s="36"/>
      <c r="AM50" s="36"/>
      <c r="AN50" s="37">
        <v>-14.818890607411999</v>
      </c>
      <c r="AO50" s="37">
        <v>-64.854954164475004</v>
      </c>
      <c r="AP50" s="36">
        <v>2458</v>
      </c>
      <c r="AQ50" s="36"/>
      <c r="AR50" s="36"/>
      <c r="AS50" s="54">
        <f t="shared" si="3"/>
        <v>39</v>
      </c>
      <c r="AT50" s="52"/>
      <c r="AU50" s="53"/>
      <c r="AV50" s="36" t="s">
        <v>123</v>
      </c>
      <c r="AW50" s="36" t="s">
        <v>123</v>
      </c>
      <c r="AX50" s="36" t="s">
        <v>123</v>
      </c>
      <c r="AY50" s="36" t="s">
        <v>123</v>
      </c>
      <c r="AZ50" s="36" t="s">
        <v>123</v>
      </c>
      <c r="BA50" s="36" t="s">
        <v>123</v>
      </c>
      <c r="BB50" s="36" t="s">
        <v>123</v>
      </c>
    </row>
    <row r="51" spans="1:54" x14ac:dyDescent="0.3">
      <c r="A51" s="36">
        <v>39</v>
      </c>
      <c r="B51" s="36">
        <v>427</v>
      </c>
      <c r="C51" s="36" t="s">
        <v>123</v>
      </c>
      <c r="D51" s="36" t="s">
        <v>123</v>
      </c>
      <c r="E51" s="36" t="s">
        <v>123</v>
      </c>
      <c r="F51" s="36">
        <v>1</v>
      </c>
      <c r="G51" s="36">
        <v>1</v>
      </c>
      <c r="H51" s="36">
        <v>1</v>
      </c>
      <c r="I51" s="36" t="s">
        <v>123</v>
      </c>
      <c r="J51" s="36" t="s">
        <v>123</v>
      </c>
      <c r="K51" s="36" t="s">
        <v>123</v>
      </c>
      <c r="L51" s="36" t="s">
        <v>123</v>
      </c>
      <c r="M51" s="36">
        <v>1</v>
      </c>
      <c r="N51" s="36" t="s">
        <v>123</v>
      </c>
      <c r="O51" s="36" t="s">
        <v>123</v>
      </c>
      <c r="P51" s="36" t="s">
        <v>123</v>
      </c>
      <c r="Q51" s="36" t="s">
        <v>123</v>
      </c>
      <c r="R51" s="36" t="s">
        <v>123</v>
      </c>
      <c r="S51" s="36" t="s">
        <v>123</v>
      </c>
      <c r="T51" s="36" t="s">
        <v>123</v>
      </c>
      <c r="U51" s="36" t="s">
        <v>123</v>
      </c>
      <c r="V51" s="36" t="s">
        <v>123</v>
      </c>
      <c r="W51" s="36" t="s">
        <v>123</v>
      </c>
      <c r="X51" s="36" t="s">
        <v>123</v>
      </c>
      <c r="Y51" s="36" t="s">
        <v>123</v>
      </c>
      <c r="Z51" s="36" t="s">
        <v>123</v>
      </c>
      <c r="AA51" s="36" t="s">
        <v>123</v>
      </c>
      <c r="AB51" s="36" t="s">
        <v>123</v>
      </c>
      <c r="AC51" s="36" t="s">
        <v>123</v>
      </c>
      <c r="AD51" s="36" t="s">
        <v>123</v>
      </c>
      <c r="AE51" s="36" t="s">
        <v>123</v>
      </c>
      <c r="AF51" s="36" t="s">
        <v>123</v>
      </c>
      <c r="AG51" s="36" t="s">
        <v>123</v>
      </c>
      <c r="AH51" s="36"/>
      <c r="AI51" s="36"/>
      <c r="AJ51" s="36"/>
      <c r="AK51" s="36"/>
      <c r="AL51" s="36"/>
      <c r="AM51" s="36"/>
      <c r="AN51" s="37">
        <v>-14.818853656864</v>
      </c>
      <c r="AO51" s="37">
        <v>-64.854581002146006</v>
      </c>
      <c r="AP51" s="36">
        <v>2418</v>
      </c>
      <c r="AQ51" s="36"/>
      <c r="AR51" s="36"/>
      <c r="AS51" s="54">
        <f t="shared" si="3"/>
        <v>40</v>
      </c>
      <c r="AT51" s="52"/>
      <c r="AU51" s="53"/>
      <c r="AV51" s="36" t="s">
        <v>123</v>
      </c>
      <c r="AW51" s="36" t="s">
        <v>123</v>
      </c>
      <c r="AX51" s="36" t="s">
        <v>123</v>
      </c>
      <c r="AY51" s="36" t="s">
        <v>123</v>
      </c>
      <c r="AZ51" s="36" t="s">
        <v>123</v>
      </c>
      <c r="BA51" s="36" t="s">
        <v>123</v>
      </c>
      <c r="BB51" s="36" t="s">
        <v>123</v>
      </c>
    </row>
    <row r="52" spans="1:54" x14ac:dyDescent="0.3">
      <c r="A52" s="36">
        <v>40</v>
      </c>
      <c r="B52" s="36">
        <v>428</v>
      </c>
      <c r="C52" s="36" t="s">
        <v>123</v>
      </c>
      <c r="D52" s="36" t="s">
        <v>123</v>
      </c>
      <c r="E52" s="36" t="s">
        <v>123</v>
      </c>
      <c r="F52" s="36">
        <v>1</v>
      </c>
      <c r="G52" s="36">
        <v>1</v>
      </c>
      <c r="H52" s="36">
        <v>1</v>
      </c>
      <c r="I52" s="36" t="s">
        <v>123</v>
      </c>
      <c r="J52" s="36" t="s">
        <v>123</v>
      </c>
      <c r="K52" s="36" t="s">
        <v>123</v>
      </c>
      <c r="L52" s="36">
        <v>1</v>
      </c>
      <c r="M52" s="36" t="s">
        <v>123</v>
      </c>
      <c r="N52" s="36" t="s">
        <v>123</v>
      </c>
      <c r="O52" s="36" t="s">
        <v>123</v>
      </c>
      <c r="P52" s="36" t="s">
        <v>123</v>
      </c>
      <c r="Q52" s="36" t="s">
        <v>123</v>
      </c>
      <c r="R52" s="36" t="s">
        <v>123</v>
      </c>
      <c r="S52" s="36" t="s">
        <v>123</v>
      </c>
      <c r="T52" s="36" t="s">
        <v>123</v>
      </c>
      <c r="U52" s="36" t="s">
        <v>123</v>
      </c>
      <c r="V52" s="36" t="s">
        <v>123</v>
      </c>
      <c r="W52" s="36" t="s">
        <v>123</v>
      </c>
      <c r="X52" s="36" t="s">
        <v>123</v>
      </c>
      <c r="Y52" s="36" t="s">
        <v>123</v>
      </c>
      <c r="Z52" s="36" t="s">
        <v>123</v>
      </c>
      <c r="AA52" s="36" t="s">
        <v>123</v>
      </c>
      <c r="AB52" s="36" t="s">
        <v>123</v>
      </c>
      <c r="AC52" s="36" t="s">
        <v>123</v>
      </c>
      <c r="AD52" s="36" t="s">
        <v>123</v>
      </c>
      <c r="AE52" s="36" t="s">
        <v>123</v>
      </c>
      <c r="AF52" s="36" t="s">
        <v>123</v>
      </c>
      <c r="AG52" s="36" t="s">
        <v>123</v>
      </c>
      <c r="AH52" s="36"/>
      <c r="AI52" s="36"/>
      <c r="AJ52" s="36"/>
      <c r="AK52" s="36"/>
      <c r="AL52" s="36"/>
      <c r="AM52" s="36"/>
      <c r="AN52" s="37">
        <v>-14.818816382879</v>
      </c>
      <c r="AO52" s="37">
        <v>-64.854218233376002</v>
      </c>
      <c r="AP52" s="36">
        <v>2379</v>
      </c>
      <c r="AQ52" s="36"/>
      <c r="AR52" s="36"/>
      <c r="AS52" s="54">
        <f t="shared" si="3"/>
        <v>39</v>
      </c>
      <c r="AT52" s="52"/>
      <c r="AU52" s="53"/>
      <c r="AV52" s="36" t="s">
        <v>123</v>
      </c>
      <c r="AW52" s="36" t="s">
        <v>123</v>
      </c>
      <c r="AX52" s="36" t="s">
        <v>123</v>
      </c>
      <c r="AY52" s="36" t="s">
        <v>123</v>
      </c>
      <c r="AZ52" s="36" t="s">
        <v>123</v>
      </c>
      <c r="BA52" s="36" t="s">
        <v>123</v>
      </c>
      <c r="BB52" s="36" t="s">
        <v>123</v>
      </c>
    </row>
    <row r="53" spans="1:54" ht="11.25" customHeight="1" x14ac:dyDescent="0.3">
      <c r="A53" s="36">
        <v>41</v>
      </c>
      <c r="B53" s="36">
        <v>429</v>
      </c>
      <c r="C53" s="36" t="s">
        <v>123</v>
      </c>
      <c r="D53" s="36" t="s">
        <v>123</v>
      </c>
      <c r="E53" s="36" t="s">
        <v>123</v>
      </c>
      <c r="F53" s="36">
        <v>1</v>
      </c>
      <c r="G53" s="36">
        <v>1</v>
      </c>
      <c r="H53" s="36">
        <v>1</v>
      </c>
      <c r="I53" s="36" t="s">
        <v>123</v>
      </c>
      <c r="J53" s="36" t="s">
        <v>123</v>
      </c>
      <c r="K53" s="36" t="s">
        <v>123</v>
      </c>
      <c r="L53" s="36">
        <v>1</v>
      </c>
      <c r="M53" s="36" t="s">
        <v>123</v>
      </c>
      <c r="N53" s="36" t="s">
        <v>123</v>
      </c>
      <c r="O53" s="36" t="s">
        <v>123</v>
      </c>
      <c r="P53" s="36" t="s">
        <v>123</v>
      </c>
      <c r="Q53" s="36" t="s">
        <v>123</v>
      </c>
      <c r="R53" s="36" t="s">
        <v>123</v>
      </c>
      <c r="S53" s="36" t="s">
        <v>123</v>
      </c>
      <c r="T53" s="36" t="s">
        <v>123</v>
      </c>
      <c r="U53" s="36" t="s">
        <v>123</v>
      </c>
      <c r="V53" s="36" t="s">
        <v>123</v>
      </c>
      <c r="W53" s="36" t="s">
        <v>123</v>
      </c>
      <c r="X53" s="36" t="s">
        <v>123</v>
      </c>
      <c r="Y53" s="36" t="s">
        <v>123</v>
      </c>
      <c r="Z53" s="36" t="s">
        <v>123</v>
      </c>
      <c r="AA53" s="36" t="s">
        <v>123</v>
      </c>
      <c r="AB53" s="36" t="s">
        <v>123</v>
      </c>
      <c r="AC53" s="36" t="s">
        <v>123</v>
      </c>
      <c r="AD53" s="36" t="s">
        <v>123</v>
      </c>
      <c r="AE53" s="36" t="s">
        <v>123</v>
      </c>
      <c r="AF53" s="36" t="s">
        <v>123</v>
      </c>
      <c r="AG53" s="36" t="s">
        <v>123</v>
      </c>
      <c r="AH53" s="36"/>
      <c r="AI53" s="36"/>
      <c r="AJ53" s="36"/>
      <c r="AK53" s="36"/>
      <c r="AL53" s="36"/>
      <c r="AM53" s="36"/>
      <c r="AN53" s="37">
        <v>-14.818786239283</v>
      </c>
      <c r="AO53" s="37">
        <v>-64.853875581175004</v>
      </c>
      <c r="AP53" s="36">
        <v>2341</v>
      </c>
      <c r="AQ53" s="36"/>
      <c r="AR53" s="36"/>
      <c r="AS53" s="54">
        <f t="shared" si="3"/>
        <v>38</v>
      </c>
      <c r="AT53" s="52"/>
      <c r="AU53" s="53"/>
      <c r="AV53" s="36" t="s">
        <v>123</v>
      </c>
      <c r="AW53" s="36" t="s">
        <v>123</v>
      </c>
      <c r="AX53" s="36" t="s">
        <v>123</v>
      </c>
      <c r="AY53" s="36" t="s">
        <v>123</v>
      </c>
      <c r="AZ53" s="36" t="s">
        <v>123</v>
      </c>
      <c r="BA53" s="36" t="s">
        <v>123</v>
      </c>
      <c r="BB53" s="36" t="s">
        <v>123</v>
      </c>
    </row>
    <row r="54" spans="1:54" x14ac:dyDescent="0.3">
      <c r="A54" s="36">
        <v>42</v>
      </c>
      <c r="B54" s="36">
        <v>430</v>
      </c>
      <c r="C54" s="36" t="s">
        <v>123</v>
      </c>
      <c r="D54" s="36" t="s">
        <v>123</v>
      </c>
      <c r="E54" s="36" t="s">
        <v>123</v>
      </c>
      <c r="F54" s="36">
        <v>1</v>
      </c>
      <c r="G54" s="36">
        <v>1</v>
      </c>
      <c r="H54" s="36">
        <v>1</v>
      </c>
      <c r="I54" s="36" t="s">
        <v>123</v>
      </c>
      <c r="J54" s="36" t="s">
        <v>123</v>
      </c>
      <c r="K54" s="36" t="s">
        <v>123</v>
      </c>
      <c r="L54" s="36" t="s">
        <v>123</v>
      </c>
      <c r="M54" s="36" t="s">
        <v>123</v>
      </c>
      <c r="N54" s="36">
        <v>1</v>
      </c>
      <c r="O54" s="36" t="s">
        <v>123</v>
      </c>
      <c r="P54" s="36">
        <v>1</v>
      </c>
      <c r="Q54" s="36" t="s">
        <v>123</v>
      </c>
      <c r="R54" s="36" t="s">
        <v>123</v>
      </c>
      <c r="S54" s="36" t="s">
        <v>123</v>
      </c>
      <c r="T54" s="36" t="s">
        <v>123</v>
      </c>
      <c r="U54" s="36" t="s">
        <v>123</v>
      </c>
      <c r="V54" s="36" t="s">
        <v>123</v>
      </c>
      <c r="W54" s="36" t="s">
        <v>123</v>
      </c>
      <c r="X54" s="36" t="s">
        <v>123</v>
      </c>
      <c r="Y54" s="36" t="s">
        <v>123</v>
      </c>
      <c r="Z54" s="36" t="s">
        <v>123</v>
      </c>
      <c r="AA54" s="36" t="s">
        <v>123</v>
      </c>
      <c r="AB54" s="36" t="s">
        <v>123</v>
      </c>
      <c r="AC54" s="36" t="s">
        <v>123</v>
      </c>
      <c r="AD54" s="36" t="s">
        <v>123</v>
      </c>
      <c r="AE54" s="36" t="s">
        <v>123</v>
      </c>
      <c r="AF54" s="36" t="s">
        <v>123</v>
      </c>
      <c r="AG54" s="36" t="s">
        <v>123</v>
      </c>
      <c r="AH54" s="36"/>
      <c r="AI54" s="36"/>
      <c r="AJ54" s="36"/>
      <c r="AK54" s="36"/>
      <c r="AL54" s="36"/>
      <c r="AM54" s="36"/>
      <c r="AN54" s="37">
        <v>-14.818736324073001</v>
      </c>
      <c r="AO54" s="37">
        <v>-64.853491690008994</v>
      </c>
      <c r="AP54" s="36">
        <v>2300</v>
      </c>
      <c r="AQ54" s="36"/>
      <c r="AR54" s="36"/>
      <c r="AS54" s="54">
        <f t="shared" si="3"/>
        <v>41</v>
      </c>
      <c r="AT54" s="52"/>
      <c r="AU54" s="53"/>
      <c r="AV54" s="36">
        <v>1</v>
      </c>
      <c r="AW54" s="36">
        <v>1</v>
      </c>
      <c r="AX54" s="36">
        <v>1</v>
      </c>
      <c r="AY54" s="36" t="s">
        <v>123</v>
      </c>
      <c r="AZ54" s="36" t="s">
        <v>123</v>
      </c>
      <c r="BA54" s="36" t="s">
        <v>123</v>
      </c>
      <c r="BB54" s="36" t="s">
        <v>123</v>
      </c>
    </row>
    <row r="55" spans="1:54" x14ac:dyDescent="0.3">
      <c r="A55" s="36" t="s">
        <v>172</v>
      </c>
      <c r="B55" s="36" t="s">
        <v>123</v>
      </c>
      <c r="C55" s="36" t="s">
        <v>123</v>
      </c>
      <c r="D55" s="36" t="s">
        <v>123</v>
      </c>
      <c r="E55" s="36" t="s">
        <v>123</v>
      </c>
      <c r="F55" s="36" t="s">
        <v>123</v>
      </c>
      <c r="G55" s="36" t="s">
        <v>123</v>
      </c>
      <c r="H55" s="36" t="s">
        <v>123</v>
      </c>
      <c r="I55" s="36" t="s">
        <v>123</v>
      </c>
      <c r="J55" s="36" t="s">
        <v>123</v>
      </c>
      <c r="K55" s="36" t="s">
        <v>123</v>
      </c>
      <c r="L55" s="36" t="s">
        <v>123</v>
      </c>
      <c r="M55" s="36" t="s">
        <v>123</v>
      </c>
      <c r="N55" s="36" t="s">
        <v>123</v>
      </c>
      <c r="O55" s="36" t="s">
        <v>123</v>
      </c>
      <c r="P55" s="36" t="s">
        <v>123</v>
      </c>
      <c r="Q55" s="36" t="s">
        <v>123</v>
      </c>
      <c r="R55" s="36" t="s">
        <v>123</v>
      </c>
      <c r="S55" s="36" t="s">
        <v>123</v>
      </c>
      <c r="T55" s="36" t="s">
        <v>123</v>
      </c>
      <c r="U55" s="36" t="s">
        <v>123</v>
      </c>
      <c r="V55" s="36" t="s">
        <v>123</v>
      </c>
      <c r="W55" s="36" t="s">
        <v>123</v>
      </c>
      <c r="X55" s="36">
        <v>1</v>
      </c>
      <c r="Y55" s="36" t="s">
        <v>123</v>
      </c>
      <c r="Z55" s="36" t="s">
        <v>123</v>
      </c>
      <c r="AA55" s="36" t="s">
        <v>123</v>
      </c>
      <c r="AB55" s="36" t="s">
        <v>123</v>
      </c>
      <c r="AC55" s="36" t="s">
        <v>123</v>
      </c>
      <c r="AD55" s="36" t="s">
        <v>123</v>
      </c>
      <c r="AE55" s="36" t="s">
        <v>123</v>
      </c>
      <c r="AF55" s="36" t="s">
        <v>123</v>
      </c>
      <c r="AG55" s="36" t="s">
        <v>123</v>
      </c>
      <c r="AH55" s="36"/>
      <c r="AI55" s="36"/>
      <c r="AJ55" s="36"/>
      <c r="AK55" s="36"/>
      <c r="AL55" s="36"/>
      <c r="AM55" s="36"/>
      <c r="AN55" s="37">
        <v>-14.818695999999999</v>
      </c>
      <c r="AO55" s="37">
        <v>-64.853194999999999</v>
      </c>
      <c r="AP55" s="36"/>
      <c r="AQ55" s="36"/>
      <c r="AR55" s="36"/>
      <c r="AS55" s="54"/>
      <c r="AT55" s="52"/>
      <c r="AU55" s="53"/>
      <c r="AV55" s="36" t="s">
        <v>123</v>
      </c>
      <c r="AW55" s="36" t="s">
        <v>123</v>
      </c>
      <c r="AX55" s="36"/>
      <c r="AY55" s="36">
        <v>32</v>
      </c>
      <c r="AZ55" s="36">
        <f>AY55*1.25</f>
        <v>40</v>
      </c>
      <c r="BA55" s="36" t="s">
        <v>123</v>
      </c>
      <c r="BB55" s="36" t="s">
        <v>123</v>
      </c>
    </row>
    <row r="56" spans="1:54" x14ac:dyDescent="0.3">
      <c r="A56" s="36">
        <v>43</v>
      </c>
      <c r="B56" s="36">
        <v>431</v>
      </c>
      <c r="C56" s="36" t="s">
        <v>123</v>
      </c>
      <c r="D56" s="36" t="s">
        <v>123</v>
      </c>
      <c r="E56" s="36" t="s">
        <v>123</v>
      </c>
      <c r="F56" s="36">
        <v>1</v>
      </c>
      <c r="G56" s="36">
        <v>1</v>
      </c>
      <c r="H56" s="36">
        <v>1</v>
      </c>
      <c r="I56" s="36" t="s">
        <v>123</v>
      </c>
      <c r="J56" s="36" t="s">
        <v>123</v>
      </c>
      <c r="K56" s="36" t="s">
        <v>123</v>
      </c>
      <c r="L56" s="36" t="s">
        <v>123</v>
      </c>
      <c r="M56" s="36" t="s">
        <v>123</v>
      </c>
      <c r="N56" s="36" t="s">
        <v>123</v>
      </c>
      <c r="O56" s="36" t="s">
        <v>123</v>
      </c>
      <c r="P56" s="36">
        <v>1</v>
      </c>
      <c r="Q56" s="36" t="s">
        <v>123</v>
      </c>
      <c r="R56" s="36" t="s">
        <v>123</v>
      </c>
      <c r="S56" s="36" t="s">
        <v>123</v>
      </c>
      <c r="T56" s="36" t="s">
        <v>123</v>
      </c>
      <c r="U56" s="36" t="s">
        <v>123</v>
      </c>
      <c r="V56" s="36" t="s">
        <v>123</v>
      </c>
      <c r="W56" s="36" t="s">
        <v>123</v>
      </c>
      <c r="X56" s="36" t="s">
        <v>123</v>
      </c>
      <c r="Y56" s="36" t="s">
        <v>123</v>
      </c>
      <c r="Z56" s="36" t="s">
        <v>123</v>
      </c>
      <c r="AA56" s="36" t="s">
        <v>123</v>
      </c>
      <c r="AB56" s="36" t="s">
        <v>123</v>
      </c>
      <c r="AC56" s="36" t="s">
        <v>123</v>
      </c>
      <c r="AD56" s="36" t="s">
        <v>123</v>
      </c>
      <c r="AE56" s="36" t="s">
        <v>123</v>
      </c>
      <c r="AF56" s="36" t="s">
        <v>123</v>
      </c>
      <c r="AG56" s="36" t="s">
        <v>123</v>
      </c>
      <c r="AH56" s="36"/>
      <c r="AI56" s="36"/>
      <c r="AJ56" s="36"/>
      <c r="AK56" s="36"/>
      <c r="AL56" s="36"/>
      <c r="AM56" s="36"/>
      <c r="AN56" s="37">
        <v>-14.818686732977</v>
      </c>
      <c r="AO56" s="37">
        <v>-64.853133279830004</v>
      </c>
      <c r="AP56" s="36"/>
      <c r="AQ56" s="36"/>
      <c r="AR56" s="36"/>
      <c r="AS56" s="54"/>
      <c r="AT56" s="52"/>
      <c r="AU56" s="53"/>
      <c r="AV56" s="36">
        <v>1</v>
      </c>
      <c r="AW56" s="36">
        <v>1</v>
      </c>
      <c r="AX56" s="36">
        <v>1</v>
      </c>
      <c r="AY56" s="36">
        <v>7</v>
      </c>
      <c r="AZ56" s="36">
        <f>AY56*1.25</f>
        <v>8.75</v>
      </c>
      <c r="BA56" s="36">
        <v>1</v>
      </c>
      <c r="BB56" s="36" t="s">
        <v>123</v>
      </c>
    </row>
    <row r="57" spans="1:54" x14ac:dyDescent="0.3">
      <c r="A57" s="36">
        <v>44</v>
      </c>
      <c r="B57" s="36">
        <v>432</v>
      </c>
      <c r="C57" s="36" t="s">
        <v>123</v>
      </c>
      <c r="D57" s="36" t="s">
        <v>123</v>
      </c>
      <c r="E57" s="36" t="s">
        <v>123</v>
      </c>
      <c r="F57" s="36">
        <v>1</v>
      </c>
      <c r="G57" s="36">
        <v>1</v>
      </c>
      <c r="H57" s="36">
        <v>1</v>
      </c>
      <c r="I57" s="36" t="s">
        <v>123</v>
      </c>
      <c r="J57" s="36" t="s">
        <v>123</v>
      </c>
      <c r="K57" s="36" t="s">
        <v>123</v>
      </c>
      <c r="L57" s="36" t="s">
        <v>123</v>
      </c>
      <c r="M57" s="36" t="s">
        <v>123</v>
      </c>
      <c r="N57" s="36">
        <v>1</v>
      </c>
      <c r="O57" s="36" t="s">
        <v>123</v>
      </c>
      <c r="P57" s="36">
        <v>1</v>
      </c>
      <c r="Q57" s="36" t="s">
        <v>123</v>
      </c>
      <c r="R57" s="36" t="s">
        <v>123</v>
      </c>
      <c r="S57" s="36" t="s">
        <v>123</v>
      </c>
      <c r="T57" s="36" t="s">
        <v>123</v>
      </c>
      <c r="U57" s="36" t="s">
        <v>123</v>
      </c>
      <c r="V57" s="36">
        <v>1</v>
      </c>
      <c r="W57" s="36" t="s">
        <v>123</v>
      </c>
      <c r="X57" s="36" t="s">
        <v>123</v>
      </c>
      <c r="Y57" s="36" t="s">
        <v>123</v>
      </c>
      <c r="Z57" s="36" t="s">
        <v>123</v>
      </c>
      <c r="AA57" s="36" t="s">
        <v>123</v>
      </c>
      <c r="AB57" s="36" t="s">
        <v>123</v>
      </c>
      <c r="AC57" s="36" t="s">
        <v>123</v>
      </c>
      <c r="AD57" s="36" t="s">
        <v>123</v>
      </c>
      <c r="AE57" s="36" t="s">
        <v>123</v>
      </c>
      <c r="AF57" s="36" t="s">
        <v>123</v>
      </c>
      <c r="AG57" s="36" t="s">
        <v>123</v>
      </c>
      <c r="AH57" s="36"/>
      <c r="AI57" s="36"/>
      <c r="AJ57" s="36"/>
      <c r="AK57" s="36" t="s">
        <v>220</v>
      </c>
      <c r="AL57" s="36">
        <v>1</v>
      </c>
      <c r="AM57" s="36">
        <v>1</v>
      </c>
      <c r="AN57" s="37">
        <v>-14.818639734868</v>
      </c>
      <c r="AO57" s="37">
        <v>-64.853204358368998</v>
      </c>
      <c r="AP57" s="36">
        <v>2263</v>
      </c>
      <c r="AQ57" s="36">
        <v>2239</v>
      </c>
      <c r="AR57" s="36">
        <f>AP57-AQ57</f>
        <v>24</v>
      </c>
      <c r="AS57" s="54">
        <f>AP54-AP57</f>
        <v>37</v>
      </c>
      <c r="AT57" s="52"/>
      <c r="AU57" s="53"/>
      <c r="AV57" s="36">
        <v>1</v>
      </c>
      <c r="AW57" s="36">
        <v>1</v>
      </c>
      <c r="AX57" s="36">
        <v>1</v>
      </c>
      <c r="AY57" s="36">
        <v>6</v>
      </c>
      <c r="AZ57" s="36">
        <f>AY57*1.25</f>
        <v>7.5</v>
      </c>
      <c r="BA57" s="36" t="s">
        <v>123</v>
      </c>
      <c r="BB57" s="36" t="s">
        <v>123</v>
      </c>
    </row>
    <row r="58" spans="1:54" x14ac:dyDescent="0.3">
      <c r="A58" s="36">
        <v>45</v>
      </c>
      <c r="B58" s="36">
        <v>433</v>
      </c>
      <c r="C58" s="36" t="s">
        <v>123</v>
      </c>
      <c r="D58" s="36" t="s">
        <v>123</v>
      </c>
      <c r="E58" s="36" t="s">
        <v>123</v>
      </c>
      <c r="F58" s="36">
        <v>1</v>
      </c>
      <c r="G58" s="36">
        <v>1</v>
      </c>
      <c r="H58" s="36">
        <v>1</v>
      </c>
      <c r="I58" s="36" t="s">
        <v>123</v>
      </c>
      <c r="J58" s="36" t="s">
        <v>123</v>
      </c>
      <c r="K58" s="36" t="s">
        <v>123</v>
      </c>
      <c r="L58" s="36">
        <v>1</v>
      </c>
      <c r="M58" s="36" t="s">
        <v>123</v>
      </c>
      <c r="N58" s="36" t="s">
        <v>123</v>
      </c>
      <c r="O58" s="36" t="s">
        <v>123</v>
      </c>
      <c r="P58" s="36" t="s">
        <v>123</v>
      </c>
      <c r="Q58" s="36" t="s">
        <v>123</v>
      </c>
      <c r="R58" s="36" t="s">
        <v>123</v>
      </c>
      <c r="S58" s="36" t="s">
        <v>123</v>
      </c>
      <c r="T58" s="36" t="s">
        <v>123</v>
      </c>
      <c r="U58" s="36" t="s">
        <v>123</v>
      </c>
      <c r="V58" s="36" t="s">
        <v>123</v>
      </c>
      <c r="W58" s="36" t="s">
        <v>123</v>
      </c>
      <c r="X58" s="36" t="s">
        <v>123</v>
      </c>
      <c r="Y58" s="36" t="s">
        <v>123</v>
      </c>
      <c r="Z58" s="36" t="s">
        <v>123</v>
      </c>
      <c r="AA58" s="36" t="s">
        <v>123</v>
      </c>
      <c r="AB58" s="36" t="s">
        <v>123</v>
      </c>
      <c r="AC58" s="36" t="s">
        <v>123</v>
      </c>
      <c r="AD58" s="36" t="s">
        <v>123</v>
      </c>
      <c r="AE58" s="36" t="s">
        <v>123</v>
      </c>
      <c r="AF58" s="36" t="s">
        <v>123</v>
      </c>
      <c r="AG58" s="36" t="s">
        <v>123</v>
      </c>
      <c r="AH58" s="36"/>
      <c r="AI58" s="36"/>
      <c r="AJ58" s="36"/>
      <c r="AK58" s="36"/>
      <c r="AL58" s="36"/>
      <c r="AM58" s="36"/>
      <c r="AN58" s="37">
        <v>-14.818284817787999</v>
      </c>
      <c r="AO58" s="37">
        <v>-64.853243920951996</v>
      </c>
      <c r="AP58" s="36">
        <v>2199</v>
      </c>
      <c r="AQ58" s="36"/>
      <c r="AR58" s="36"/>
      <c r="AS58" s="54">
        <f>AQ57-AP58</f>
        <v>40</v>
      </c>
      <c r="AT58" s="52"/>
      <c r="AU58" s="53"/>
      <c r="AV58" s="36" t="s">
        <v>123</v>
      </c>
      <c r="AW58" s="36" t="s">
        <v>123</v>
      </c>
      <c r="AX58" s="36" t="s">
        <v>123</v>
      </c>
      <c r="AY58" s="36" t="s">
        <v>123</v>
      </c>
      <c r="AZ58" s="36" t="s">
        <v>123</v>
      </c>
      <c r="BA58" s="36" t="s">
        <v>123</v>
      </c>
      <c r="BB58" s="36" t="s">
        <v>123</v>
      </c>
    </row>
    <row r="59" spans="1:54" x14ac:dyDescent="0.3">
      <c r="A59" s="36">
        <v>46</v>
      </c>
      <c r="B59" s="36">
        <v>434</v>
      </c>
      <c r="C59" s="36" t="s">
        <v>123</v>
      </c>
      <c r="D59" s="36" t="s">
        <v>123</v>
      </c>
      <c r="E59" s="36" t="s">
        <v>123</v>
      </c>
      <c r="F59" s="36">
        <v>1</v>
      </c>
      <c r="G59" s="36">
        <v>1</v>
      </c>
      <c r="H59" s="36">
        <v>1</v>
      </c>
      <c r="I59" s="36" t="s">
        <v>123</v>
      </c>
      <c r="J59" s="36" t="s">
        <v>123</v>
      </c>
      <c r="K59" s="36" t="s">
        <v>123</v>
      </c>
      <c r="L59" s="36" t="s">
        <v>123</v>
      </c>
      <c r="M59" s="36" t="s">
        <v>123</v>
      </c>
      <c r="N59" s="36">
        <v>1</v>
      </c>
      <c r="O59" s="36" t="s">
        <v>123</v>
      </c>
      <c r="P59" s="36">
        <v>1</v>
      </c>
      <c r="Q59" s="36" t="s">
        <v>123</v>
      </c>
      <c r="R59" s="36" t="s">
        <v>123</v>
      </c>
      <c r="S59" s="36" t="s">
        <v>123</v>
      </c>
      <c r="T59" s="36" t="s">
        <v>123</v>
      </c>
      <c r="U59" s="36" t="s">
        <v>123</v>
      </c>
      <c r="V59" s="36" t="s">
        <v>123</v>
      </c>
      <c r="W59" s="36" t="s">
        <v>123</v>
      </c>
      <c r="X59" s="36" t="s">
        <v>123</v>
      </c>
      <c r="Y59" s="36" t="s">
        <v>123</v>
      </c>
      <c r="Z59" s="36" t="s">
        <v>123</v>
      </c>
      <c r="AA59" s="36" t="s">
        <v>123</v>
      </c>
      <c r="AB59" s="36" t="s">
        <v>123</v>
      </c>
      <c r="AC59" s="36" t="s">
        <v>123</v>
      </c>
      <c r="AD59" s="36" t="s">
        <v>123</v>
      </c>
      <c r="AE59" s="36" t="s">
        <v>123</v>
      </c>
      <c r="AF59" s="36" t="s">
        <v>123</v>
      </c>
      <c r="AG59" s="36" t="s">
        <v>123</v>
      </c>
      <c r="AH59" s="36"/>
      <c r="AI59" s="36"/>
      <c r="AJ59" s="36"/>
      <c r="AK59" s="36"/>
      <c r="AL59" s="36"/>
      <c r="AM59" s="36"/>
      <c r="AN59" s="37">
        <v>-14.817906238929</v>
      </c>
      <c r="AO59" s="37">
        <v>-64.853278454393006</v>
      </c>
      <c r="AP59" s="36">
        <v>2158</v>
      </c>
      <c r="AQ59" s="36"/>
      <c r="AR59" s="36"/>
      <c r="AS59" s="54">
        <f>AP58-AP59</f>
        <v>41</v>
      </c>
      <c r="AT59" s="52"/>
      <c r="AU59" s="53"/>
      <c r="AV59" s="36">
        <v>1</v>
      </c>
      <c r="AW59" s="36">
        <v>1</v>
      </c>
      <c r="AX59" s="36">
        <v>1</v>
      </c>
      <c r="AY59" s="36" t="s">
        <v>123</v>
      </c>
      <c r="AZ59" s="36" t="s">
        <v>123</v>
      </c>
      <c r="BA59" s="36" t="s">
        <v>123</v>
      </c>
      <c r="BB59" s="36" t="s">
        <v>123</v>
      </c>
    </row>
    <row r="60" spans="1:54" x14ac:dyDescent="0.3">
      <c r="A60" s="36" t="s">
        <v>173</v>
      </c>
      <c r="B60" s="36" t="s">
        <v>123</v>
      </c>
      <c r="C60" s="36" t="s">
        <v>123</v>
      </c>
      <c r="D60" s="36" t="s">
        <v>123</v>
      </c>
      <c r="E60" s="36" t="s">
        <v>123</v>
      </c>
      <c r="F60" s="36" t="s">
        <v>123</v>
      </c>
      <c r="G60" s="36" t="s">
        <v>123</v>
      </c>
      <c r="H60" s="36" t="s">
        <v>123</v>
      </c>
      <c r="I60" s="36" t="s">
        <v>123</v>
      </c>
      <c r="J60" s="36" t="s">
        <v>123</v>
      </c>
      <c r="K60" s="36" t="s">
        <v>123</v>
      </c>
      <c r="L60" s="36" t="s">
        <v>123</v>
      </c>
      <c r="M60" s="36" t="s">
        <v>123</v>
      </c>
      <c r="N60" s="36" t="s">
        <v>123</v>
      </c>
      <c r="O60" s="36" t="s">
        <v>123</v>
      </c>
      <c r="P60" s="36" t="s">
        <v>123</v>
      </c>
      <c r="Q60" s="36" t="s">
        <v>123</v>
      </c>
      <c r="R60" s="36" t="s">
        <v>123</v>
      </c>
      <c r="S60" s="36" t="s">
        <v>123</v>
      </c>
      <c r="T60" s="36" t="s">
        <v>123</v>
      </c>
      <c r="U60" s="36" t="s">
        <v>123</v>
      </c>
      <c r="V60" s="36" t="s">
        <v>123</v>
      </c>
      <c r="W60" s="36" t="s">
        <v>123</v>
      </c>
      <c r="X60" s="36">
        <v>1</v>
      </c>
      <c r="Y60" s="36" t="s">
        <v>123</v>
      </c>
      <c r="Z60" s="36" t="s">
        <v>123</v>
      </c>
      <c r="AA60" s="36" t="s">
        <v>123</v>
      </c>
      <c r="AB60" s="36" t="s">
        <v>123</v>
      </c>
      <c r="AC60" s="36" t="s">
        <v>123</v>
      </c>
      <c r="AD60" s="36" t="s">
        <v>123</v>
      </c>
      <c r="AE60" s="36" t="s">
        <v>123</v>
      </c>
      <c r="AF60" s="36" t="s">
        <v>123</v>
      </c>
      <c r="AG60" s="36" t="s">
        <v>123</v>
      </c>
      <c r="AH60" s="36"/>
      <c r="AI60" s="36"/>
      <c r="AJ60" s="36"/>
      <c r="AK60" s="36"/>
      <c r="AL60" s="36"/>
      <c r="AM60" s="36"/>
      <c r="AN60" s="37">
        <v>-14.817624</v>
      </c>
      <c r="AO60" s="37">
        <v>-64.853319999999997</v>
      </c>
      <c r="AP60" s="36"/>
      <c r="AQ60" s="36"/>
      <c r="AR60" s="36"/>
      <c r="AS60" s="54"/>
      <c r="AT60" s="52"/>
      <c r="AU60" s="53"/>
      <c r="AV60" s="36" t="s">
        <v>123</v>
      </c>
      <c r="AW60" s="36" t="s">
        <v>123</v>
      </c>
      <c r="AX60" s="36"/>
      <c r="AY60" s="36">
        <v>30</v>
      </c>
      <c r="AZ60" s="36">
        <f>AY60*1.25</f>
        <v>37.5</v>
      </c>
      <c r="BA60" s="36" t="s">
        <v>123</v>
      </c>
      <c r="BB60" s="36" t="s">
        <v>123</v>
      </c>
    </row>
    <row r="61" spans="1:54" x14ac:dyDescent="0.3">
      <c r="A61" s="36">
        <v>47</v>
      </c>
      <c r="B61" s="36">
        <v>435</v>
      </c>
      <c r="C61" s="36" t="s">
        <v>123</v>
      </c>
      <c r="D61" s="36" t="s">
        <v>123</v>
      </c>
      <c r="E61" s="36" t="s">
        <v>123</v>
      </c>
      <c r="F61" s="36">
        <v>1</v>
      </c>
      <c r="G61" s="36">
        <v>1</v>
      </c>
      <c r="H61" s="36">
        <v>1</v>
      </c>
      <c r="I61" s="36" t="s">
        <v>123</v>
      </c>
      <c r="J61" s="36" t="s">
        <v>123</v>
      </c>
      <c r="K61" s="36" t="s">
        <v>123</v>
      </c>
      <c r="L61" s="36" t="s">
        <v>123</v>
      </c>
      <c r="M61" s="36" t="s">
        <v>123</v>
      </c>
      <c r="N61" s="36" t="s">
        <v>123</v>
      </c>
      <c r="O61" s="36" t="s">
        <v>123</v>
      </c>
      <c r="P61" s="36">
        <v>1</v>
      </c>
      <c r="Q61" s="36" t="s">
        <v>123</v>
      </c>
      <c r="R61" s="36" t="s">
        <v>123</v>
      </c>
      <c r="S61" s="36" t="s">
        <v>123</v>
      </c>
      <c r="T61" s="36" t="s">
        <v>123</v>
      </c>
      <c r="U61" s="36" t="s">
        <v>123</v>
      </c>
      <c r="V61" s="36" t="s">
        <v>123</v>
      </c>
      <c r="W61" s="36" t="s">
        <v>123</v>
      </c>
      <c r="X61" s="36" t="s">
        <v>123</v>
      </c>
      <c r="Y61" s="36" t="s">
        <v>123</v>
      </c>
      <c r="Z61" s="36" t="s">
        <v>123</v>
      </c>
      <c r="AA61" s="36" t="s">
        <v>123</v>
      </c>
      <c r="AB61" s="36" t="s">
        <v>123</v>
      </c>
      <c r="AC61" s="36" t="s">
        <v>123</v>
      </c>
      <c r="AD61" s="36" t="s">
        <v>123</v>
      </c>
      <c r="AE61" s="36" t="s">
        <v>123</v>
      </c>
      <c r="AF61" s="36" t="s">
        <v>123</v>
      </c>
      <c r="AG61" s="36" t="s">
        <v>123</v>
      </c>
      <c r="AH61" s="36"/>
      <c r="AI61" s="36"/>
      <c r="AJ61" s="36"/>
      <c r="AK61" s="36"/>
      <c r="AL61" s="36"/>
      <c r="AM61" s="36"/>
      <c r="AN61" s="37">
        <v>-14.817632352268999</v>
      </c>
      <c r="AO61" s="37">
        <v>-64.853520523756004</v>
      </c>
      <c r="AP61" s="36"/>
      <c r="AQ61" s="36"/>
      <c r="AR61" s="36"/>
      <c r="AS61" s="36"/>
      <c r="AT61" s="52"/>
      <c r="AU61" s="53"/>
      <c r="AV61" s="36">
        <v>1</v>
      </c>
      <c r="AW61" s="36">
        <v>1</v>
      </c>
      <c r="AX61" s="36">
        <v>1</v>
      </c>
      <c r="AY61" s="36">
        <v>21</v>
      </c>
      <c r="AZ61" s="36">
        <f>AY61*1.25</f>
        <v>26.25</v>
      </c>
      <c r="BA61" s="36">
        <v>1</v>
      </c>
      <c r="BB61" s="36" t="s">
        <v>123</v>
      </c>
    </row>
    <row r="62" spans="1:54" x14ac:dyDescent="0.3">
      <c r="A62" s="36">
        <v>48</v>
      </c>
      <c r="B62" s="36">
        <v>436</v>
      </c>
      <c r="C62" s="36" t="s">
        <v>123</v>
      </c>
      <c r="D62" s="36" t="s">
        <v>123</v>
      </c>
      <c r="E62" s="36" t="s">
        <v>123</v>
      </c>
      <c r="F62" s="36">
        <v>1</v>
      </c>
      <c r="G62" s="36">
        <v>1</v>
      </c>
      <c r="H62" s="36">
        <v>1</v>
      </c>
      <c r="I62" s="36" t="s">
        <v>123</v>
      </c>
      <c r="J62" s="36" t="s">
        <v>123</v>
      </c>
      <c r="K62" s="36" t="s">
        <v>123</v>
      </c>
      <c r="L62" s="36" t="s">
        <v>123</v>
      </c>
      <c r="M62" s="36" t="s">
        <v>123</v>
      </c>
      <c r="N62" s="36">
        <v>1</v>
      </c>
      <c r="O62" s="36" t="s">
        <v>123</v>
      </c>
      <c r="P62" s="36">
        <v>1</v>
      </c>
      <c r="Q62" s="36" t="s">
        <v>123</v>
      </c>
      <c r="R62" s="36" t="s">
        <v>123</v>
      </c>
      <c r="S62" s="36" t="s">
        <v>123</v>
      </c>
      <c r="T62" s="36" t="s">
        <v>123</v>
      </c>
      <c r="U62" s="36" t="s">
        <v>123</v>
      </c>
      <c r="V62" s="36" t="s">
        <v>123</v>
      </c>
      <c r="W62" s="36" t="s">
        <v>123</v>
      </c>
      <c r="X62" s="36" t="s">
        <v>123</v>
      </c>
      <c r="Y62" s="36" t="s">
        <v>123</v>
      </c>
      <c r="Z62" s="36" t="s">
        <v>123</v>
      </c>
      <c r="AA62" s="36" t="s">
        <v>123</v>
      </c>
      <c r="AB62" s="36" t="s">
        <v>123</v>
      </c>
      <c r="AC62" s="36" t="s">
        <v>123</v>
      </c>
      <c r="AD62" s="36" t="s">
        <v>123</v>
      </c>
      <c r="AE62" s="36" t="s">
        <v>123</v>
      </c>
      <c r="AF62" s="36" t="s">
        <v>123</v>
      </c>
      <c r="AG62" s="36" t="s">
        <v>123</v>
      </c>
      <c r="AH62" s="36"/>
      <c r="AI62" s="36"/>
      <c r="AJ62" s="36"/>
      <c r="AK62" s="36"/>
      <c r="AL62" s="36"/>
      <c r="AM62" s="36"/>
      <c r="AN62" s="37">
        <v>-14.817629111004999</v>
      </c>
      <c r="AO62" s="37">
        <v>-64.853199329226996</v>
      </c>
      <c r="AP62" s="36">
        <v>2117</v>
      </c>
      <c r="AQ62" s="36"/>
      <c r="AR62" s="36"/>
      <c r="AS62" s="54">
        <f>AP59-AP62</f>
        <v>41</v>
      </c>
      <c r="AT62" s="52"/>
      <c r="AU62" s="53"/>
      <c r="AV62" s="36">
        <v>1</v>
      </c>
      <c r="AW62" s="36">
        <v>1</v>
      </c>
      <c r="AX62" s="36">
        <v>1</v>
      </c>
      <c r="AY62" s="36">
        <v>13</v>
      </c>
      <c r="AZ62" s="36">
        <f>AY62*1.25</f>
        <v>16.25</v>
      </c>
      <c r="BA62" s="36" t="s">
        <v>123</v>
      </c>
      <c r="BB62" s="36" t="s">
        <v>123</v>
      </c>
    </row>
    <row r="63" spans="1:54" x14ac:dyDescent="0.3">
      <c r="A63" s="36">
        <v>49</v>
      </c>
      <c r="B63" s="36">
        <v>437</v>
      </c>
      <c r="C63" s="36" t="s">
        <v>123</v>
      </c>
      <c r="D63" s="36" t="s">
        <v>123</v>
      </c>
      <c r="E63" s="36" t="s">
        <v>123</v>
      </c>
      <c r="F63" s="36">
        <v>1</v>
      </c>
      <c r="G63" s="36">
        <v>1</v>
      </c>
      <c r="H63" s="36">
        <v>1</v>
      </c>
      <c r="I63" s="36" t="s">
        <v>123</v>
      </c>
      <c r="J63" s="36" t="s">
        <v>123</v>
      </c>
      <c r="K63" s="36" t="s">
        <v>123</v>
      </c>
      <c r="L63" s="36">
        <v>1</v>
      </c>
      <c r="M63" s="36" t="s">
        <v>123</v>
      </c>
      <c r="N63" s="36" t="s">
        <v>123</v>
      </c>
      <c r="O63" s="36" t="s">
        <v>123</v>
      </c>
      <c r="P63" s="36" t="s">
        <v>123</v>
      </c>
      <c r="Q63" s="36" t="s">
        <v>123</v>
      </c>
      <c r="R63" s="36" t="s">
        <v>123</v>
      </c>
      <c r="S63" s="36" t="s">
        <v>123</v>
      </c>
      <c r="T63" s="36" t="s">
        <v>123</v>
      </c>
      <c r="U63" s="36" t="s">
        <v>123</v>
      </c>
      <c r="V63" s="36" t="s">
        <v>123</v>
      </c>
      <c r="W63" s="36" t="s">
        <v>123</v>
      </c>
      <c r="X63" s="36" t="s">
        <v>123</v>
      </c>
      <c r="Y63" s="36" t="s">
        <v>123</v>
      </c>
      <c r="Z63" s="36" t="s">
        <v>123</v>
      </c>
      <c r="AA63" s="36" t="s">
        <v>123</v>
      </c>
      <c r="AB63" s="36" t="s">
        <v>123</v>
      </c>
      <c r="AC63" s="36" t="s">
        <v>123</v>
      </c>
      <c r="AD63" s="36" t="s">
        <v>123</v>
      </c>
      <c r="AE63" s="36" t="s">
        <v>123</v>
      </c>
      <c r="AF63" s="36" t="s">
        <v>123</v>
      </c>
      <c r="AG63" s="36" t="s">
        <v>123</v>
      </c>
      <c r="AH63" s="36"/>
      <c r="AI63" s="36"/>
      <c r="AJ63" s="36"/>
      <c r="AK63" s="36"/>
      <c r="AL63" s="36"/>
      <c r="AM63" s="36"/>
      <c r="AN63" s="37">
        <v>-14.817628786879</v>
      </c>
      <c r="AO63" s="37">
        <v>-64.853018615394006</v>
      </c>
      <c r="AP63" s="36">
        <v>2097</v>
      </c>
      <c r="AQ63" s="36"/>
      <c r="AR63" s="36"/>
      <c r="AS63" s="54">
        <f>AP62-AP63</f>
        <v>20</v>
      </c>
      <c r="AT63" s="52"/>
      <c r="AU63" s="53"/>
      <c r="AV63" s="36" t="s">
        <v>123</v>
      </c>
      <c r="AW63" s="36" t="s">
        <v>123</v>
      </c>
      <c r="AX63" s="36" t="s">
        <v>123</v>
      </c>
      <c r="AY63" s="36" t="s">
        <v>123</v>
      </c>
      <c r="AZ63" s="36" t="s">
        <v>123</v>
      </c>
      <c r="BA63" s="36" t="s">
        <v>123</v>
      </c>
      <c r="BB63" s="36" t="s">
        <v>123</v>
      </c>
    </row>
    <row r="64" spans="1:54" x14ac:dyDescent="0.3">
      <c r="A64" s="36">
        <v>50</v>
      </c>
      <c r="B64" s="36">
        <v>438</v>
      </c>
      <c r="C64" s="36" t="s">
        <v>123</v>
      </c>
      <c r="D64" s="36" t="s">
        <v>123</v>
      </c>
      <c r="E64" s="36" t="s">
        <v>123</v>
      </c>
      <c r="F64" s="36">
        <v>1</v>
      </c>
      <c r="G64" s="36">
        <v>1</v>
      </c>
      <c r="H64" s="36">
        <v>1</v>
      </c>
      <c r="I64" s="36" t="s">
        <v>123</v>
      </c>
      <c r="J64" s="36" t="s">
        <v>123</v>
      </c>
      <c r="K64" s="36" t="s">
        <v>123</v>
      </c>
      <c r="L64" s="36">
        <v>1</v>
      </c>
      <c r="M64" s="36" t="s">
        <v>123</v>
      </c>
      <c r="N64" s="36" t="s">
        <v>123</v>
      </c>
      <c r="O64" s="36" t="s">
        <v>123</v>
      </c>
      <c r="P64" s="36" t="s">
        <v>123</v>
      </c>
      <c r="Q64" s="36" t="s">
        <v>123</v>
      </c>
      <c r="R64" s="36" t="s">
        <v>123</v>
      </c>
      <c r="S64" s="36" t="s">
        <v>123</v>
      </c>
      <c r="T64" s="36" t="s">
        <v>123</v>
      </c>
      <c r="U64" s="36" t="s">
        <v>123</v>
      </c>
      <c r="V64" s="36" t="s">
        <v>123</v>
      </c>
      <c r="W64" s="36" t="s">
        <v>123</v>
      </c>
      <c r="X64" s="36" t="s">
        <v>123</v>
      </c>
      <c r="Y64" s="36" t="s">
        <v>123</v>
      </c>
      <c r="Z64" s="36" t="s">
        <v>123</v>
      </c>
      <c r="AA64" s="36" t="s">
        <v>123</v>
      </c>
      <c r="AB64" s="36" t="s">
        <v>123</v>
      </c>
      <c r="AC64" s="36" t="s">
        <v>123</v>
      </c>
      <c r="AD64" s="36" t="s">
        <v>123</v>
      </c>
      <c r="AE64" s="36" t="s">
        <v>123</v>
      </c>
      <c r="AF64" s="36" t="s">
        <v>123</v>
      </c>
      <c r="AG64" s="36" t="s">
        <v>123</v>
      </c>
      <c r="AH64" s="36"/>
      <c r="AI64" s="36"/>
      <c r="AJ64" s="36"/>
      <c r="AK64" s="36"/>
      <c r="AL64" s="36"/>
      <c r="AM64" s="36"/>
      <c r="AN64" s="37">
        <v>-14.817659903014</v>
      </c>
      <c r="AO64" s="37">
        <v>-64.852715190500007</v>
      </c>
      <c r="AP64" s="36">
        <v>2074</v>
      </c>
      <c r="AQ64" s="36"/>
      <c r="AS64" s="54">
        <f t="shared" ref="AS64:AS66" si="4">AP63-AP64</f>
        <v>23</v>
      </c>
      <c r="AT64" s="52"/>
      <c r="AU64" s="53"/>
      <c r="AV64" s="36" t="s">
        <v>123</v>
      </c>
      <c r="AW64" s="36" t="s">
        <v>123</v>
      </c>
      <c r="AX64" s="36" t="s">
        <v>123</v>
      </c>
      <c r="AY64" s="36" t="s">
        <v>123</v>
      </c>
      <c r="AZ64" s="36" t="s">
        <v>123</v>
      </c>
      <c r="BA64" s="36" t="s">
        <v>123</v>
      </c>
      <c r="BB64" s="36" t="s">
        <v>123</v>
      </c>
    </row>
    <row r="65" spans="1:54" x14ac:dyDescent="0.3">
      <c r="A65" s="36">
        <v>51</v>
      </c>
      <c r="B65" s="36">
        <v>439</v>
      </c>
      <c r="C65" s="36" t="s">
        <v>123</v>
      </c>
      <c r="D65" s="36" t="s">
        <v>123</v>
      </c>
      <c r="E65" s="36" t="s">
        <v>123</v>
      </c>
      <c r="F65" s="36">
        <v>1</v>
      </c>
      <c r="G65" s="36">
        <v>1</v>
      </c>
      <c r="H65" s="36">
        <v>1</v>
      </c>
      <c r="I65" s="36" t="s">
        <v>123</v>
      </c>
      <c r="J65" s="36" t="s">
        <v>123</v>
      </c>
      <c r="K65" s="36" t="s">
        <v>123</v>
      </c>
      <c r="L65" s="36">
        <v>1</v>
      </c>
      <c r="M65" s="36" t="s">
        <v>123</v>
      </c>
      <c r="N65" s="36" t="s">
        <v>123</v>
      </c>
      <c r="O65" s="36" t="s">
        <v>123</v>
      </c>
      <c r="P65" s="36" t="s">
        <v>123</v>
      </c>
      <c r="Q65" s="36" t="s">
        <v>123</v>
      </c>
      <c r="R65" s="36" t="s">
        <v>123</v>
      </c>
      <c r="S65" s="36" t="s">
        <v>123</v>
      </c>
      <c r="T65" s="36" t="s">
        <v>123</v>
      </c>
      <c r="U65" s="36" t="s">
        <v>123</v>
      </c>
      <c r="V65" s="36" t="s">
        <v>123</v>
      </c>
      <c r="W65" s="36" t="s">
        <v>123</v>
      </c>
      <c r="X65" s="36" t="s">
        <v>123</v>
      </c>
      <c r="Y65" s="36" t="s">
        <v>123</v>
      </c>
      <c r="Z65" s="36" t="s">
        <v>123</v>
      </c>
      <c r="AA65" s="36" t="s">
        <v>123</v>
      </c>
      <c r="AB65" s="36" t="s">
        <v>123</v>
      </c>
      <c r="AC65" s="36" t="s">
        <v>123</v>
      </c>
      <c r="AD65" s="36" t="s">
        <v>123</v>
      </c>
      <c r="AE65" s="36" t="s">
        <v>123</v>
      </c>
      <c r="AF65" s="36" t="s">
        <v>123</v>
      </c>
      <c r="AG65" s="36" t="s">
        <v>123</v>
      </c>
      <c r="AH65" s="36"/>
      <c r="AI65" s="36"/>
      <c r="AJ65" s="36"/>
      <c r="AK65" s="36"/>
      <c r="AL65" s="36"/>
      <c r="AM65" s="36"/>
      <c r="AN65" s="37">
        <v>-14.81770560483</v>
      </c>
      <c r="AO65" s="37">
        <v>-64.852314870803994</v>
      </c>
      <c r="AP65" s="36">
        <v>2024</v>
      </c>
      <c r="AQ65" s="36"/>
      <c r="AR65" s="36"/>
      <c r="AS65" s="54">
        <f t="shared" si="4"/>
        <v>50</v>
      </c>
      <c r="AT65" s="52"/>
      <c r="AU65" s="53"/>
      <c r="AV65" s="36" t="s">
        <v>123</v>
      </c>
      <c r="AW65" s="36" t="s">
        <v>123</v>
      </c>
      <c r="AX65" s="36" t="s">
        <v>123</v>
      </c>
      <c r="AY65" s="36" t="s">
        <v>123</v>
      </c>
      <c r="AZ65" s="36" t="s">
        <v>123</v>
      </c>
      <c r="BA65" s="36" t="s">
        <v>123</v>
      </c>
      <c r="BB65" s="36" t="s">
        <v>123</v>
      </c>
    </row>
    <row r="66" spans="1:54" x14ac:dyDescent="0.3">
      <c r="A66" s="36">
        <v>52</v>
      </c>
      <c r="B66" s="36">
        <v>440</v>
      </c>
      <c r="C66" s="36" t="s">
        <v>123</v>
      </c>
      <c r="D66" s="36" t="s">
        <v>123</v>
      </c>
      <c r="E66" s="36" t="s">
        <v>123</v>
      </c>
      <c r="F66" s="36">
        <v>1</v>
      </c>
      <c r="G66" s="36">
        <v>1</v>
      </c>
      <c r="H66" s="36">
        <v>1</v>
      </c>
      <c r="I66" s="36" t="s">
        <v>123</v>
      </c>
      <c r="J66" s="36" t="s">
        <v>123</v>
      </c>
      <c r="K66" s="36" t="s">
        <v>123</v>
      </c>
      <c r="L66" s="36">
        <v>1</v>
      </c>
      <c r="M66" s="36" t="s">
        <v>123</v>
      </c>
      <c r="N66" s="36" t="s">
        <v>123</v>
      </c>
      <c r="O66" s="36" t="s">
        <v>123</v>
      </c>
      <c r="P66" s="36" t="s">
        <v>123</v>
      </c>
      <c r="Q66" s="36" t="s">
        <v>123</v>
      </c>
      <c r="R66" s="36" t="s">
        <v>123</v>
      </c>
      <c r="S66" s="36" t="s">
        <v>123</v>
      </c>
      <c r="T66" s="36" t="s">
        <v>123</v>
      </c>
      <c r="U66" s="36" t="s">
        <v>123</v>
      </c>
      <c r="V66" s="36">
        <v>1</v>
      </c>
      <c r="W66" s="36" t="s">
        <v>123</v>
      </c>
      <c r="X66" s="36" t="s">
        <v>123</v>
      </c>
      <c r="Y66" s="36" t="s">
        <v>123</v>
      </c>
      <c r="Z66" s="36" t="s">
        <v>123</v>
      </c>
      <c r="AA66" s="36" t="s">
        <v>123</v>
      </c>
      <c r="AB66" s="36" t="s">
        <v>123</v>
      </c>
      <c r="AC66" s="36" t="s">
        <v>123</v>
      </c>
      <c r="AD66" s="36" t="s">
        <v>123</v>
      </c>
      <c r="AE66" s="36" t="s">
        <v>123</v>
      </c>
      <c r="AF66" s="36" t="s">
        <v>123</v>
      </c>
      <c r="AG66" s="36" t="s">
        <v>123</v>
      </c>
      <c r="AH66" s="36"/>
      <c r="AI66" s="36"/>
      <c r="AJ66" s="36"/>
      <c r="AK66" s="36" t="s">
        <v>222</v>
      </c>
      <c r="AL66" s="36">
        <v>1</v>
      </c>
      <c r="AM66" s="36">
        <v>1</v>
      </c>
      <c r="AN66" s="37">
        <v>-14.817803815082</v>
      </c>
      <c r="AO66" s="37">
        <v>-64.851999375969001</v>
      </c>
      <c r="AP66" s="36">
        <v>1985</v>
      </c>
      <c r="AQ66" s="36">
        <v>1943</v>
      </c>
      <c r="AR66" s="36">
        <f>AP66-AQ66</f>
        <v>42</v>
      </c>
      <c r="AS66" s="54">
        <f t="shared" si="4"/>
        <v>39</v>
      </c>
      <c r="AT66" s="52"/>
      <c r="AU66" s="53"/>
      <c r="AV66" s="36" t="s">
        <v>123</v>
      </c>
      <c r="AW66" s="36" t="s">
        <v>123</v>
      </c>
      <c r="AX66" s="36" t="s">
        <v>123</v>
      </c>
      <c r="AY66" s="36" t="s">
        <v>123</v>
      </c>
      <c r="AZ66" s="36" t="s">
        <v>123</v>
      </c>
      <c r="BA66" s="36" t="s">
        <v>123</v>
      </c>
      <c r="BB66" s="36" t="s">
        <v>123</v>
      </c>
    </row>
    <row r="67" spans="1:54" x14ac:dyDescent="0.3">
      <c r="A67" s="36">
        <v>53</v>
      </c>
      <c r="B67" s="36">
        <v>441</v>
      </c>
      <c r="C67" s="36" t="s">
        <v>123</v>
      </c>
      <c r="D67" s="36" t="s">
        <v>123</v>
      </c>
      <c r="E67" s="36" t="s">
        <v>123</v>
      </c>
      <c r="F67" s="36">
        <v>1</v>
      </c>
      <c r="G67" s="36">
        <v>1</v>
      </c>
      <c r="H67" s="36">
        <v>1</v>
      </c>
      <c r="I67" s="36" t="s">
        <v>123</v>
      </c>
      <c r="J67" s="36" t="s">
        <v>123</v>
      </c>
      <c r="K67" s="36" t="s">
        <v>123</v>
      </c>
      <c r="L67" s="36" t="s">
        <v>123</v>
      </c>
      <c r="M67" s="36" t="s">
        <v>123</v>
      </c>
      <c r="N67" s="36">
        <v>1</v>
      </c>
      <c r="O67" s="36" t="s">
        <v>123</v>
      </c>
      <c r="P67" s="36">
        <v>1</v>
      </c>
      <c r="Q67" s="36" t="s">
        <v>123</v>
      </c>
      <c r="R67" s="36" t="s">
        <v>123</v>
      </c>
      <c r="S67" s="36" t="s">
        <v>123</v>
      </c>
      <c r="T67" s="36" t="s">
        <v>123</v>
      </c>
      <c r="U67" s="36" t="s">
        <v>123</v>
      </c>
      <c r="V67" s="36" t="s">
        <v>123</v>
      </c>
      <c r="W67" s="36" t="s">
        <v>123</v>
      </c>
      <c r="X67" s="36" t="s">
        <v>123</v>
      </c>
      <c r="Y67" s="36" t="s">
        <v>123</v>
      </c>
      <c r="Z67" s="36" t="s">
        <v>123</v>
      </c>
      <c r="AA67" s="36" t="s">
        <v>123</v>
      </c>
      <c r="AB67" s="36" t="s">
        <v>123</v>
      </c>
      <c r="AC67" s="36" t="s">
        <v>123</v>
      </c>
      <c r="AD67" s="36" t="s">
        <v>123</v>
      </c>
      <c r="AE67" s="36" t="s">
        <v>123</v>
      </c>
      <c r="AF67" s="36" t="s">
        <v>123</v>
      </c>
      <c r="AG67" s="36" t="s">
        <v>123</v>
      </c>
      <c r="AH67" s="36"/>
      <c r="AI67" s="36"/>
      <c r="AJ67" s="36"/>
      <c r="AK67" s="36"/>
      <c r="AL67" s="36"/>
      <c r="AM67" s="36"/>
      <c r="AN67" s="37">
        <v>-14.817334155749</v>
      </c>
      <c r="AO67" s="37">
        <v>-64.852039944379996</v>
      </c>
      <c r="AP67" s="36">
        <v>1890</v>
      </c>
      <c r="AQ67" s="36"/>
      <c r="AR67" s="36"/>
      <c r="AS67" s="54">
        <f>AQ66-AP67</f>
        <v>53</v>
      </c>
      <c r="AT67" s="52"/>
      <c r="AU67" s="53"/>
      <c r="AV67" s="36">
        <v>1</v>
      </c>
      <c r="AW67" s="36">
        <v>1</v>
      </c>
      <c r="AX67" s="36">
        <v>1</v>
      </c>
      <c r="AY67" s="36" t="s">
        <v>123</v>
      </c>
      <c r="AZ67" s="36" t="s">
        <v>123</v>
      </c>
      <c r="BA67" s="36" t="s">
        <v>123</v>
      </c>
      <c r="BB67" s="36" t="s">
        <v>123</v>
      </c>
    </row>
    <row r="68" spans="1:54" x14ac:dyDescent="0.3">
      <c r="A68" s="36" t="s">
        <v>174</v>
      </c>
      <c r="B68" s="36" t="s">
        <v>123</v>
      </c>
      <c r="C68" s="36" t="s">
        <v>123</v>
      </c>
      <c r="D68" s="36" t="s">
        <v>123</v>
      </c>
      <c r="E68" s="36" t="s">
        <v>123</v>
      </c>
      <c r="F68" s="36" t="s">
        <v>123</v>
      </c>
      <c r="G68" s="36" t="s">
        <v>123</v>
      </c>
      <c r="H68" s="36" t="s">
        <v>123</v>
      </c>
      <c r="I68" s="36" t="s">
        <v>123</v>
      </c>
      <c r="J68" s="36" t="s">
        <v>123</v>
      </c>
      <c r="K68" s="36" t="s">
        <v>123</v>
      </c>
      <c r="L68" s="36" t="s">
        <v>123</v>
      </c>
      <c r="M68" s="36" t="s">
        <v>123</v>
      </c>
      <c r="N68" s="36" t="s">
        <v>123</v>
      </c>
      <c r="O68" s="36" t="s">
        <v>123</v>
      </c>
      <c r="P68" s="36" t="s">
        <v>123</v>
      </c>
      <c r="Q68" s="36" t="s">
        <v>123</v>
      </c>
      <c r="R68" s="36" t="s">
        <v>123</v>
      </c>
      <c r="S68" s="36" t="s">
        <v>123</v>
      </c>
      <c r="T68" s="36" t="s">
        <v>123</v>
      </c>
      <c r="U68" s="36" t="s">
        <v>123</v>
      </c>
      <c r="V68" s="36" t="s">
        <v>123</v>
      </c>
      <c r="W68" s="36" t="s">
        <v>123</v>
      </c>
      <c r="X68" s="36">
        <v>1</v>
      </c>
      <c r="Y68" s="36" t="s">
        <v>123</v>
      </c>
      <c r="Z68" s="36" t="s">
        <v>123</v>
      </c>
      <c r="AA68" s="36" t="s">
        <v>123</v>
      </c>
      <c r="AB68" s="36" t="s">
        <v>123</v>
      </c>
      <c r="AC68" s="36" t="s">
        <v>123</v>
      </c>
      <c r="AD68" s="36" t="s">
        <v>123</v>
      </c>
      <c r="AE68" s="36" t="s">
        <v>123</v>
      </c>
      <c r="AF68" s="36" t="s">
        <v>123</v>
      </c>
      <c r="AG68" s="36" t="s">
        <v>123</v>
      </c>
      <c r="AH68" s="36"/>
      <c r="AI68" s="36"/>
      <c r="AJ68" s="36"/>
      <c r="AK68" s="36"/>
      <c r="AL68" s="36"/>
      <c r="AM68" s="36"/>
      <c r="AN68" s="37">
        <v>-14.817301</v>
      </c>
      <c r="AO68" s="37">
        <v>-64.852301999999995</v>
      </c>
      <c r="AP68" s="36"/>
      <c r="AQ68" s="36"/>
      <c r="AR68" s="36"/>
      <c r="AS68" s="54"/>
      <c r="AT68" s="52"/>
      <c r="AU68" s="53"/>
      <c r="AV68" s="36" t="s">
        <v>123</v>
      </c>
      <c r="AW68" s="36" t="s">
        <v>123</v>
      </c>
      <c r="AX68" s="36"/>
      <c r="AY68" s="36">
        <v>28</v>
      </c>
      <c r="AZ68" s="36">
        <f>AY68*1.25</f>
        <v>35</v>
      </c>
      <c r="BA68" s="36" t="s">
        <v>123</v>
      </c>
      <c r="BB68" s="36" t="s">
        <v>123</v>
      </c>
    </row>
    <row r="69" spans="1:54" x14ac:dyDescent="0.3">
      <c r="A69" s="36">
        <v>54</v>
      </c>
      <c r="B69" s="36">
        <v>442</v>
      </c>
      <c r="C69" s="36" t="s">
        <v>123</v>
      </c>
      <c r="D69" s="36" t="s">
        <v>123</v>
      </c>
      <c r="E69" s="36" t="s">
        <v>123</v>
      </c>
      <c r="F69" s="36">
        <v>1</v>
      </c>
      <c r="G69" s="36">
        <v>1</v>
      </c>
      <c r="H69" s="36">
        <v>1</v>
      </c>
      <c r="I69" s="36" t="s">
        <v>123</v>
      </c>
      <c r="J69" s="36" t="s">
        <v>123</v>
      </c>
      <c r="K69" s="36" t="s">
        <v>123</v>
      </c>
      <c r="L69" s="36" t="s">
        <v>123</v>
      </c>
      <c r="M69" s="36" t="s">
        <v>123</v>
      </c>
      <c r="N69" s="36" t="s">
        <v>123</v>
      </c>
      <c r="O69" s="36" t="s">
        <v>123</v>
      </c>
      <c r="P69" s="36">
        <v>1</v>
      </c>
      <c r="Q69" s="36" t="s">
        <v>123</v>
      </c>
      <c r="R69" s="36" t="s">
        <v>123</v>
      </c>
      <c r="S69" s="36" t="s">
        <v>123</v>
      </c>
      <c r="T69" s="36" t="s">
        <v>123</v>
      </c>
      <c r="U69" s="36" t="s">
        <v>123</v>
      </c>
      <c r="V69" s="36" t="s">
        <v>123</v>
      </c>
      <c r="W69" s="36" t="s">
        <v>123</v>
      </c>
      <c r="X69" s="36" t="s">
        <v>123</v>
      </c>
      <c r="Y69" s="36" t="s">
        <v>123</v>
      </c>
      <c r="Z69" s="36" t="s">
        <v>123</v>
      </c>
      <c r="AA69" s="36" t="s">
        <v>123</v>
      </c>
      <c r="AB69" s="36" t="s">
        <v>123</v>
      </c>
      <c r="AC69" s="36" t="s">
        <v>123</v>
      </c>
      <c r="AD69" s="36" t="s">
        <v>123</v>
      </c>
      <c r="AE69" s="36" t="s">
        <v>123</v>
      </c>
      <c r="AF69" s="36" t="s">
        <v>123</v>
      </c>
      <c r="AG69" s="36" t="s">
        <v>123</v>
      </c>
      <c r="AH69" s="36"/>
      <c r="AI69" s="36"/>
      <c r="AJ69" s="36"/>
      <c r="AK69" s="36"/>
      <c r="AL69" s="36"/>
      <c r="AM69" s="36"/>
      <c r="AN69" s="37">
        <v>-14.817295584648001</v>
      </c>
      <c r="AO69" s="37">
        <v>-64.852404389529994</v>
      </c>
      <c r="AP69" s="36"/>
      <c r="AQ69" s="36"/>
      <c r="AR69" s="36"/>
      <c r="AS69" s="54"/>
      <c r="AT69" s="52"/>
      <c r="AU69" s="53"/>
      <c r="AV69" s="36">
        <v>1</v>
      </c>
      <c r="AW69" s="36">
        <v>1</v>
      </c>
      <c r="AX69" s="36">
        <v>1</v>
      </c>
      <c r="AY69" s="36">
        <v>11</v>
      </c>
      <c r="AZ69" s="36">
        <f>AY69*1.25</f>
        <v>13.75</v>
      </c>
      <c r="BA69" s="36">
        <v>1</v>
      </c>
      <c r="BB69" s="36" t="s">
        <v>123</v>
      </c>
    </row>
    <row r="70" spans="1:54" x14ac:dyDescent="0.3">
      <c r="A70" s="36">
        <v>55</v>
      </c>
      <c r="B70" s="36">
        <v>443</v>
      </c>
      <c r="C70" s="36" t="s">
        <v>123</v>
      </c>
      <c r="D70" s="36" t="s">
        <v>123</v>
      </c>
      <c r="E70" s="36" t="s">
        <v>123</v>
      </c>
      <c r="F70" s="36">
        <v>1</v>
      </c>
      <c r="G70" s="36">
        <v>1</v>
      </c>
      <c r="H70" s="36">
        <v>1</v>
      </c>
      <c r="I70" s="36" t="s">
        <v>123</v>
      </c>
      <c r="J70" s="36" t="s">
        <v>123</v>
      </c>
      <c r="K70" s="36" t="s">
        <v>123</v>
      </c>
      <c r="L70" s="36" t="s">
        <v>123</v>
      </c>
      <c r="M70" s="36" t="s">
        <v>123</v>
      </c>
      <c r="N70" s="36">
        <v>1</v>
      </c>
      <c r="O70" s="36" t="s">
        <v>123</v>
      </c>
      <c r="P70" s="36">
        <v>1</v>
      </c>
      <c r="Q70" s="36" t="s">
        <v>123</v>
      </c>
      <c r="R70" s="36" t="s">
        <v>123</v>
      </c>
      <c r="S70" s="36" t="s">
        <v>123</v>
      </c>
      <c r="T70" s="36" t="s">
        <v>123</v>
      </c>
      <c r="U70" s="36" t="s">
        <v>123</v>
      </c>
      <c r="V70" s="36" t="s">
        <v>123</v>
      </c>
      <c r="W70" s="36" t="s">
        <v>123</v>
      </c>
      <c r="X70" s="36" t="s">
        <v>123</v>
      </c>
      <c r="Y70" s="36" t="s">
        <v>123</v>
      </c>
      <c r="Z70" s="36" t="s">
        <v>123</v>
      </c>
      <c r="AA70" s="36" t="s">
        <v>123</v>
      </c>
      <c r="AB70" s="36" t="s">
        <v>123</v>
      </c>
      <c r="AC70" s="36" t="s">
        <v>123</v>
      </c>
      <c r="AD70" s="36" t="s">
        <v>123</v>
      </c>
      <c r="AE70" s="36" t="s">
        <v>123</v>
      </c>
      <c r="AF70" s="36" t="s">
        <v>123</v>
      </c>
      <c r="AG70" s="36" t="s">
        <v>123</v>
      </c>
      <c r="AH70" s="36"/>
      <c r="AI70" s="36"/>
      <c r="AJ70" s="36"/>
      <c r="AK70" s="36"/>
      <c r="AL70" s="36"/>
      <c r="AM70" s="36"/>
      <c r="AN70" s="37">
        <v>-14.817219738932</v>
      </c>
      <c r="AO70" s="37">
        <v>-64.852295760065005</v>
      </c>
      <c r="AP70" s="36">
        <v>1852</v>
      </c>
      <c r="AQ70" s="36"/>
      <c r="AR70" s="36"/>
      <c r="AS70" s="54">
        <f>AP67-AP70</f>
        <v>38</v>
      </c>
      <c r="AT70" s="52"/>
      <c r="AU70" s="53"/>
      <c r="AV70" s="36">
        <v>1</v>
      </c>
      <c r="AW70" s="36">
        <v>1</v>
      </c>
      <c r="AX70" s="36">
        <v>1</v>
      </c>
      <c r="AY70" s="36">
        <v>8</v>
      </c>
      <c r="AZ70" s="36">
        <f>AY70*1.25</f>
        <v>10</v>
      </c>
      <c r="BA70" s="36" t="s">
        <v>123</v>
      </c>
      <c r="BB70" s="36" t="s">
        <v>123</v>
      </c>
    </row>
    <row r="71" spans="1:54" x14ac:dyDescent="0.3">
      <c r="A71" s="36">
        <v>56</v>
      </c>
      <c r="B71" s="36">
        <v>444</v>
      </c>
      <c r="C71" s="36" t="s">
        <v>123</v>
      </c>
      <c r="D71" s="36" t="s">
        <v>123</v>
      </c>
      <c r="E71" s="36" t="s">
        <v>123</v>
      </c>
      <c r="F71" s="36">
        <v>1</v>
      </c>
      <c r="G71" s="36">
        <v>1</v>
      </c>
      <c r="H71" s="36">
        <v>1</v>
      </c>
      <c r="I71" s="36" t="s">
        <v>123</v>
      </c>
      <c r="J71" s="36" t="s">
        <v>123</v>
      </c>
      <c r="K71" s="36" t="s">
        <v>123</v>
      </c>
      <c r="L71" s="36" t="s">
        <v>123</v>
      </c>
      <c r="M71" s="36">
        <v>1</v>
      </c>
      <c r="N71" s="36" t="s">
        <v>123</v>
      </c>
      <c r="O71" s="36" t="s">
        <v>123</v>
      </c>
      <c r="P71" s="36" t="s">
        <v>123</v>
      </c>
      <c r="Q71" s="36" t="s">
        <v>123</v>
      </c>
      <c r="R71" s="36" t="s">
        <v>123</v>
      </c>
      <c r="S71" s="36" t="s">
        <v>123</v>
      </c>
      <c r="T71" s="36" t="s">
        <v>123</v>
      </c>
      <c r="U71" s="36" t="s">
        <v>123</v>
      </c>
      <c r="V71" s="36" t="s">
        <v>123</v>
      </c>
      <c r="W71" s="36" t="s">
        <v>123</v>
      </c>
      <c r="X71" s="36" t="s">
        <v>123</v>
      </c>
      <c r="Y71" s="36" t="s">
        <v>123</v>
      </c>
      <c r="Z71" s="36" t="s">
        <v>123</v>
      </c>
      <c r="AA71" s="36" t="s">
        <v>123</v>
      </c>
      <c r="AB71" s="36" t="s">
        <v>123</v>
      </c>
      <c r="AC71" s="36" t="s">
        <v>123</v>
      </c>
      <c r="AD71" s="36" t="s">
        <v>123</v>
      </c>
      <c r="AE71" s="36" t="s">
        <v>123</v>
      </c>
      <c r="AF71" s="36" t="s">
        <v>123</v>
      </c>
      <c r="AG71" s="36" t="s">
        <v>123</v>
      </c>
      <c r="AH71" s="36"/>
      <c r="AI71" s="36"/>
      <c r="AJ71" s="36"/>
      <c r="AK71" s="36"/>
      <c r="AL71" s="36"/>
      <c r="AM71" s="36"/>
      <c r="AN71" s="37">
        <v>-14.816859309355999</v>
      </c>
      <c r="AO71" s="37">
        <v>-64.852254185825004</v>
      </c>
      <c r="AP71" s="36">
        <v>1812</v>
      </c>
      <c r="AQ71" s="36"/>
      <c r="AR71" s="36"/>
      <c r="AS71" s="54">
        <f>AP70-AP71</f>
        <v>40</v>
      </c>
      <c r="AT71" s="52"/>
      <c r="AU71" s="53"/>
      <c r="AV71" s="36" t="s">
        <v>123</v>
      </c>
      <c r="AW71" s="36" t="s">
        <v>123</v>
      </c>
      <c r="AX71" s="36" t="s">
        <v>123</v>
      </c>
      <c r="AY71" s="36" t="s">
        <v>123</v>
      </c>
      <c r="AZ71" s="36" t="s">
        <v>123</v>
      </c>
      <c r="BA71" s="36" t="s">
        <v>123</v>
      </c>
      <c r="BB71" s="36" t="s">
        <v>123</v>
      </c>
    </row>
    <row r="72" spans="1:54" x14ac:dyDescent="0.3">
      <c r="A72" s="36">
        <v>57</v>
      </c>
      <c r="B72" s="36">
        <v>445</v>
      </c>
      <c r="C72" s="36" t="s">
        <v>123</v>
      </c>
      <c r="D72" s="36" t="s">
        <v>123</v>
      </c>
      <c r="E72" s="36" t="s">
        <v>123</v>
      </c>
      <c r="F72" s="36">
        <v>1</v>
      </c>
      <c r="G72" s="36">
        <v>1</v>
      </c>
      <c r="H72" s="36">
        <v>1</v>
      </c>
      <c r="I72" s="36" t="s">
        <v>123</v>
      </c>
      <c r="J72" s="36" t="s">
        <v>123</v>
      </c>
      <c r="K72" s="36" t="s">
        <v>123</v>
      </c>
      <c r="L72" s="36" t="s">
        <v>123</v>
      </c>
      <c r="M72" s="36" t="s">
        <v>123</v>
      </c>
      <c r="N72" s="36">
        <v>1</v>
      </c>
      <c r="O72" s="36" t="s">
        <v>123</v>
      </c>
      <c r="P72" s="36">
        <v>1</v>
      </c>
      <c r="Q72" s="36" t="s">
        <v>123</v>
      </c>
      <c r="R72" s="36" t="s">
        <v>123</v>
      </c>
      <c r="S72" s="36" t="s">
        <v>123</v>
      </c>
      <c r="T72" s="36" t="s">
        <v>123</v>
      </c>
      <c r="U72" s="36" t="s">
        <v>123</v>
      </c>
      <c r="V72" s="36" t="s">
        <v>123</v>
      </c>
      <c r="W72" s="36" t="s">
        <v>123</v>
      </c>
      <c r="X72" s="36" t="s">
        <v>123</v>
      </c>
      <c r="Y72" s="36" t="s">
        <v>123</v>
      </c>
      <c r="Z72" s="36" t="s">
        <v>123</v>
      </c>
      <c r="AA72" s="36" t="s">
        <v>123</v>
      </c>
      <c r="AB72" s="36" t="s">
        <v>123</v>
      </c>
      <c r="AC72" s="36" t="s">
        <v>123</v>
      </c>
      <c r="AD72" s="36" t="s">
        <v>123</v>
      </c>
      <c r="AE72" s="36" t="s">
        <v>123</v>
      </c>
      <c r="AF72" s="36" t="s">
        <v>123</v>
      </c>
      <c r="AG72" s="36" t="s">
        <v>123</v>
      </c>
      <c r="AH72" s="36"/>
      <c r="AI72" s="36"/>
      <c r="AJ72" s="36"/>
      <c r="AK72" s="36"/>
      <c r="AL72" s="36"/>
      <c r="AM72" s="36"/>
      <c r="AN72" s="37">
        <v>-14.816488507080001</v>
      </c>
      <c r="AO72" s="37">
        <v>-64.852212611585003</v>
      </c>
      <c r="AP72" s="36">
        <v>1771</v>
      </c>
      <c r="AQ72" s="36"/>
      <c r="AR72" s="36"/>
      <c r="AS72" s="54">
        <f>AP71-AP72</f>
        <v>41</v>
      </c>
      <c r="AT72" s="52"/>
      <c r="AU72" s="53"/>
      <c r="AV72" s="36">
        <v>1</v>
      </c>
      <c r="AW72" s="36">
        <v>1</v>
      </c>
      <c r="AX72" s="36">
        <v>1</v>
      </c>
      <c r="AY72" s="36" t="s">
        <v>123</v>
      </c>
      <c r="AZ72" s="36" t="s">
        <v>123</v>
      </c>
      <c r="BA72" s="36" t="s">
        <v>123</v>
      </c>
      <c r="BB72" s="36" t="s">
        <v>123</v>
      </c>
    </row>
    <row r="73" spans="1:54" x14ac:dyDescent="0.3">
      <c r="A73" s="36" t="s">
        <v>361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>
        <v>1</v>
      </c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7">
        <v>-14.816361000000001</v>
      </c>
      <c r="AO73" s="37">
        <v>-64.852202000000005</v>
      </c>
      <c r="AP73" s="36"/>
      <c r="AQ73" s="36"/>
      <c r="AR73" s="36"/>
      <c r="AS73" s="54"/>
      <c r="AT73" s="52"/>
      <c r="AU73" s="53"/>
      <c r="AV73" s="36" t="s">
        <v>123</v>
      </c>
      <c r="AW73" s="36" t="s">
        <v>123</v>
      </c>
      <c r="AX73" s="36"/>
      <c r="AY73" s="36">
        <v>14</v>
      </c>
      <c r="AZ73" s="36">
        <f t="shared" ref="AZ73:AZ78" si="5">AY73*1.25</f>
        <v>17.5</v>
      </c>
      <c r="BA73" s="36" t="s">
        <v>123</v>
      </c>
      <c r="BB73" s="36" t="s">
        <v>123</v>
      </c>
    </row>
    <row r="74" spans="1:54" x14ac:dyDescent="0.3">
      <c r="A74" s="36">
        <v>58</v>
      </c>
      <c r="B74" s="36">
        <v>446</v>
      </c>
      <c r="C74" s="36"/>
      <c r="D74" s="36"/>
      <c r="E74" s="36"/>
      <c r="F74" s="36">
        <v>1</v>
      </c>
      <c r="G74" s="36">
        <v>1</v>
      </c>
      <c r="H74" s="36">
        <v>1</v>
      </c>
      <c r="I74" s="36"/>
      <c r="J74" s="36"/>
      <c r="K74" s="36"/>
      <c r="L74" s="36"/>
      <c r="M74" s="36"/>
      <c r="N74" s="36"/>
      <c r="O74" s="36"/>
      <c r="P74" s="36">
        <v>1</v>
      </c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7">
        <v>-14.816356000000001</v>
      </c>
      <c r="AO74" s="37">
        <v>-64.851943000000006</v>
      </c>
      <c r="AP74" s="36"/>
      <c r="AQ74" s="36"/>
      <c r="AR74" s="36"/>
      <c r="AS74" s="54"/>
      <c r="AT74" s="52"/>
      <c r="AU74" s="53"/>
      <c r="AV74" s="36">
        <v>1</v>
      </c>
      <c r="AW74" s="36">
        <v>1</v>
      </c>
      <c r="AX74" s="36">
        <v>1</v>
      </c>
      <c r="AY74" s="36">
        <v>28</v>
      </c>
      <c r="AZ74" s="36">
        <f t="shared" si="5"/>
        <v>35</v>
      </c>
      <c r="BA74" s="36">
        <v>1</v>
      </c>
      <c r="BB74" s="36" t="s">
        <v>123</v>
      </c>
    </row>
    <row r="75" spans="1:54" x14ac:dyDescent="0.3">
      <c r="A75" s="36">
        <v>59</v>
      </c>
      <c r="B75" s="36">
        <v>447</v>
      </c>
      <c r="C75" s="36" t="s">
        <v>123</v>
      </c>
      <c r="D75" s="36" t="s">
        <v>123</v>
      </c>
      <c r="E75" s="36" t="s">
        <v>123</v>
      </c>
      <c r="F75" s="36">
        <v>1</v>
      </c>
      <c r="G75" s="36">
        <v>1</v>
      </c>
      <c r="H75" s="36">
        <v>1</v>
      </c>
      <c r="I75" s="36" t="s">
        <v>123</v>
      </c>
      <c r="J75" s="36" t="s">
        <v>123</v>
      </c>
      <c r="K75" s="36" t="s">
        <v>123</v>
      </c>
      <c r="L75" s="36">
        <v>1</v>
      </c>
      <c r="M75" s="36" t="s">
        <v>123</v>
      </c>
      <c r="N75" s="36" t="s">
        <v>123</v>
      </c>
      <c r="O75" s="36">
        <v>1</v>
      </c>
      <c r="P75" s="36" t="s">
        <v>123</v>
      </c>
      <c r="Q75" s="36" t="s">
        <v>123</v>
      </c>
      <c r="R75" s="36" t="s">
        <v>123</v>
      </c>
      <c r="S75" s="36" t="s">
        <v>123</v>
      </c>
      <c r="T75" s="36" t="s">
        <v>123</v>
      </c>
      <c r="U75" s="36" t="s">
        <v>123</v>
      </c>
      <c r="V75" s="36" t="s">
        <v>123</v>
      </c>
      <c r="W75" s="36" t="s">
        <v>123</v>
      </c>
      <c r="X75" s="36" t="s">
        <v>123</v>
      </c>
      <c r="Y75" s="36" t="s">
        <v>123</v>
      </c>
      <c r="Z75" s="36" t="s">
        <v>123</v>
      </c>
      <c r="AA75" s="36" t="s">
        <v>123</v>
      </c>
      <c r="AB75" s="36" t="s">
        <v>123</v>
      </c>
      <c r="AC75" s="36" t="s">
        <v>123</v>
      </c>
      <c r="AD75" s="36" t="s">
        <v>123</v>
      </c>
      <c r="AE75" s="36" t="s">
        <v>123</v>
      </c>
      <c r="AF75" s="36" t="s">
        <v>123</v>
      </c>
      <c r="AG75" s="36" t="s">
        <v>123</v>
      </c>
      <c r="AH75" s="36"/>
      <c r="AI75" s="36"/>
      <c r="AJ75" s="36"/>
      <c r="AK75" s="36"/>
      <c r="AL75" s="36"/>
      <c r="AM75" s="36"/>
      <c r="AN75" s="37">
        <v>-14.816326118820999</v>
      </c>
      <c r="AO75" s="37">
        <v>-64.852316882460997</v>
      </c>
      <c r="AP75" s="36">
        <v>1741</v>
      </c>
      <c r="AQ75" s="36"/>
      <c r="AR75" s="36"/>
      <c r="AS75" s="54">
        <f>AP72-AP75</f>
        <v>30</v>
      </c>
      <c r="AT75" s="52"/>
      <c r="AU75" s="53"/>
      <c r="AV75" s="36">
        <v>2</v>
      </c>
      <c r="AW75" s="36">
        <v>2</v>
      </c>
      <c r="AX75" s="36">
        <v>2</v>
      </c>
      <c r="AY75" s="36">
        <v>13</v>
      </c>
      <c r="AZ75" s="36">
        <f t="shared" si="5"/>
        <v>16.25</v>
      </c>
      <c r="BA75" s="36" t="s">
        <v>123</v>
      </c>
      <c r="BB75" s="36" t="s">
        <v>123</v>
      </c>
    </row>
    <row r="76" spans="1:54" x14ac:dyDescent="0.3">
      <c r="A76" s="36" t="s">
        <v>362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>
        <v>1</v>
      </c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7">
        <v>-14.816317</v>
      </c>
      <c r="AO76" s="37">
        <v>-64.852404000000007</v>
      </c>
      <c r="AP76" s="36"/>
      <c r="AQ76" s="36"/>
      <c r="AR76" s="36"/>
      <c r="AS76" s="54"/>
      <c r="AT76" s="52"/>
      <c r="AU76" s="53"/>
      <c r="AV76" s="36" t="s">
        <v>123</v>
      </c>
      <c r="AW76" s="36" t="s">
        <v>123</v>
      </c>
      <c r="AX76" s="36"/>
      <c r="AY76" s="36">
        <v>9</v>
      </c>
      <c r="AZ76" s="36">
        <f t="shared" si="5"/>
        <v>11.25</v>
      </c>
      <c r="BA76" s="36" t="s">
        <v>123</v>
      </c>
      <c r="BB76" s="36" t="s">
        <v>123</v>
      </c>
    </row>
    <row r="77" spans="1:54" x14ac:dyDescent="0.3">
      <c r="A77" s="36">
        <v>60</v>
      </c>
      <c r="B77" s="36">
        <v>448</v>
      </c>
      <c r="C77" s="36"/>
      <c r="D77" s="36"/>
      <c r="E77" s="36"/>
      <c r="F77" s="36">
        <v>1</v>
      </c>
      <c r="G77" s="36">
        <v>1</v>
      </c>
      <c r="H77" s="36">
        <v>1</v>
      </c>
      <c r="I77" s="36"/>
      <c r="J77" s="36"/>
      <c r="K77" s="36"/>
      <c r="L77" s="36"/>
      <c r="M77" s="36"/>
      <c r="N77" s="36"/>
      <c r="O77" s="36"/>
      <c r="P77" s="36">
        <v>1</v>
      </c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7">
        <v>-14.816287000000001</v>
      </c>
      <c r="AO77" s="37">
        <v>-64.852686000000006</v>
      </c>
      <c r="AP77" s="36"/>
      <c r="AQ77" s="36"/>
      <c r="AR77" s="36"/>
      <c r="AS77" s="54"/>
      <c r="AT77" s="52"/>
      <c r="AU77" s="53"/>
      <c r="AV77" s="36">
        <v>1</v>
      </c>
      <c r="AW77" s="36">
        <v>1</v>
      </c>
      <c r="AX77" s="36">
        <v>1</v>
      </c>
      <c r="AY77" s="36">
        <v>30</v>
      </c>
      <c r="AZ77" s="36">
        <f t="shared" si="5"/>
        <v>37.5</v>
      </c>
      <c r="BA77" s="36">
        <v>1</v>
      </c>
      <c r="BB77" s="36" t="s">
        <v>123</v>
      </c>
    </row>
    <row r="78" spans="1:54" x14ac:dyDescent="0.3">
      <c r="A78" s="36">
        <v>61</v>
      </c>
      <c r="B78" s="36">
        <v>449</v>
      </c>
      <c r="C78" s="36" t="s">
        <v>123</v>
      </c>
      <c r="D78" s="36" t="s">
        <v>123</v>
      </c>
      <c r="E78" s="36" t="s">
        <v>123</v>
      </c>
      <c r="F78" s="36">
        <v>1</v>
      </c>
      <c r="G78" s="36">
        <v>1</v>
      </c>
      <c r="H78" s="36">
        <v>1</v>
      </c>
      <c r="I78" s="36" t="s">
        <v>123</v>
      </c>
      <c r="J78" s="36" t="s">
        <v>123</v>
      </c>
      <c r="K78" s="36" t="s">
        <v>123</v>
      </c>
      <c r="L78" s="36" t="s">
        <v>123</v>
      </c>
      <c r="M78" s="36" t="s">
        <v>123</v>
      </c>
      <c r="N78" s="36">
        <v>1</v>
      </c>
      <c r="O78" s="36" t="s">
        <v>123</v>
      </c>
      <c r="P78" s="36">
        <v>1</v>
      </c>
      <c r="Q78" s="36" t="s">
        <v>123</v>
      </c>
      <c r="R78" s="36" t="s">
        <v>123</v>
      </c>
      <c r="S78" s="36" t="s">
        <v>123</v>
      </c>
      <c r="T78" s="36" t="s">
        <v>123</v>
      </c>
      <c r="U78" s="36" t="s">
        <v>123</v>
      </c>
      <c r="V78" s="36" t="s">
        <v>123</v>
      </c>
      <c r="W78" s="36" t="s">
        <v>123</v>
      </c>
      <c r="X78" s="36" t="s">
        <v>123</v>
      </c>
      <c r="Y78" s="36" t="s">
        <v>123</v>
      </c>
      <c r="Z78" s="36" t="s">
        <v>123</v>
      </c>
      <c r="AA78" s="36" t="s">
        <v>123</v>
      </c>
      <c r="AB78" s="36" t="s">
        <v>123</v>
      </c>
      <c r="AC78" s="36" t="s">
        <v>123</v>
      </c>
      <c r="AD78" s="36" t="s">
        <v>123</v>
      </c>
      <c r="AE78" s="36" t="s">
        <v>123</v>
      </c>
      <c r="AF78" s="36" t="s">
        <v>123</v>
      </c>
      <c r="AG78" s="36" t="s">
        <v>123</v>
      </c>
      <c r="AH78" s="36"/>
      <c r="AI78" s="36"/>
      <c r="AJ78" s="36"/>
      <c r="AK78" s="36"/>
      <c r="AL78" s="36"/>
      <c r="AM78" s="36"/>
      <c r="AN78" s="37">
        <v>-14.816204570643</v>
      </c>
      <c r="AO78" s="37">
        <v>-64.852400701492996</v>
      </c>
      <c r="AP78" s="36">
        <v>1719</v>
      </c>
      <c r="AQ78" s="36"/>
      <c r="AR78" s="36"/>
      <c r="AS78" s="54">
        <f>AP75-AP78</f>
        <v>22</v>
      </c>
      <c r="AT78" s="52"/>
      <c r="AU78" s="53"/>
      <c r="AV78" s="36">
        <v>1</v>
      </c>
      <c r="AW78" s="36">
        <v>1</v>
      </c>
      <c r="AX78" s="36">
        <v>1</v>
      </c>
      <c r="AY78" s="36">
        <v>13</v>
      </c>
      <c r="AZ78" s="36">
        <f t="shared" si="5"/>
        <v>16.25</v>
      </c>
      <c r="BA78" s="36" t="s">
        <v>123</v>
      </c>
      <c r="BB78" s="36" t="s">
        <v>123</v>
      </c>
    </row>
    <row r="79" spans="1:54" x14ac:dyDescent="0.3">
      <c r="A79" s="36">
        <v>62</v>
      </c>
      <c r="B79" s="36">
        <v>450</v>
      </c>
      <c r="C79" s="36" t="s">
        <v>123</v>
      </c>
      <c r="D79" s="36" t="s">
        <v>123</v>
      </c>
      <c r="E79" s="36" t="s">
        <v>123</v>
      </c>
      <c r="F79" s="36">
        <v>1</v>
      </c>
      <c r="G79" s="36">
        <v>1</v>
      </c>
      <c r="H79" s="36">
        <v>1</v>
      </c>
      <c r="I79" s="36" t="s">
        <v>123</v>
      </c>
      <c r="J79" s="36" t="s">
        <v>123</v>
      </c>
      <c r="K79" s="36" t="s">
        <v>123</v>
      </c>
      <c r="L79" s="36">
        <v>1</v>
      </c>
      <c r="M79" s="36" t="s">
        <v>123</v>
      </c>
      <c r="N79" s="36" t="s">
        <v>123</v>
      </c>
      <c r="O79" s="36" t="s">
        <v>123</v>
      </c>
      <c r="P79" s="36" t="s">
        <v>123</v>
      </c>
      <c r="Q79" s="36" t="s">
        <v>123</v>
      </c>
      <c r="R79" s="36" t="s">
        <v>123</v>
      </c>
      <c r="S79" s="36" t="s">
        <v>123</v>
      </c>
      <c r="T79" s="36" t="s">
        <v>123</v>
      </c>
      <c r="U79" s="36" t="s">
        <v>123</v>
      </c>
      <c r="V79" s="36" t="s">
        <v>123</v>
      </c>
      <c r="W79" s="36" t="s">
        <v>123</v>
      </c>
      <c r="X79" s="36" t="s">
        <v>123</v>
      </c>
      <c r="Y79" s="36" t="s">
        <v>123</v>
      </c>
      <c r="Z79" s="36" t="s">
        <v>123</v>
      </c>
      <c r="AA79" s="36" t="s">
        <v>123</v>
      </c>
      <c r="AB79" s="36" t="s">
        <v>123</v>
      </c>
      <c r="AC79" s="36" t="s">
        <v>123</v>
      </c>
      <c r="AD79" s="36" t="s">
        <v>123</v>
      </c>
      <c r="AE79" s="36" t="s">
        <v>123</v>
      </c>
      <c r="AF79" s="36" t="s">
        <v>123</v>
      </c>
      <c r="AG79" s="36" t="s">
        <v>123</v>
      </c>
      <c r="AH79" s="36"/>
      <c r="AI79" s="36"/>
      <c r="AJ79" s="36"/>
      <c r="AK79" s="36"/>
      <c r="AL79" s="36"/>
      <c r="AM79" s="36"/>
      <c r="AN79" s="37">
        <v>-14.815850946089</v>
      </c>
      <c r="AO79" s="37">
        <v>-64.852359797804993</v>
      </c>
      <c r="AP79" s="36">
        <v>1680</v>
      </c>
      <c r="AQ79" s="36"/>
      <c r="AR79" s="36"/>
      <c r="AS79" s="54">
        <f>AP78-AP79</f>
        <v>39</v>
      </c>
      <c r="AT79" s="52"/>
      <c r="AU79" s="53"/>
      <c r="AV79" s="36" t="s">
        <v>123</v>
      </c>
      <c r="AW79" s="36" t="s">
        <v>123</v>
      </c>
      <c r="AX79" s="36" t="s">
        <v>123</v>
      </c>
      <c r="AY79" s="36" t="s">
        <v>123</v>
      </c>
      <c r="AZ79" s="36" t="s">
        <v>123</v>
      </c>
      <c r="BA79" s="36" t="s">
        <v>123</v>
      </c>
      <c r="BB79" s="36" t="s">
        <v>123</v>
      </c>
    </row>
    <row r="80" spans="1:54" x14ac:dyDescent="0.3">
      <c r="A80" s="36">
        <v>63</v>
      </c>
      <c r="B80" s="36">
        <v>451</v>
      </c>
      <c r="C80" s="36" t="s">
        <v>123</v>
      </c>
      <c r="D80" s="36" t="s">
        <v>123</v>
      </c>
      <c r="E80" s="36" t="s">
        <v>123</v>
      </c>
      <c r="F80" s="36">
        <v>1</v>
      </c>
      <c r="G80" s="36">
        <v>1</v>
      </c>
      <c r="H80" s="36">
        <v>1</v>
      </c>
      <c r="I80" s="36" t="s">
        <v>123</v>
      </c>
      <c r="J80" s="36" t="s">
        <v>123</v>
      </c>
      <c r="K80" s="36" t="s">
        <v>123</v>
      </c>
      <c r="L80" s="36">
        <v>1</v>
      </c>
      <c r="M80" s="36" t="s">
        <v>123</v>
      </c>
      <c r="N80" s="36" t="s">
        <v>123</v>
      </c>
      <c r="O80" s="36" t="s">
        <v>123</v>
      </c>
      <c r="P80" s="36" t="s">
        <v>123</v>
      </c>
      <c r="Q80" s="36" t="s">
        <v>123</v>
      </c>
      <c r="R80" s="36" t="s">
        <v>123</v>
      </c>
      <c r="S80" s="36" t="s">
        <v>123</v>
      </c>
      <c r="T80" s="36" t="s">
        <v>123</v>
      </c>
      <c r="U80" s="36" t="s">
        <v>123</v>
      </c>
      <c r="V80" s="36">
        <v>1</v>
      </c>
      <c r="W80" s="36" t="s">
        <v>123</v>
      </c>
      <c r="X80" s="36" t="s">
        <v>123</v>
      </c>
      <c r="Y80" s="36" t="s">
        <v>123</v>
      </c>
      <c r="Z80" s="36" t="s">
        <v>123</v>
      </c>
      <c r="AA80" s="36" t="s">
        <v>123</v>
      </c>
      <c r="AB80" s="36" t="s">
        <v>123</v>
      </c>
      <c r="AC80" s="36" t="s">
        <v>123</v>
      </c>
      <c r="AD80" s="36" t="s">
        <v>123</v>
      </c>
      <c r="AE80" s="36" t="s">
        <v>123</v>
      </c>
      <c r="AF80" s="36" t="s">
        <v>123</v>
      </c>
      <c r="AG80" s="36" t="s">
        <v>123</v>
      </c>
      <c r="AH80" s="36"/>
      <c r="AI80" s="36">
        <v>1</v>
      </c>
      <c r="AJ80" s="36"/>
      <c r="AK80" s="36" t="s">
        <v>194</v>
      </c>
      <c r="AL80" s="36">
        <v>1</v>
      </c>
      <c r="AM80" s="36">
        <v>5</v>
      </c>
      <c r="AN80" s="37">
        <v>-14.815482410994999</v>
      </c>
      <c r="AO80" s="37">
        <v>-64.852320235221995</v>
      </c>
      <c r="AP80" s="36">
        <v>1640</v>
      </c>
      <c r="AQ80" s="36">
        <v>1616</v>
      </c>
      <c r="AR80" s="36">
        <f>AP80-AQ80</f>
        <v>24</v>
      </c>
      <c r="AS80" s="54">
        <f>AP79-AP80</f>
        <v>40</v>
      </c>
      <c r="AT80" s="52"/>
      <c r="AU80" s="53"/>
      <c r="AV80" s="36" t="s">
        <v>123</v>
      </c>
      <c r="AW80" s="36" t="s">
        <v>123</v>
      </c>
      <c r="AX80" s="36" t="s">
        <v>123</v>
      </c>
      <c r="AY80" s="36" t="s">
        <v>123</v>
      </c>
      <c r="AZ80" s="36" t="s">
        <v>123</v>
      </c>
      <c r="BA80" s="36" t="s">
        <v>123</v>
      </c>
      <c r="BB80" s="36" t="s">
        <v>123</v>
      </c>
    </row>
    <row r="81" spans="1:54" x14ac:dyDescent="0.3">
      <c r="A81" s="36">
        <v>64</v>
      </c>
      <c r="B81" s="36">
        <v>452</v>
      </c>
      <c r="C81" s="36" t="s">
        <v>123</v>
      </c>
      <c r="D81" s="36" t="s">
        <v>123</v>
      </c>
      <c r="E81" s="36" t="s">
        <v>123</v>
      </c>
      <c r="F81" s="36">
        <v>1</v>
      </c>
      <c r="G81" s="36">
        <v>1</v>
      </c>
      <c r="H81" s="36">
        <v>1</v>
      </c>
      <c r="I81" s="36" t="s">
        <v>123</v>
      </c>
      <c r="J81" s="36" t="s">
        <v>123</v>
      </c>
      <c r="K81" s="36" t="s">
        <v>123</v>
      </c>
      <c r="L81" s="36">
        <v>1</v>
      </c>
      <c r="M81" s="36" t="s">
        <v>123</v>
      </c>
      <c r="N81" s="36" t="s">
        <v>123</v>
      </c>
      <c r="O81" s="36" t="s">
        <v>123</v>
      </c>
      <c r="P81" s="36" t="s">
        <v>123</v>
      </c>
      <c r="Q81" s="36" t="s">
        <v>123</v>
      </c>
      <c r="R81" s="36" t="s">
        <v>123</v>
      </c>
      <c r="S81" s="36" t="s">
        <v>123</v>
      </c>
      <c r="T81" s="36" t="s">
        <v>123</v>
      </c>
      <c r="U81" s="36" t="s">
        <v>123</v>
      </c>
      <c r="V81" s="36" t="s">
        <v>123</v>
      </c>
      <c r="W81" s="36" t="s">
        <v>123</v>
      </c>
      <c r="X81" s="36" t="s">
        <v>123</v>
      </c>
      <c r="Y81" s="36" t="s">
        <v>123</v>
      </c>
      <c r="Z81" s="36" t="s">
        <v>123</v>
      </c>
      <c r="AA81" s="36" t="s">
        <v>123</v>
      </c>
      <c r="AB81" s="36" t="s">
        <v>123</v>
      </c>
      <c r="AC81" s="36" t="s">
        <v>123</v>
      </c>
      <c r="AD81" s="36" t="s">
        <v>123</v>
      </c>
      <c r="AE81" s="36" t="s">
        <v>123</v>
      </c>
      <c r="AF81" s="36" t="s">
        <v>123</v>
      </c>
      <c r="AG81" s="36" t="s">
        <v>123</v>
      </c>
      <c r="AH81" s="36"/>
      <c r="AI81" s="36"/>
      <c r="AJ81" s="36"/>
      <c r="AK81" s="36"/>
      <c r="AL81" s="36"/>
      <c r="AM81" s="36"/>
      <c r="AN81" s="37">
        <v>-14.815026684232</v>
      </c>
      <c r="AO81" s="37">
        <v>-64.852269273250997</v>
      </c>
      <c r="AP81" s="36">
        <v>1566</v>
      </c>
      <c r="AQ81" s="36"/>
      <c r="AR81" s="36"/>
      <c r="AS81" s="54">
        <f>AQ80-AP81</f>
        <v>50</v>
      </c>
      <c r="AT81" s="52"/>
      <c r="AU81" s="53"/>
      <c r="AV81" s="36" t="s">
        <v>123</v>
      </c>
      <c r="AW81" s="36" t="s">
        <v>123</v>
      </c>
      <c r="AX81" s="36" t="s">
        <v>123</v>
      </c>
      <c r="AY81" s="36" t="s">
        <v>123</v>
      </c>
      <c r="AZ81" s="36" t="s">
        <v>123</v>
      </c>
      <c r="BA81" s="36" t="s">
        <v>123</v>
      </c>
      <c r="BB81" s="36" t="s">
        <v>123</v>
      </c>
    </row>
    <row r="82" spans="1:54" x14ac:dyDescent="0.3">
      <c r="A82" s="36">
        <v>65</v>
      </c>
      <c r="B82" s="36">
        <v>453</v>
      </c>
      <c r="C82" s="36" t="s">
        <v>123</v>
      </c>
      <c r="D82" s="36" t="s">
        <v>123</v>
      </c>
      <c r="E82" s="36" t="s">
        <v>123</v>
      </c>
      <c r="F82" s="36">
        <v>1</v>
      </c>
      <c r="G82" s="36">
        <v>1</v>
      </c>
      <c r="H82" s="36">
        <v>1</v>
      </c>
      <c r="I82" s="36" t="s">
        <v>123</v>
      </c>
      <c r="J82" s="36" t="s">
        <v>123</v>
      </c>
      <c r="K82" s="36" t="s">
        <v>123</v>
      </c>
      <c r="L82" s="36">
        <v>1</v>
      </c>
      <c r="M82" s="36" t="s">
        <v>123</v>
      </c>
      <c r="N82" s="36" t="s">
        <v>123</v>
      </c>
      <c r="O82" s="36" t="s">
        <v>123</v>
      </c>
      <c r="P82" s="36" t="s">
        <v>123</v>
      </c>
      <c r="Q82" s="36" t="s">
        <v>123</v>
      </c>
      <c r="R82" s="36" t="s">
        <v>123</v>
      </c>
      <c r="S82" s="36" t="s">
        <v>123</v>
      </c>
      <c r="T82" s="36" t="s">
        <v>123</v>
      </c>
      <c r="U82" s="36" t="s">
        <v>123</v>
      </c>
      <c r="V82" s="36" t="s">
        <v>123</v>
      </c>
      <c r="W82" s="36" t="s">
        <v>123</v>
      </c>
      <c r="X82" s="36" t="s">
        <v>123</v>
      </c>
      <c r="Y82" s="36" t="s">
        <v>123</v>
      </c>
      <c r="Z82" s="36" t="s">
        <v>123</v>
      </c>
      <c r="AA82" s="36" t="s">
        <v>123</v>
      </c>
      <c r="AB82" s="36" t="s">
        <v>123</v>
      </c>
      <c r="AC82" s="36" t="s">
        <v>123</v>
      </c>
      <c r="AD82" s="36" t="s">
        <v>123</v>
      </c>
      <c r="AE82" s="36" t="s">
        <v>123</v>
      </c>
      <c r="AF82" s="36" t="s">
        <v>123</v>
      </c>
      <c r="AG82" s="36" t="s">
        <v>123</v>
      </c>
      <c r="AH82" s="36"/>
      <c r="AI82" s="36"/>
      <c r="AJ82" s="36"/>
      <c r="AK82" s="36"/>
      <c r="AL82" s="36"/>
      <c r="AM82" s="36"/>
      <c r="AN82" s="37">
        <v>-14.814691533214001</v>
      </c>
      <c r="AO82" s="37">
        <v>-64.852230716495995</v>
      </c>
      <c r="AP82" s="36">
        <v>1529</v>
      </c>
      <c r="AQ82" s="36"/>
      <c r="AR82" s="36"/>
      <c r="AS82" s="54">
        <f>AP81-AP82</f>
        <v>37</v>
      </c>
      <c r="AT82" s="52"/>
      <c r="AU82" s="53"/>
      <c r="AV82" s="36" t="s">
        <v>123</v>
      </c>
      <c r="AW82" s="36" t="s">
        <v>123</v>
      </c>
      <c r="AX82" s="36" t="s">
        <v>123</v>
      </c>
      <c r="AY82" s="36" t="s">
        <v>123</v>
      </c>
      <c r="AZ82" s="36" t="s">
        <v>123</v>
      </c>
      <c r="BA82" s="36" t="s">
        <v>123</v>
      </c>
      <c r="BB82" s="36" t="s">
        <v>123</v>
      </c>
    </row>
    <row r="83" spans="1:54" x14ac:dyDescent="0.3">
      <c r="A83" s="36">
        <v>66</v>
      </c>
      <c r="B83" s="36">
        <v>454</v>
      </c>
      <c r="C83" s="36" t="s">
        <v>123</v>
      </c>
      <c r="D83" s="36" t="s">
        <v>123</v>
      </c>
      <c r="E83" s="36" t="s">
        <v>123</v>
      </c>
      <c r="F83" s="36">
        <v>1</v>
      </c>
      <c r="G83" s="36">
        <v>1</v>
      </c>
      <c r="H83" s="36">
        <v>1</v>
      </c>
      <c r="I83" s="36" t="s">
        <v>123</v>
      </c>
      <c r="J83" s="36" t="s">
        <v>123</v>
      </c>
      <c r="K83" s="36" t="s">
        <v>123</v>
      </c>
      <c r="L83" s="36">
        <v>1</v>
      </c>
      <c r="M83" s="36" t="s">
        <v>123</v>
      </c>
      <c r="N83" s="36" t="s">
        <v>123</v>
      </c>
      <c r="O83" s="36" t="s">
        <v>123</v>
      </c>
      <c r="P83" s="36" t="s">
        <v>123</v>
      </c>
      <c r="Q83" s="36" t="s">
        <v>123</v>
      </c>
      <c r="R83" s="36" t="s">
        <v>123</v>
      </c>
      <c r="S83" s="36" t="s">
        <v>123</v>
      </c>
      <c r="T83" s="36" t="s">
        <v>123</v>
      </c>
      <c r="U83" s="36" t="s">
        <v>123</v>
      </c>
      <c r="V83" s="36" t="s">
        <v>123</v>
      </c>
      <c r="W83" s="36" t="s">
        <v>123</v>
      </c>
      <c r="X83" s="36" t="s">
        <v>123</v>
      </c>
      <c r="Y83" s="36" t="s">
        <v>123</v>
      </c>
      <c r="Z83" s="36" t="s">
        <v>123</v>
      </c>
      <c r="AA83" s="36" t="s">
        <v>123</v>
      </c>
      <c r="AB83" s="36" t="s">
        <v>123</v>
      </c>
      <c r="AC83" s="36" t="s">
        <v>123</v>
      </c>
      <c r="AD83" s="36" t="s">
        <v>123</v>
      </c>
      <c r="AE83" s="36" t="s">
        <v>123</v>
      </c>
      <c r="AF83" s="36" t="s">
        <v>123</v>
      </c>
      <c r="AG83" s="36" t="s">
        <v>123</v>
      </c>
      <c r="AH83" s="36"/>
      <c r="AI83" s="36"/>
      <c r="AJ83" s="36"/>
      <c r="AK83" s="36"/>
      <c r="AL83" s="36"/>
      <c r="AM83" s="36"/>
      <c r="AN83" s="37">
        <v>-14.814320727227001</v>
      </c>
      <c r="AO83" s="37">
        <v>-64.852187130600001</v>
      </c>
      <c r="AP83" s="36">
        <v>1488</v>
      </c>
      <c r="AQ83" s="36"/>
      <c r="AR83" s="36"/>
      <c r="AS83" s="54">
        <f t="shared" ref="AS83:AS85" si="6">AP82-AP83</f>
        <v>41</v>
      </c>
      <c r="AT83" s="52"/>
      <c r="AU83" s="53"/>
      <c r="AV83" s="36" t="s">
        <v>123</v>
      </c>
      <c r="AW83" s="36" t="s">
        <v>123</v>
      </c>
      <c r="AX83" s="36" t="s">
        <v>123</v>
      </c>
      <c r="AY83" s="36" t="s">
        <v>123</v>
      </c>
      <c r="AZ83" s="36" t="s">
        <v>123</v>
      </c>
      <c r="BA83" s="36" t="s">
        <v>123</v>
      </c>
      <c r="BB83" s="36" t="s">
        <v>123</v>
      </c>
    </row>
    <row r="84" spans="1:54" x14ac:dyDescent="0.3">
      <c r="A84" s="36">
        <v>67</v>
      </c>
      <c r="B84" s="36">
        <v>455</v>
      </c>
      <c r="C84" s="36" t="s">
        <v>123</v>
      </c>
      <c r="D84" s="36" t="s">
        <v>123</v>
      </c>
      <c r="E84" s="36" t="s">
        <v>123</v>
      </c>
      <c r="F84" s="36">
        <v>1</v>
      </c>
      <c r="G84" s="36">
        <v>1</v>
      </c>
      <c r="H84" s="36">
        <v>1</v>
      </c>
      <c r="I84" s="36" t="s">
        <v>123</v>
      </c>
      <c r="J84" s="36" t="s">
        <v>123</v>
      </c>
      <c r="K84" s="36" t="s">
        <v>123</v>
      </c>
      <c r="L84" s="36">
        <v>1</v>
      </c>
      <c r="M84" s="36" t="s">
        <v>123</v>
      </c>
      <c r="N84" s="36" t="s">
        <v>123</v>
      </c>
      <c r="O84" s="36" t="s">
        <v>123</v>
      </c>
      <c r="P84" s="36" t="s">
        <v>123</v>
      </c>
      <c r="Q84" s="36" t="s">
        <v>123</v>
      </c>
      <c r="R84" s="36" t="s">
        <v>123</v>
      </c>
      <c r="S84" s="36" t="s">
        <v>123</v>
      </c>
      <c r="T84" s="36" t="s">
        <v>123</v>
      </c>
      <c r="U84" s="36" t="s">
        <v>123</v>
      </c>
      <c r="V84" s="36"/>
      <c r="W84" s="36" t="s">
        <v>123</v>
      </c>
      <c r="X84" s="36" t="s">
        <v>123</v>
      </c>
      <c r="Y84" s="36" t="s">
        <v>123</v>
      </c>
      <c r="Z84" s="36" t="s">
        <v>123</v>
      </c>
      <c r="AA84" s="36" t="s">
        <v>123</v>
      </c>
      <c r="AB84" s="36" t="s">
        <v>123</v>
      </c>
      <c r="AC84" s="36" t="s">
        <v>123</v>
      </c>
      <c r="AD84" s="36" t="s">
        <v>123</v>
      </c>
      <c r="AE84" s="36" t="s">
        <v>123</v>
      </c>
      <c r="AF84" s="36" t="s">
        <v>123</v>
      </c>
      <c r="AG84" s="36" t="s">
        <v>123</v>
      </c>
      <c r="AH84" s="36"/>
      <c r="AI84" s="36"/>
      <c r="AJ84" s="36"/>
      <c r="AK84" s="36"/>
      <c r="AL84" s="36"/>
      <c r="AM84" s="36"/>
      <c r="AN84" s="37">
        <v>-14.813937927724</v>
      </c>
      <c r="AO84" s="37">
        <v>-64.852146562187997</v>
      </c>
      <c r="AP84" s="36">
        <v>1447</v>
      </c>
      <c r="AQ84" s="36"/>
      <c r="AR84" s="36"/>
      <c r="AS84" s="54">
        <f t="shared" si="6"/>
        <v>41</v>
      </c>
      <c r="AT84" s="52"/>
      <c r="AU84" s="53"/>
      <c r="AV84" s="36" t="s">
        <v>123</v>
      </c>
      <c r="AW84" s="36" t="s">
        <v>123</v>
      </c>
      <c r="AX84" s="36" t="s">
        <v>123</v>
      </c>
      <c r="AY84" s="36" t="s">
        <v>123</v>
      </c>
      <c r="AZ84" s="36" t="s">
        <v>123</v>
      </c>
      <c r="BA84" s="36" t="s">
        <v>123</v>
      </c>
      <c r="BB84" s="36" t="s">
        <v>123</v>
      </c>
    </row>
    <row r="85" spans="1:54" x14ac:dyDescent="0.3">
      <c r="A85" s="36">
        <v>68</v>
      </c>
      <c r="B85" s="36">
        <v>456</v>
      </c>
      <c r="C85" s="36" t="s">
        <v>123</v>
      </c>
      <c r="D85" s="36" t="s">
        <v>123</v>
      </c>
      <c r="E85" s="36" t="s">
        <v>123</v>
      </c>
      <c r="F85" s="36">
        <v>1</v>
      </c>
      <c r="G85" s="36">
        <v>1</v>
      </c>
      <c r="H85" s="36">
        <v>1</v>
      </c>
      <c r="I85" s="36" t="s">
        <v>123</v>
      </c>
      <c r="J85" s="36" t="s">
        <v>123</v>
      </c>
      <c r="K85" s="36" t="s">
        <v>123</v>
      </c>
      <c r="L85" s="36" t="s">
        <v>123</v>
      </c>
      <c r="M85" s="36" t="s">
        <v>123</v>
      </c>
      <c r="N85" s="36">
        <v>1</v>
      </c>
      <c r="O85" s="36" t="s">
        <v>123</v>
      </c>
      <c r="P85" s="36">
        <v>1</v>
      </c>
      <c r="Q85" s="36" t="s">
        <v>123</v>
      </c>
      <c r="R85" s="36" t="s">
        <v>123</v>
      </c>
      <c r="S85" s="36" t="s">
        <v>123</v>
      </c>
      <c r="T85" s="36" t="s">
        <v>123</v>
      </c>
      <c r="U85" s="36" t="s">
        <v>123</v>
      </c>
      <c r="V85" s="36" t="s">
        <v>123</v>
      </c>
      <c r="W85" s="36" t="s">
        <v>123</v>
      </c>
      <c r="X85" s="36" t="s">
        <v>123</v>
      </c>
      <c r="Y85" s="36" t="s">
        <v>123</v>
      </c>
      <c r="Z85" s="36" t="s">
        <v>123</v>
      </c>
      <c r="AA85" s="36" t="s">
        <v>123</v>
      </c>
      <c r="AB85" s="36" t="s">
        <v>123</v>
      </c>
      <c r="AC85" s="36" t="s">
        <v>123</v>
      </c>
      <c r="AD85" s="36" t="s">
        <v>123</v>
      </c>
      <c r="AE85" s="36" t="s">
        <v>123</v>
      </c>
      <c r="AF85" s="36" t="s">
        <v>123</v>
      </c>
      <c r="AG85" s="36" t="s">
        <v>123</v>
      </c>
      <c r="AH85" s="36"/>
      <c r="AI85" s="36"/>
      <c r="AJ85" s="36"/>
      <c r="AK85" s="36"/>
      <c r="AL85" s="36"/>
      <c r="AM85" s="36"/>
      <c r="AN85" s="37">
        <v>-14.813578140952</v>
      </c>
      <c r="AO85" s="37">
        <v>-64.852108005434005</v>
      </c>
      <c r="AP85" s="36">
        <v>1407</v>
      </c>
      <c r="AQ85" s="36"/>
      <c r="AR85" s="36"/>
      <c r="AS85" s="54">
        <f t="shared" si="6"/>
        <v>40</v>
      </c>
      <c r="AT85" s="52"/>
      <c r="AU85" s="53"/>
      <c r="AV85" s="36">
        <v>1</v>
      </c>
      <c r="AW85" s="36">
        <v>1</v>
      </c>
      <c r="AX85" s="36">
        <v>1</v>
      </c>
      <c r="AY85" s="36" t="s">
        <v>123</v>
      </c>
      <c r="AZ85" s="36" t="s">
        <v>123</v>
      </c>
      <c r="BA85" s="36" t="s">
        <v>123</v>
      </c>
      <c r="BB85" s="36" t="s">
        <v>123</v>
      </c>
    </row>
    <row r="86" spans="1:54" x14ac:dyDescent="0.3">
      <c r="A86" s="36" t="s">
        <v>363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>
        <v>1</v>
      </c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7">
        <v>-14.813459999999999</v>
      </c>
      <c r="AO86" s="37">
        <v>-64.852103</v>
      </c>
      <c r="AP86" s="36"/>
      <c r="AQ86" s="36"/>
      <c r="AR86" s="36"/>
      <c r="AS86" s="54"/>
      <c r="AT86" s="52"/>
      <c r="AU86" s="53"/>
      <c r="AV86" s="36" t="s">
        <v>123</v>
      </c>
      <c r="AW86" s="36" t="s">
        <v>123</v>
      </c>
      <c r="AX86" s="36"/>
      <c r="AY86" s="36">
        <v>13</v>
      </c>
      <c r="AZ86" s="36">
        <f>AY86*1.25</f>
        <v>16.25</v>
      </c>
      <c r="BA86" s="36" t="s">
        <v>123</v>
      </c>
      <c r="BB86" s="36" t="s">
        <v>123</v>
      </c>
    </row>
    <row r="87" spans="1:54" x14ac:dyDescent="0.3">
      <c r="A87" s="36">
        <v>69</v>
      </c>
      <c r="B87" s="36">
        <v>457</v>
      </c>
      <c r="C87" s="36"/>
      <c r="D87" s="36"/>
      <c r="E87" s="36"/>
      <c r="F87" s="36">
        <v>1</v>
      </c>
      <c r="G87" s="36">
        <v>1</v>
      </c>
      <c r="H87" s="36">
        <v>1</v>
      </c>
      <c r="I87" s="36"/>
      <c r="J87" s="36"/>
      <c r="K87" s="36"/>
      <c r="L87" s="36"/>
      <c r="M87" s="36"/>
      <c r="N87" s="36"/>
      <c r="O87" s="36"/>
      <c r="P87" s="36">
        <v>1</v>
      </c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7">
        <v>-14.813421999999999</v>
      </c>
      <c r="AO87" s="37">
        <v>-64.852416000000005</v>
      </c>
      <c r="AP87" s="36"/>
      <c r="AQ87" s="36"/>
      <c r="AR87" s="36"/>
      <c r="AS87" s="54"/>
      <c r="AT87" s="52"/>
      <c r="AU87" s="53"/>
      <c r="AV87" s="36">
        <v>1</v>
      </c>
      <c r="AW87" s="36">
        <v>1</v>
      </c>
      <c r="AX87" s="36">
        <v>1</v>
      </c>
      <c r="AY87" s="36">
        <v>34</v>
      </c>
      <c r="AZ87" s="36">
        <f>AY87*1.25</f>
        <v>42.5</v>
      </c>
      <c r="BA87" s="36">
        <v>1</v>
      </c>
      <c r="BB87" s="36" t="s">
        <v>123</v>
      </c>
    </row>
    <row r="88" spans="1:54" x14ac:dyDescent="0.3">
      <c r="A88" s="36">
        <v>70</v>
      </c>
      <c r="B88" s="36">
        <v>458</v>
      </c>
      <c r="C88" s="36" t="s">
        <v>123</v>
      </c>
      <c r="D88" s="36" t="s">
        <v>123</v>
      </c>
      <c r="E88" s="36" t="s">
        <v>123</v>
      </c>
      <c r="F88" s="36">
        <v>1</v>
      </c>
      <c r="G88" s="36">
        <v>1</v>
      </c>
      <c r="H88" s="36">
        <v>1</v>
      </c>
      <c r="I88" s="36" t="s">
        <v>123</v>
      </c>
      <c r="J88" s="36" t="s">
        <v>123</v>
      </c>
      <c r="K88" s="36" t="s">
        <v>123</v>
      </c>
      <c r="L88" s="36" t="s">
        <v>123</v>
      </c>
      <c r="M88" s="36" t="s">
        <v>123</v>
      </c>
      <c r="N88" s="36">
        <v>1</v>
      </c>
      <c r="O88" s="36" t="s">
        <v>123</v>
      </c>
      <c r="P88" s="36">
        <v>1</v>
      </c>
      <c r="Q88" s="36" t="s">
        <v>123</v>
      </c>
      <c r="R88" s="36" t="s">
        <v>123</v>
      </c>
      <c r="S88" s="36" t="s">
        <v>123</v>
      </c>
      <c r="T88" s="36" t="s">
        <v>123</v>
      </c>
      <c r="U88" s="36" t="s">
        <v>123</v>
      </c>
      <c r="V88" s="36">
        <v>1</v>
      </c>
      <c r="W88" s="36" t="s">
        <v>123</v>
      </c>
      <c r="X88" s="36" t="s">
        <v>123</v>
      </c>
      <c r="Y88" s="36" t="s">
        <v>123</v>
      </c>
      <c r="Z88" s="36" t="s">
        <v>123</v>
      </c>
      <c r="AA88" s="36" t="s">
        <v>123</v>
      </c>
      <c r="AB88" s="36" t="s">
        <v>123</v>
      </c>
      <c r="AC88" s="36" t="s">
        <v>123</v>
      </c>
      <c r="AD88" s="36" t="s">
        <v>123</v>
      </c>
      <c r="AE88" s="36" t="s">
        <v>123</v>
      </c>
      <c r="AF88" s="36" t="s">
        <v>123</v>
      </c>
      <c r="AG88" s="36" t="s">
        <v>123</v>
      </c>
      <c r="AH88" s="36"/>
      <c r="AI88" s="36"/>
      <c r="AJ88" s="36"/>
      <c r="AK88" s="36" t="s">
        <v>226</v>
      </c>
      <c r="AL88" s="36">
        <v>1</v>
      </c>
      <c r="AM88" s="36">
        <v>1</v>
      </c>
      <c r="AN88" s="37">
        <v>-14.813468908274</v>
      </c>
      <c r="AO88" s="37">
        <v>-64.851983953266995</v>
      </c>
      <c r="AP88" s="36">
        <v>1382</v>
      </c>
      <c r="AQ88" s="36">
        <v>1358</v>
      </c>
      <c r="AR88" s="36">
        <f>AP88-AQ88</f>
        <v>24</v>
      </c>
      <c r="AS88" s="54">
        <f>AP85-AP88</f>
        <v>25</v>
      </c>
      <c r="AT88" s="52"/>
      <c r="AU88" s="53"/>
      <c r="AV88" s="36">
        <v>1</v>
      </c>
      <c r="AW88" s="36">
        <v>1</v>
      </c>
      <c r="AX88" s="36">
        <v>1</v>
      </c>
      <c r="AY88" s="36">
        <v>13</v>
      </c>
      <c r="AZ88" s="36">
        <f>AY88*1.25</f>
        <v>16.25</v>
      </c>
      <c r="BA88" s="36" t="s">
        <v>123</v>
      </c>
      <c r="BB88" s="36" t="s">
        <v>123</v>
      </c>
    </row>
    <row r="89" spans="1:54" x14ac:dyDescent="0.3">
      <c r="A89" s="36">
        <v>71</v>
      </c>
      <c r="B89" s="36">
        <v>459</v>
      </c>
      <c r="C89" s="36" t="s">
        <v>123</v>
      </c>
      <c r="D89" s="36" t="s">
        <v>123</v>
      </c>
      <c r="E89" s="36" t="s">
        <v>123</v>
      </c>
      <c r="F89" s="36">
        <v>1</v>
      </c>
      <c r="G89" s="36">
        <v>1</v>
      </c>
      <c r="H89" s="36">
        <v>1</v>
      </c>
      <c r="I89" s="36" t="s">
        <v>123</v>
      </c>
      <c r="J89" s="36" t="s">
        <v>123</v>
      </c>
      <c r="K89" s="36" t="s">
        <v>123</v>
      </c>
      <c r="L89" s="36">
        <v>1</v>
      </c>
      <c r="M89" s="36" t="s">
        <v>123</v>
      </c>
      <c r="N89" s="36" t="s">
        <v>123</v>
      </c>
      <c r="O89" s="36" t="s">
        <v>123</v>
      </c>
      <c r="P89" s="36" t="s">
        <v>123</v>
      </c>
      <c r="Q89" s="36">
        <v>1</v>
      </c>
      <c r="R89" s="36" t="s">
        <v>123</v>
      </c>
      <c r="S89" s="36" t="s">
        <v>123</v>
      </c>
      <c r="T89" s="36" t="s">
        <v>123</v>
      </c>
      <c r="U89" s="36" t="s">
        <v>123</v>
      </c>
      <c r="V89" s="36" t="s">
        <v>123</v>
      </c>
      <c r="W89" s="36" t="s">
        <v>123</v>
      </c>
      <c r="X89" s="36" t="s">
        <v>123</v>
      </c>
      <c r="Y89" s="36" t="s">
        <v>123</v>
      </c>
      <c r="Z89" s="36" t="s">
        <v>123</v>
      </c>
      <c r="AA89" s="36" t="s">
        <v>123</v>
      </c>
      <c r="AB89" s="36" t="s">
        <v>123</v>
      </c>
      <c r="AC89" s="36" t="s">
        <v>123</v>
      </c>
      <c r="AD89" s="36" t="s">
        <v>123</v>
      </c>
      <c r="AE89" s="36" t="s">
        <v>123</v>
      </c>
      <c r="AF89" s="36" t="s">
        <v>123</v>
      </c>
      <c r="AG89" s="36" t="s">
        <v>123</v>
      </c>
      <c r="AH89" s="36"/>
      <c r="AI89" s="36"/>
      <c r="AJ89" s="36"/>
      <c r="AK89" s="36"/>
      <c r="AL89" s="36"/>
      <c r="AM89" s="36"/>
      <c r="AN89" s="37">
        <v>-14.813516879902</v>
      </c>
      <c r="AO89" s="37">
        <v>-64.851587656885002</v>
      </c>
      <c r="AP89" s="36">
        <v>1315</v>
      </c>
      <c r="AQ89" s="36"/>
      <c r="AR89" s="36"/>
      <c r="AS89" s="54">
        <f>AQ88-AP89</f>
        <v>43</v>
      </c>
      <c r="AT89" s="52" t="s">
        <v>270</v>
      </c>
      <c r="AU89" s="53"/>
      <c r="AV89" s="36" t="s">
        <v>123</v>
      </c>
      <c r="AW89" s="36" t="s">
        <v>123</v>
      </c>
      <c r="AX89" s="36" t="s">
        <v>123</v>
      </c>
      <c r="AY89" s="36" t="s">
        <v>123</v>
      </c>
      <c r="AZ89" s="36" t="s">
        <v>123</v>
      </c>
      <c r="BA89" s="36" t="s">
        <v>123</v>
      </c>
      <c r="BB89" s="36" t="s">
        <v>123</v>
      </c>
    </row>
    <row r="90" spans="1:54" x14ac:dyDescent="0.3">
      <c r="A90" s="36">
        <v>72</v>
      </c>
      <c r="B90" s="36">
        <v>460</v>
      </c>
      <c r="C90" s="36" t="s">
        <v>123</v>
      </c>
      <c r="D90" s="36" t="s">
        <v>123</v>
      </c>
      <c r="E90" s="36" t="s">
        <v>123</v>
      </c>
      <c r="F90" s="36">
        <v>1</v>
      </c>
      <c r="G90" s="36">
        <v>1</v>
      </c>
      <c r="H90" s="36">
        <v>1</v>
      </c>
      <c r="I90" s="36" t="s">
        <v>123</v>
      </c>
      <c r="J90" s="36" t="s">
        <v>123</v>
      </c>
      <c r="K90" s="36" t="s">
        <v>123</v>
      </c>
      <c r="L90" s="36">
        <v>1</v>
      </c>
      <c r="M90" s="36" t="s">
        <v>123</v>
      </c>
      <c r="N90" s="36" t="s">
        <v>123</v>
      </c>
      <c r="O90" s="36" t="s">
        <v>123</v>
      </c>
      <c r="P90" s="36" t="s">
        <v>123</v>
      </c>
      <c r="Q90" s="36" t="s">
        <v>123</v>
      </c>
      <c r="R90" s="36" t="s">
        <v>123</v>
      </c>
      <c r="S90" s="36" t="s">
        <v>123</v>
      </c>
      <c r="T90" s="36" t="s">
        <v>123</v>
      </c>
      <c r="U90" s="36" t="s">
        <v>123</v>
      </c>
      <c r="V90" s="36" t="s">
        <v>123</v>
      </c>
      <c r="W90" s="36" t="s">
        <v>123</v>
      </c>
      <c r="X90" s="36" t="s">
        <v>123</v>
      </c>
      <c r="Y90" s="36" t="s">
        <v>123</v>
      </c>
      <c r="Z90" s="36" t="s">
        <v>123</v>
      </c>
      <c r="AA90" s="36" t="s">
        <v>123</v>
      </c>
      <c r="AB90" s="36" t="s">
        <v>123</v>
      </c>
      <c r="AC90" s="36" t="s">
        <v>123</v>
      </c>
      <c r="AD90" s="36" t="s">
        <v>123</v>
      </c>
      <c r="AE90" s="36" t="s">
        <v>123</v>
      </c>
      <c r="AF90" s="36" t="s">
        <v>123</v>
      </c>
      <c r="AG90" s="36" t="s">
        <v>123</v>
      </c>
      <c r="AH90" s="36"/>
      <c r="AI90" s="36"/>
      <c r="AJ90" s="36"/>
      <c r="AK90" s="36"/>
      <c r="AL90" s="36"/>
      <c r="AM90" s="36"/>
      <c r="AN90" s="37">
        <v>-14.813552858615999</v>
      </c>
      <c r="AO90" s="37">
        <v>-64.851214159280005</v>
      </c>
      <c r="AP90" s="36">
        <v>1275</v>
      </c>
      <c r="AQ90" s="36"/>
      <c r="AR90" s="36"/>
      <c r="AS90" s="54">
        <f>AP89-AP90</f>
        <v>40</v>
      </c>
      <c r="AT90" s="52"/>
      <c r="AU90" s="53"/>
      <c r="AV90" s="36" t="s">
        <v>123</v>
      </c>
      <c r="AW90" s="36" t="s">
        <v>123</v>
      </c>
      <c r="AX90" s="36" t="s">
        <v>123</v>
      </c>
      <c r="AY90" s="36" t="s">
        <v>123</v>
      </c>
      <c r="AZ90" s="36" t="s">
        <v>123</v>
      </c>
      <c r="BA90" s="36" t="s">
        <v>123</v>
      </c>
      <c r="BB90" s="36" t="s">
        <v>123</v>
      </c>
    </row>
    <row r="91" spans="1:54" x14ac:dyDescent="0.3">
      <c r="A91" s="36">
        <v>73</v>
      </c>
      <c r="B91" s="36">
        <v>461</v>
      </c>
      <c r="C91" s="36" t="s">
        <v>123</v>
      </c>
      <c r="D91" s="36" t="s">
        <v>123</v>
      </c>
      <c r="E91" s="36" t="s">
        <v>123</v>
      </c>
      <c r="F91" s="36">
        <v>1</v>
      </c>
      <c r="G91" s="36">
        <v>1</v>
      </c>
      <c r="H91" s="36">
        <v>1</v>
      </c>
      <c r="I91" s="36" t="s">
        <v>123</v>
      </c>
      <c r="J91" s="36" t="s">
        <v>123</v>
      </c>
      <c r="K91" s="36" t="s">
        <v>123</v>
      </c>
      <c r="L91" s="36">
        <v>1</v>
      </c>
      <c r="M91" s="36" t="s">
        <v>123</v>
      </c>
      <c r="N91" s="36" t="s">
        <v>123</v>
      </c>
      <c r="O91" s="36" t="s">
        <v>123</v>
      </c>
      <c r="P91" s="36" t="s">
        <v>123</v>
      </c>
      <c r="Q91" s="36">
        <v>1</v>
      </c>
      <c r="R91" s="36" t="s">
        <v>123</v>
      </c>
      <c r="S91" s="36" t="s">
        <v>123</v>
      </c>
      <c r="T91" s="36" t="s">
        <v>123</v>
      </c>
      <c r="U91" s="36" t="s">
        <v>123</v>
      </c>
      <c r="V91" s="36" t="s">
        <v>123</v>
      </c>
      <c r="W91" s="36" t="s">
        <v>123</v>
      </c>
      <c r="X91" s="36" t="s">
        <v>123</v>
      </c>
      <c r="Y91" s="36" t="s">
        <v>123</v>
      </c>
      <c r="Z91" s="36" t="s">
        <v>123</v>
      </c>
      <c r="AA91" s="36" t="s">
        <v>123</v>
      </c>
      <c r="AB91" s="36" t="s">
        <v>123</v>
      </c>
      <c r="AC91" s="36" t="s">
        <v>123</v>
      </c>
      <c r="AD91" s="36" t="s">
        <v>123</v>
      </c>
      <c r="AE91" s="36" t="s">
        <v>123</v>
      </c>
      <c r="AF91" s="36" t="s">
        <v>123</v>
      </c>
      <c r="AG91" s="36" t="s">
        <v>123</v>
      </c>
      <c r="AH91" s="36"/>
      <c r="AI91" s="36"/>
      <c r="AJ91" s="36"/>
      <c r="AK91" s="36"/>
      <c r="AL91" s="36"/>
      <c r="AM91" s="36"/>
      <c r="AN91" s="37">
        <v>-14.813595968238999</v>
      </c>
      <c r="AO91" s="37">
        <v>-64.850755836814002</v>
      </c>
      <c r="AP91" s="36">
        <v>1225</v>
      </c>
      <c r="AQ91" s="36"/>
      <c r="AR91" s="36"/>
      <c r="AS91" s="54">
        <f t="shared" ref="AS91:AS94" si="7">AP90-AP91</f>
        <v>50</v>
      </c>
      <c r="AT91" s="52" t="s">
        <v>270</v>
      </c>
      <c r="AU91" s="53"/>
      <c r="AV91" s="36" t="s">
        <v>123</v>
      </c>
      <c r="AW91" s="36" t="s">
        <v>123</v>
      </c>
      <c r="AX91" s="36" t="s">
        <v>123</v>
      </c>
      <c r="AY91" s="36" t="s">
        <v>123</v>
      </c>
      <c r="AZ91" s="36" t="s">
        <v>123</v>
      </c>
      <c r="BA91" s="36" t="s">
        <v>123</v>
      </c>
      <c r="BB91" s="36" t="s">
        <v>123</v>
      </c>
    </row>
    <row r="92" spans="1:54" x14ac:dyDescent="0.3">
      <c r="A92" s="36">
        <v>74</v>
      </c>
      <c r="B92" s="36">
        <v>462</v>
      </c>
      <c r="C92" s="36" t="s">
        <v>123</v>
      </c>
      <c r="D92" s="36" t="s">
        <v>123</v>
      </c>
      <c r="E92" s="36" t="s">
        <v>123</v>
      </c>
      <c r="F92" s="36">
        <v>1</v>
      </c>
      <c r="G92" s="36">
        <v>1</v>
      </c>
      <c r="H92" s="36">
        <v>1</v>
      </c>
      <c r="I92" s="36" t="s">
        <v>123</v>
      </c>
      <c r="J92" s="36" t="s">
        <v>123</v>
      </c>
      <c r="K92" s="36" t="s">
        <v>123</v>
      </c>
      <c r="L92" s="36">
        <v>1</v>
      </c>
      <c r="M92" s="36" t="s">
        <v>123</v>
      </c>
      <c r="N92" s="36" t="s">
        <v>123</v>
      </c>
      <c r="O92" s="36" t="s">
        <v>123</v>
      </c>
      <c r="P92" s="36" t="s">
        <v>123</v>
      </c>
      <c r="Q92" s="36">
        <v>1</v>
      </c>
      <c r="R92" s="36" t="s">
        <v>123</v>
      </c>
      <c r="S92" s="36" t="s">
        <v>123</v>
      </c>
      <c r="T92" s="36" t="s">
        <v>123</v>
      </c>
      <c r="U92" s="36" t="s">
        <v>123</v>
      </c>
      <c r="V92" s="36" t="s">
        <v>123</v>
      </c>
      <c r="W92" s="36" t="s">
        <v>123</v>
      </c>
      <c r="X92" s="36" t="s">
        <v>123</v>
      </c>
      <c r="Y92" s="36" t="s">
        <v>123</v>
      </c>
      <c r="Z92" s="36" t="s">
        <v>123</v>
      </c>
      <c r="AA92" s="36" t="s">
        <v>123</v>
      </c>
      <c r="AB92" s="36" t="s">
        <v>123</v>
      </c>
      <c r="AC92" s="36" t="s">
        <v>123</v>
      </c>
      <c r="AD92" s="36" t="s">
        <v>123</v>
      </c>
      <c r="AE92" s="36" t="s">
        <v>123</v>
      </c>
      <c r="AF92" s="36" t="s">
        <v>123</v>
      </c>
      <c r="AG92" s="36" t="s">
        <v>123</v>
      </c>
      <c r="AH92" s="36"/>
      <c r="AI92" s="36"/>
      <c r="AJ92" s="36"/>
      <c r="AK92" s="36"/>
      <c r="AL92" s="36"/>
      <c r="AM92" s="36"/>
      <c r="AN92" s="37">
        <v>-14.813628057351</v>
      </c>
      <c r="AO92" s="37">
        <v>-64.850409831850996</v>
      </c>
      <c r="AP92" s="36">
        <v>1188</v>
      </c>
      <c r="AQ92" s="36"/>
      <c r="AR92" s="36"/>
      <c r="AS92" s="54">
        <f t="shared" si="7"/>
        <v>37</v>
      </c>
      <c r="AT92" s="52" t="s">
        <v>270</v>
      </c>
      <c r="AU92" s="53"/>
      <c r="AV92" s="36" t="s">
        <v>123</v>
      </c>
      <c r="AW92" s="36" t="s">
        <v>123</v>
      </c>
      <c r="AX92" s="36" t="s">
        <v>123</v>
      </c>
      <c r="AY92" s="36" t="s">
        <v>123</v>
      </c>
      <c r="AZ92" s="36" t="s">
        <v>123</v>
      </c>
      <c r="BA92" s="36" t="s">
        <v>123</v>
      </c>
      <c r="BB92" s="36" t="s">
        <v>123</v>
      </c>
    </row>
    <row r="93" spans="1:54" x14ac:dyDescent="0.3">
      <c r="A93" s="36">
        <v>75</v>
      </c>
      <c r="B93" s="36">
        <v>463</v>
      </c>
      <c r="C93" s="36" t="s">
        <v>123</v>
      </c>
      <c r="D93" s="36" t="s">
        <v>123</v>
      </c>
      <c r="E93" s="36" t="s">
        <v>123</v>
      </c>
      <c r="F93" s="36">
        <v>1</v>
      </c>
      <c r="G93" s="36">
        <v>1</v>
      </c>
      <c r="H93" s="36">
        <v>1</v>
      </c>
      <c r="I93" s="36" t="s">
        <v>123</v>
      </c>
      <c r="J93" s="36" t="s">
        <v>123</v>
      </c>
      <c r="K93" s="36" t="s">
        <v>123</v>
      </c>
      <c r="L93" s="36" t="s">
        <v>123</v>
      </c>
      <c r="M93" s="36" t="s">
        <v>123</v>
      </c>
      <c r="N93" s="36">
        <v>1</v>
      </c>
      <c r="O93" s="36" t="s">
        <v>123</v>
      </c>
      <c r="P93" s="36">
        <v>1</v>
      </c>
      <c r="Q93" s="36" t="s">
        <v>123</v>
      </c>
      <c r="R93" s="36" t="s">
        <v>123</v>
      </c>
      <c r="S93" s="36" t="s">
        <v>123</v>
      </c>
      <c r="T93" s="36" t="s">
        <v>123</v>
      </c>
      <c r="U93" s="36" t="s">
        <v>123</v>
      </c>
      <c r="V93" s="36" t="s">
        <v>123</v>
      </c>
      <c r="W93" s="36" t="s">
        <v>123</v>
      </c>
      <c r="X93" s="36" t="s">
        <v>123</v>
      </c>
      <c r="Y93" s="36" t="s">
        <v>123</v>
      </c>
      <c r="Z93" s="36" t="s">
        <v>123</v>
      </c>
      <c r="AA93" s="36" t="s">
        <v>123</v>
      </c>
      <c r="AB93" s="36" t="s">
        <v>123</v>
      </c>
      <c r="AC93" s="36" t="s">
        <v>123</v>
      </c>
      <c r="AD93" s="36" t="s">
        <v>123</v>
      </c>
      <c r="AE93" s="36" t="s">
        <v>123</v>
      </c>
      <c r="AF93" s="36" t="s">
        <v>123</v>
      </c>
      <c r="AG93" s="36" t="s">
        <v>123</v>
      </c>
      <c r="AH93" s="36"/>
      <c r="AI93" s="36"/>
      <c r="AJ93" s="36"/>
      <c r="AK93" s="36"/>
      <c r="AL93" s="36"/>
      <c r="AM93" s="36"/>
      <c r="AN93" s="37">
        <v>-14.813650746619</v>
      </c>
      <c r="AO93" s="37">
        <v>-64.849931728094006</v>
      </c>
      <c r="AP93" s="36">
        <v>1143</v>
      </c>
      <c r="AQ93" s="36"/>
      <c r="AR93" s="36"/>
      <c r="AS93" s="54">
        <f t="shared" si="7"/>
        <v>45</v>
      </c>
      <c r="AT93" s="52"/>
      <c r="AU93" s="53"/>
      <c r="AV93" s="36">
        <v>1</v>
      </c>
      <c r="AW93" s="36">
        <v>1</v>
      </c>
      <c r="AX93" s="36">
        <v>1</v>
      </c>
      <c r="AY93" s="36" t="s">
        <v>123</v>
      </c>
      <c r="AZ93" s="36" t="s">
        <v>123</v>
      </c>
      <c r="BA93" s="36" t="s">
        <v>123</v>
      </c>
      <c r="BB93" s="36" t="s">
        <v>123</v>
      </c>
    </row>
    <row r="94" spans="1:54" x14ac:dyDescent="0.3">
      <c r="A94" s="36">
        <v>76</v>
      </c>
      <c r="B94" s="36">
        <v>464</v>
      </c>
      <c r="C94" s="36" t="s">
        <v>123</v>
      </c>
      <c r="D94" s="36" t="s">
        <v>123</v>
      </c>
      <c r="E94" s="36" t="s">
        <v>123</v>
      </c>
      <c r="F94" s="36">
        <v>1</v>
      </c>
      <c r="G94" s="36">
        <v>1</v>
      </c>
      <c r="H94" s="36">
        <v>1</v>
      </c>
      <c r="I94" s="36" t="s">
        <v>123</v>
      </c>
      <c r="J94" s="36" t="s">
        <v>123</v>
      </c>
      <c r="K94" s="36" t="s">
        <v>123</v>
      </c>
      <c r="L94" s="36" t="s">
        <v>123</v>
      </c>
      <c r="M94" s="36" t="s">
        <v>123</v>
      </c>
      <c r="N94" s="36" t="s">
        <v>123</v>
      </c>
      <c r="O94" s="36" t="s">
        <v>123</v>
      </c>
      <c r="P94" s="36">
        <v>1</v>
      </c>
      <c r="Q94" s="36">
        <v>1</v>
      </c>
      <c r="R94" s="36" t="s">
        <v>123</v>
      </c>
      <c r="S94" s="36" t="s">
        <v>123</v>
      </c>
      <c r="T94" s="36" t="s">
        <v>123</v>
      </c>
      <c r="U94" s="36" t="s">
        <v>123</v>
      </c>
      <c r="V94" s="36" t="s">
        <v>123</v>
      </c>
      <c r="W94" s="36" t="s">
        <v>123</v>
      </c>
      <c r="X94" s="36" t="s">
        <v>123</v>
      </c>
      <c r="Y94" s="36" t="s">
        <v>123</v>
      </c>
      <c r="Z94" s="36" t="s">
        <v>123</v>
      </c>
      <c r="AA94" s="36" t="s">
        <v>123</v>
      </c>
      <c r="AB94" s="36" t="s">
        <v>123</v>
      </c>
      <c r="AC94" s="36" t="s">
        <v>123</v>
      </c>
      <c r="AD94" s="36" t="s">
        <v>123</v>
      </c>
      <c r="AE94" s="36" t="s">
        <v>123</v>
      </c>
      <c r="AF94" s="36" t="s">
        <v>123</v>
      </c>
      <c r="AG94" s="36" t="s">
        <v>123</v>
      </c>
      <c r="AH94" s="36"/>
      <c r="AI94" s="36"/>
      <c r="AJ94" s="36"/>
      <c r="AK94" s="36"/>
      <c r="AL94" s="36"/>
      <c r="AM94" s="36"/>
      <c r="AN94" s="37">
        <v>-14.813720759202999</v>
      </c>
      <c r="AO94" s="37">
        <v>-64.849572982639003</v>
      </c>
      <c r="AP94" s="36">
        <v>1097</v>
      </c>
      <c r="AQ94" s="36">
        <v>1073</v>
      </c>
      <c r="AR94" s="36"/>
      <c r="AS94" s="54">
        <f t="shared" si="7"/>
        <v>46</v>
      </c>
      <c r="AT94" s="52"/>
      <c r="AU94" s="53"/>
      <c r="AV94" s="36">
        <v>1</v>
      </c>
      <c r="AW94" s="36">
        <v>1</v>
      </c>
      <c r="AX94" s="36">
        <v>1</v>
      </c>
      <c r="AY94" s="36">
        <v>8</v>
      </c>
      <c r="AZ94" s="36">
        <f>AY94*1.25</f>
        <v>10</v>
      </c>
      <c r="BA94" s="36">
        <v>1</v>
      </c>
      <c r="BB94" s="36" t="s">
        <v>123</v>
      </c>
    </row>
    <row r="95" spans="1:54" x14ac:dyDescent="0.3">
      <c r="A95" s="36" t="s">
        <v>364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>
        <v>1</v>
      </c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7">
        <v>-14.813694</v>
      </c>
      <c r="AO95" s="37">
        <v>-64.849643999999998</v>
      </c>
      <c r="AP95" s="36"/>
      <c r="AQ95" s="36"/>
      <c r="AR95" s="36"/>
      <c r="AS95" s="54"/>
      <c r="AT95" s="52"/>
      <c r="AU95" s="53"/>
      <c r="AV95" s="36" t="s">
        <v>123</v>
      </c>
      <c r="AW95" s="36" t="s">
        <v>123</v>
      </c>
      <c r="AX95" s="36"/>
      <c r="AY95" s="36">
        <v>31</v>
      </c>
      <c r="AZ95" s="36">
        <f>AY95*1.25</f>
        <v>38.75</v>
      </c>
      <c r="BA95" s="36" t="s">
        <v>123</v>
      </c>
      <c r="BB95" s="36" t="s">
        <v>123</v>
      </c>
    </row>
    <row r="96" spans="1:54" x14ac:dyDescent="0.3">
      <c r="A96" s="36">
        <v>77</v>
      </c>
      <c r="B96" s="36">
        <v>465</v>
      </c>
      <c r="C96" s="36" t="s">
        <v>123</v>
      </c>
      <c r="D96" s="36" t="s">
        <v>123</v>
      </c>
      <c r="E96" s="36" t="s">
        <v>123</v>
      </c>
      <c r="F96" s="36">
        <v>1</v>
      </c>
      <c r="G96" s="36">
        <v>1</v>
      </c>
      <c r="H96" s="36">
        <v>1</v>
      </c>
      <c r="I96" s="36" t="s">
        <v>123</v>
      </c>
      <c r="J96" s="36" t="s">
        <v>123</v>
      </c>
      <c r="K96" s="36" t="s">
        <v>123</v>
      </c>
      <c r="L96" s="36" t="s">
        <v>123</v>
      </c>
      <c r="M96" s="36" t="s">
        <v>123</v>
      </c>
      <c r="N96" s="36">
        <v>1</v>
      </c>
      <c r="O96" s="36" t="s">
        <v>123</v>
      </c>
      <c r="P96" s="36">
        <v>1</v>
      </c>
      <c r="Q96" s="36" t="s">
        <v>123</v>
      </c>
      <c r="R96" s="36" t="s">
        <v>123</v>
      </c>
      <c r="S96" s="36" t="s">
        <v>123</v>
      </c>
      <c r="T96" s="36" t="s">
        <v>123</v>
      </c>
      <c r="U96" s="36" t="s">
        <v>123</v>
      </c>
      <c r="V96" s="36">
        <v>1</v>
      </c>
      <c r="W96" s="36" t="s">
        <v>123</v>
      </c>
      <c r="X96" s="36" t="s">
        <v>123</v>
      </c>
      <c r="Y96" s="36" t="s">
        <v>123</v>
      </c>
      <c r="Z96" s="36" t="s">
        <v>123</v>
      </c>
      <c r="AA96" s="36" t="s">
        <v>123</v>
      </c>
      <c r="AB96" s="36" t="s">
        <v>123</v>
      </c>
      <c r="AC96" s="36" t="s">
        <v>123</v>
      </c>
      <c r="AD96" s="36" t="s">
        <v>123</v>
      </c>
      <c r="AE96" s="36" t="s">
        <v>123</v>
      </c>
      <c r="AF96" s="36" t="s">
        <v>123</v>
      </c>
      <c r="AG96" s="36" t="s">
        <v>123</v>
      </c>
      <c r="AH96" s="36"/>
      <c r="AI96" s="36"/>
      <c r="AJ96" s="36"/>
      <c r="AK96" s="36" t="s">
        <v>229</v>
      </c>
      <c r="AL96" s="36">
        <v>1</v>
      </c>
      <c r="AM96" s="36">
        <v>1</v>
      </c>
      <c r="AN96" s="37">
        <v>-14.813758034413</v>
      </c>
      <c r="AO96" s="37">
        <v>-64.849649760871998</v>
      </c>
      <c r="AP96" s="67">
        <v>1061</v>
      </c>
      <c r="AQ96" s="67"/>
      <c r="AR96" s="67"/>
      <c r="AS96" s="54">
        <f>AQ94-AP96</f>
        <v>12</v>
      </c>
      <c r="AT96" s="52" t="s">
        <v>270</v>
      </c>
      <c r="AU96" s="53"/>
      <c r="AV96" s="36">
        <v>1</v>
      </c>
      <c r="AW96" s="36">
        <v>1</v>
      </c>
      <c r="AX96" s="36">
        <v>1</v>
      </c>
      <c r="AY96" s="36">
        <v>7</v>
      </c>
      <c r="AZ96" s="36">
        <f>AY96*1.25</f>
        <v>8.75</v>
      </c>
      <c r="BA96" s="36" t="s">
        <v>123</v>
      </c>
      <c r="BB96" s="36" t="s">
        <v>123</v>
      </c>
    </row>
    <row r="97" spans="1:54" x14ac:dyDescent="0.3">
      <c r="A97" s="36">
        <v>78</v>
      </c>
      <c r="B97" s="36">
        <v>466</v>
      </c>
      <c r="C97" s="36" t="s">
        <v>123</v>
      </c>
      <c r="D97" s="36" t="s">
        <v>123</v>
      </c>
      <c r="E97" s="36" t="s">
        <v>123</v>
      </c>
      <c r="F97" s="36">
        <v>1</v>
      </c>
      <c r="G97" s="36">
        <v>1</v>
      </c>
      <c r="H97" s="36">
        <v>1</v>
      </c>
      <c r="I97" s="36" t="s">
        <v>123</v>
      </c>
      <c r="J97" s="36" t="s">
        <v>123</v>
      </c>
      <c r="K97" s="36" t="s">
        <v>123</v>
      </c>
      <c r="L97" s="36">
        <v>1</v>
      </c>
      <c r="M97" s="36" t="s">
        <v>123</v>
      </c>
      <c r="N97" s="36" t="s">
        <v>123</v>
      </c>
      <c r="O97" s="36" t="s">
        <v>123</v>
      </c>
      <c r="P97" s="36" t="s">
        <v>123</v>
      </c>
      <c r="Q97" s="36" t="s">
        <v>123</v>
      </c>
      <c r="R97" s="36" t="s">
        <v>123</v>
      </c>
      <c r="S97" s="36" t="s">
        <v>123</v>
      </c>
      <c r="T97" s="36" t="s">
        <v>123</v>
      </c>
      <c r="U97" s="36" t="s">
        <v>123</v>
      </c>
      <c r="V97" s="36" t="s">
        <v>123</v>
      </c>
      <c r="W97" s="36" t="s">
        <v>123</v>
      </c>
      <c r="X97" s="36" t="s">
        <v>123</v>
      </c>
      <c r="Y97" s="36" t="s">
        <v>123</v>
      </c>
      <c r="Z97" s="36" t="s">
        <v>123</v>
      </c>
      <c r="AA97" s="36" t="s">
        <v>123</v>
      </c>
      <c r="AB97" s="36" t="s">
        <v>123</v>
      </c>
      <c r="AC97" s="36" t="s">
        <v>123</v>
      </c>
      <c r="AD97" s="36" t="s">
        <v>123</v>
      </c>
      <c r="AE97" s="36" t="s">
        <v>123</v>
      </c>
      <c r="AF97" s="36" t="s">
        <v>123</v>
      </c>
      <c r="AG97" s="36" t="s">
        <v>123</v>
      </c>
      <c r="AH97" s="36"/>
      <c r="AI97" s="36"/>
      <c r="AJ97" s="36"/>
      <c r="AK97" s="36"/>
      <c r="AL97" s="36"/>
      <c r="AM97" s="36"/>
      <c r="AN97" s="37">
        <v>-14.814072118312</v>
      </c>
      <c r="AO97" s="37">
        <v>-64.849684629589007</v>
      </c>
      <c r="AP97" s="36">
        <v>1026</v>
      </c>
      <c r="AQ97" s="36"/>
      <c r="AR97" s="36"/>
      <c r="AS97" s="54"/>
      <c r="AT97" s="52"/>
      <c r="AU97" s="53"/>
      <c r="AV97" s="36" t="s">
        <v>123</v>
      </c>
      <c r="AW97" s="36" t="s">
        <v>123</v>
      </c>
      <c r="AX97" s="36" t="s">
        <v>123</v>
      </c>
      <c r="AY97" s="36" t="s">
        <v>123</v>
      </c>
      <c r="AZ97" s="36" t="s">
        <v>123</v>
      </c>
      <c r="BA97" s="36" t="s">
        <v>123</v>
      </c>
      <c r="BB97" s="36" t="s">
        <v>123</v>
      </c>
    </row>
    <row r="98" spans="1:54" x14ac:dyDescent="0.3">
      <c r="A98" s="36">
        <v>79</v>
      </c>
      <c r="B98" s="36">
        <v>467</v>
      </c>
      <c r="C98" s="36" t="s">
        <v>123</v>
      </c>
      <c r="D98" s="36" t="s">
        <v>123</v>
      </c>
      <c r="E98" s="36" t="s">
        <v>123</v>
      </c>
      <c r="F98" s="36">
        <v>1</v>
      </c>
      <c r="G98" s="36">
        <v>1</v>
      </c>
      <c r="H98" s="36">
        <v>1</v>
      </c>
      <c r="I98" s="36" t="s">
        <v>123</v>
      </c>
      <c r="J98" s="36" t="s">
        <v>123</v>
      </c>
      <c r="K98" s="36" t="s">
        <v>123</v>
      </c>
      <c r="L98" s="36">
        <v>1</v>
      </c>
      <c r="M98" s="36" t="s">
        <v>123</v>
      </c>
      <c r="N98" s="36" t="s">
        <v>123</v>
      </c>
      <c r="O98" s="36" t="s">
        <v>123</v>
      </c>
      <c r="P98" s="36" t="s">
        <v>123</v>
      </c>
      <c r="Q98" s="36" t="s">
        <v>123</v>
      </c>
      <c r="R98" s="36" t="s">
        <v>123</v>
      </c>
      <c r="S98" s="36" t="s">
        <v>123</v>
      </c>
      <c r="T98" s="36" t="s">
        <v>123</v>
      </c>
      <c r="U98" s="36" t="s">
        <v>123</v>
      </c>
      <c r="V98" s="36" t="s">
        <v>123</v>
      </c>
      <c r="W98" s="36" t="s">
        <v>123</v>
      </c>
      <c r="X98" s="36" t="s">
        <v>123</v>
      </c>
      <c r="Y98" s="36" t="s">
        <v>123</v>
      </c>
      <c r="Z98" s="36" t="s">
        <v>123</v>
      </c>
      <c r="AA98" s="36" t="s">
        <v>123</v>
      </c>
      <c r="AB98" s="36" t="s">
        <v>123</v>
      </c>
      <c r="AC98" s="36" t="s">
        <v>123</v>
      </c>
      <c r="AD98" s="36" t="s">
        <v>123</v>
      </c>
      <c r="AE98" s="36" t="s">
        <v>123</v>
      </c>
      <c r="AF98" s="36" t="s">
        <v>123</v>
      </c>
      <c r="AG98" s="36" t="s">
        <v>123</v>
      </c>
      <c r="AH98" s="36"/>
      <c r="AI98" s="36"/>
      <c r="AJ98" s="36"/>
      <c r="AK98" s="36"/>
      <c r="AL98" s="36"/>
      <c r="AM98" s="36"/>
      <c r="AN98" s="37">
        <v>-14.814414077046001</v>
      </c>
      <c r="AO98" s="37">
        <v>-64.849720839411006</v>
      </c>
      <c r="AP98" s="36">
        <v>988</v>
      </c>
      <c r="AQ98" s="36"/>
      <c r="AR98" s="36"/>
      <c r="AS98" s="54">
        <f>AP97-AP98</f>
        <v>38</v>
      </c>
      <c r="AT98" s="52"/>
      <c r="AU98" s="53"/>
      <c r="AV98" s="36" t="s">
        <v>123</v>
      </c>
      <c r="AW98" s="36" t="s">
        <v>123</v>
      </c>
      <c r="AX98" s="36" t="s">
        <v>123</v>
      </c>
      <c r="AY98" s="36" t="s">
        <v>123</v>
      </c>
      <c r="AZ98" s="36" t="s">
        <v>123</v>
      </c>
      <c r="BA98" s="36" t="s">
        <v>123</v>
      </c>
      <c r="BB98" s="36" t="s">
        <v>123</v>
      </c>
    </row>
    <row r="99" spans="1:54" x14ac:dyDescent="0.3">
      <c r="A99" s="36">
        <v>80</v>
      </c>
      <c r="B99" s="36">
        <v>468</v>
      </c>
      <c r="C99" s="36" t="s">
        <v>123</v>
      </c>
      <c r="D99" s="36" t="s">
        <v>123</v>
      </c>
      <c r="E99" s="36" t="s">
        <v>123</v>
      </c>
      <c r="F99" s="36">
        <v>1</v>
      </c>
      <c r="G99" s="36">
        <v>1</v>
      </c>
      <c r="H99" s="36">
        <v>1</v>
      </c>
      <c r="I99" s="36" t="s">
        <v>123</v>
      </c>
      <c r="J99" s="36" t="s">
        <v>123</v>
      </c>
      <c r="K99" s="36" t="s">
        <v>123</v>
      </c>
      <c r="L99" s="36">
        <v>1</v>
      </c>
      <c r="M99" s="36" t="s">
        <v>123</v>
      </c>
      <c r="N99" s="36" t="s">
        <v>123</v>
      </c>
      <c r="O99" s="36" t="s">
        <v>123</v>
      </c>
      <c r="P99" s="36" t="s">
        <v>123</v>
      </c>
      <c r="Q99" s="36" t="s">
        <v>123</v>
      </c>
      <c r="R99" s="36" t="s">
        <v>123</v>
      </c>
      <c r="S99" s="36" t="s">
        <v>123</v>
      </c>
      <c r="T99" s="36" t="s">
        <v>123</v>
      </c>
      <c r="U99" s="36" t="s">
        <v>123</v>
      </c>
      <c r="V99" s="36" t="s">
        <v>123</v>
      </c>
      <c r="W99" s="36" t="s">
        <v>123</v>
      </c>
      <c r="X99" s="36" t="s">
        <v>123</v>
      </c>
      <c r="Y99" s="36" t="s">
        <v>123</v>
      </c>
      <c r="Z99" s="36" t="s">
        <v>123</v>
      </c>
      <c r="AA99" s="36" t="s">
        <v>123</v>
      </c>
      <c r="AB99" s="36" t="s">
        <v>123</v>
      </c>
      <c r="AC99" s="36" t="s">
        <v>123</v>
      </c>
      <c r="AD99" s="36" t="s">
        <v>123</v>
      </c>
      <c r="AE99" s="36" t="s">
        <v>123</v>
      </c>
      <c r="AF99" s="36" t="s">
        <v>123</v>
      </c>
      <c r="AG99" s="36" t="s">
        <v>123</v>
      </c>
      <c r="AH99" s="36"/>
      <c r="AI99" s="36"/>
      <c r="AJ99" s="36"/>
      <c r="AK99" s="36"/>
      <c r="AL99" s="36"/>
      <c r="AM99" s="36"/>
      <c r="AN99" s="37">
        <v>-14.814775483082</v>
      </c>
      <c r="AO99" s="37">
        <v>-64.849772471934003</v>
      </c>
      <c r="AP99" s="36">
        <v>949</v>
      </c>
      <c r="AQ99" s="36"/>
      <c r="AR99" s="36"/>
      <c r="AS99" s="54">
        <f t="shared" ref="AS99:AS101" si="8">AP98-AP99</f>
        <v>39</v>
      </c>
      <c r="AT99" s="52"/>
      <c r="AU99" s="53"/>
      <c r="AV99" s="36" t="s">
        <v>123</v>
      </c>
      <c r="AW99" s="36" t="s">
        <v>123</v>
      </c>
      <c r="AX99" s="36" t="s">
        <v>123</v>
      </c>
      <c r="AY99" s="36" t="s">
        <v>123</v>
      </c>
      <c r="AZ99" s="36" t="s">
        <v>123</v>
      </c>
      <c r="BA99" s="36" t="s">
        <v>123</v>
      </c>
      <c r="BB99" s="36" t="s">
        <v>123</v>
      </c>
    </row>
    <row r="100" spans="1:54" x14ac:dyDescent="0.3">
      <c r="A100" s="36">
        <v>81</v>
      </c>
      <c r="B100" s="36">
        <v>469</v>
      </c>
      <c r="C100" s="36" t="s">
        <v>123</v>
      </c>
      <c r="D100" s="36" t="s">
        <v>123</v>
      </c>
      <c r="E100" s="36" t="s">
        <v>123</v>
      </c>
      <c r="F100" s="36">
        <v>1</v>
      </c>
      <c r="G100" s="36">
        <v>1</v>
      </c>
      <c r="H100" s="36">
        <v>1</v>
      </c>
      <c r="I100" s="36" t="s">
        <v>123</v>
      </c>
      <c r="J100" s="36" t="s">
        <v>123</v>
      </c>
      <c r="K100" s="36" t="s">
        <v>123</v>
      </c>
      <c r="L100" s="36">
        <v>1</v>
      </c>
      <c r="M100" s="36" t="s">
        <v>123</v>
      </c>
      <c r="N100" s="36" t="s">
        <v>123</v>
      </c>
      <c r="O100" s="36" t="s">
        <v>123</v>
      </c>
      <c r="P100" s="36" t="s">
        <v>123</v>
      </c>
      <c r="Q100" s="36" t="s">
        <v>123</v>
      </c>
      <c r="R100" s="36" t="s">
        <v>123</v>
      </c>
      <c r="S100" s="36" t="s">
        <v>123</v>
      </c>
      <c r="T100" s="36" t="s">
        <v>123</v>
      </c>
      <c r="U100" s="36" t="s">
        <v>123</v>
      </c>
      <c r="V100" s="36" t="s">
        <v>123</v>
      </c>
      <c r="W100" s="36" t="s">
        <v>123</v>
      </c>
      <c r="X100" s="36" t="s">
        <v>123</v>
      </c>
      <c r="Y100" s="36" t="s">
        <v>123</v>
      </c>
      <c r="Z100" s="36" t="s">
        <v>123</v>
      </c>
      <c r="AA100" s="36" t="s">
        <v>123</v>
      </c>
      <c r="AB100" s="36" t="s">
        <v>123</v>
      </c>
      <c r="AC100" s="36" t="s">
        <v>123</v>
      </c>
      <c r="AD100" s="36" t="s">
        <v>123</v>
      </c>
      <c r="AE100" s="36" t="s">
        <v>123</v>
      </c>
      <c r="AF100" s="36" t="s">
        <v>123</v>
      </c>
      <c r="AG100" s="36" t="s">
        <v>123</v>
      </c>
      <c r="AH100" s="36"/>
      <c r="AI100" s="36"/>
      <c r="AJ100" s="36"/>
      <c r="AK100" s="36"/>
      <c r="AL100" s="36"/>
      <c r="AM100" s="36"/>
      <c r="AN100" s="37">
        <v>-14.815119385486</v>
      </c>
      <c r="AO100" s="37">
        <v>-64.849800635129</v>
      </c>
      <c r="AP100" s="36">
        <v>909</v>
      </c>
      <c r="AQ100" s="36"/>
      <c r="AR100" s="36"/>
      <c r="AS100" s="54">
        <f t="shared" si="8"/>
        <v>40</v>
      </c>
      <c r="AT100" s="52"/>
      <c r="AU100" s="53"/>
      <c r="AV100" s="36" t="s">
        <v>123</v>
      </c>
      <c r="AW100" s="36" t="s">
        <v>123</v>
      </c>
      <c r="AX100" s="36" t="s">
        <v>123</v>
      </c>
      <c r="AY100" s="36" t="s">
        <v>123</v>
      </c>
      <c r="AZ100" s="36" t="s">
        <v>123</v>
      </c>
      <c r="BA100" s="36" t="s">
        <v>123</v>
      </c>
      <c r="BB100" s="36" t="s">
        <v>123</v>
      </c>
    </row>
    <row r="101" spans="1:54" x14ac:dyDescent="0.3">
      <c r="A101" s="36">
        <v>82</v>
      </c>
      <c r="B101" s="36">
        <v>470</v>
      </c>
      <c r="C101" s="36" t="s">
        <v>123</v>
      </c>
      <c r="D101" s="36" t="s">
        <v>123</v>
      </c>
      <c r="E101" s="36" t="s">
        <v>123</v>
      </c>
      <c r="F101" s="36">
        <v>1</v>
      </c>
      <c r="G101" s="36">
        <v>1</v>
      </c>
      <c r="H101" s="36">
        <v>1</v>
      </c>
      <c r="I101" s="36" t="s">
        <v>123</v>
      </c>
      <c r="J101" s="36" t="s">
        <v>123</v>
      </c>
      <c r="K101" s="36" t="s">
        <v>123</v>
      </c>
      <c r="L101" s="36" t="s">
        <v>123</v>
      </c>
      <c r="M101" s="36" t="s">
        <v>123</v>
      </c>
      <c r="N101" s="36">
        <v>1</v>
      </c>
      <c r="O101" s="36" t="s">
        <v>123</v>
      </c>
      <c r="P101" s="36" t="s">
        <v>123</v>
      </c>
      <c r="Q101" s="36" t="s">
        <v>123</v>
      </c>
      <c r="R101" s="36" t="s">
        <v>123</v>
      </c>
      <c r="S101" s="36" t="s">
        <v>123</v>
      </c>
      <c r="T101" s="36" t="s">
        <v>123</v>
      </c>
      <c r="U101" s="36" t="s">
        <v>123</v>
      </c>
      <c r="V101" s="36">
        <v>1</v>
      </c>
      <c r="W101" s="36" t="s">
        <v>123</v>
      </c>
      <c r="X101" s="36" t="s">
        <v>123</v>
      </c>
      <c r="Y101" s="36" t="s">
        <v>123</v>
      </c>
      <c r="Z101" s="36" t="s">
        <v>123</v>
      </c>
      <c r="AA101" s="36" t="s">
        <v>123</v>
      </c>
      <c r="AB101" s="36" t="s">
        <v>123</v>
      </c>
      <c r="AC101" s="36" t="s">
        <v>123</v>
      </c>
      <c r="AD101" s="36" t="s">
        <v>123</v>
      </c>
      <c r="AE101" s="36" t="s">
        <v>123</v>
      </c>
      <c r="AF101" s="36" t="s">
        <v>123</v>
      </c>
      <c r="AG101" s="36" t="s">
        <v>123</v>
      </c>
      <c r="AH101" s="36"/>
      <c r="AI101" s="36"/>
      <c r="AJ101" s="36"/>
      <c r="AK101" s="36" t="s">
        <v>197</v>
      </c>
      <c r="AL101" s="36">
        <v>1</v>
      </c>
      <c r="AM101" s="36">
        <v>1</v>
      </c>
      <c r="AN101" s="37">
        <v>-14.815496996827999</v>
      </c>
      <c r="AO101" s="37">
        <v>-64.849844891577007</v>
      </c>
      <c r="AP101" s="36">
        <v>867</v>
      </c>
      <c r="AQ101" s="36">
        <v>855</v>
      </c>
      <c r="AR101" s="36">
        <f>AP101-AQ101</f>
        <v>12</v>
      </c>
      <c r="AS101" s="54">
        <f t="shared" si="8"/>
        <v>42</v>
      </c>
      <c r="AT101" s="52"/>
      <c r="AU101" s="53"/>
      <c r="AV101" s="36" t="s">
        <v>123</v>
      </c>
      <c r="AW101" s="36" t="s">
        <v>123</v>
      </c>
      <c r="AX101" s="36" t="s">
        <v>123</v>
      </c>
      <c r="AY101" s="36" t="s">
        <v>123</v>
      </c>
      <c r="AZ101" s="36" t="s">
        <v>123</v>
      </c>
      <c r="BA101" s="36" t="s">
        <v>123</v>
      </c>
      <c r="BB101" s="36" t="s">
        <v>123</v>
      </c>
    </row>
    <row r="102" spans="1:54" x14ac:dyDescent="0.3">
      <c r="A102" s="123" t="s">
        <v>22</v>
      </c>
      <c r="B102" s="123"/>
      <c r="C102" s="38">
        <f t="shared" ref="C102:AG102" si="9">SUM(C8:C101)</f>
        <v>0</v>
      </c>
      <c r="D102" s="38">
        <f t="shared" si="9"/>
        <v>0</v>
      </c>
      <c r="E102" s="38">
        <f t="shared" si="9"/>
        <v>1</v>
      </c>
      <c r="F102" s="38">
        <f t="shared" si="9"/>
        <v>80</v>
      </c>
      <c r="G102" s="38">
        <f t="shared" si="9"/>
        <v>80</v>
      </c>
      <c r="H102" s="38">
        <f t="shared" si="9"/>
        <v>81</v>
      </c>
      <c r="I102" s="38">
        <f t="shared" si="9"/>
        <v>0</v>
      </c>
      <c r="J102" s="38">
        <f t="shared" si="9"/>
        <v>0</v>
      </c>
      <c r="K102" s="38">
        <f t="shared" si="9"/>
        <v>0</v>
      </c>
      <c r="L102" s="38">
        <f t="shared" si="9"/>
        <v>41</v>
      </c>
      <c r="M102" s="38">
        <f t="shared" si="9"/>
        <v>6</v>
      </c>
      <c r="N102" s="38">
        <f t="shared" si="9"/>
        <v>21</v>
      </c>
      <c r="O102" s="38">
        <f t="shared" si="9"/>
        <v>3</v>
      </c>
      <c r="P102" s="38">
        <f t="shared" si="9"/>
        <v>32</v>
      </c>
      <c r="Q102" s="38">
        <f t="shared" si="9"/>
        <v>9</v>
      </c>
      <c r="R102" s="38">
        <f t="shared" si="9"/>
        <v>0</v>
      </c>
      <c r="S102" s="38">
        <f t="shared" si="9"/>
        <v>0</v>
      </c>
      <c r="T102" s="38">
        <f t="shared" si="9"/>
        <v>0</v>
      </c>
      <c r="U102" s="38">
        <f t="shared" si="9"/>
        <v>0</v>
      </c>
      <c r="V102" s="38">
        <f t="shared" si="9"/>
        <v>9</v>
      </c>
      <c r="W102" s="38">
        <f t="shared" si="9"/>
        <v>0</v>
      </c>
      <c r="X102" s="38">
        <f t="shared" si="9"/>
        <v>10</v>
      </c>
      <c r="Y102" s="38">
        <f t="shared" si="9"/>
        <v>1</v>
      </c>
      <c r="Z102" s="38">
        <f t="shared" si="9"/>
        <v>0</v>
      </c>
      <c r="AA102" s="38">
        <f t="shared" si="9"/>
        <v>0</v>
      </c>
      <c r="AB102" s="38">
        <f t="shared" si="9"/>
        <v>0</v>
      </c>
      <c r="AC102" s="38">
        <f t="shared" si="9"/>
        <v>0</v>
      </c>
      <c r="AD102" s="38">
        <f t="shared" si="9"/>
        <v>0</v>
      </c>
      <c r="AE102" s="38">
        <f t="shared" si="9"/>
        <v>0</v>
      </c>
      <c r="AF102" s="38">
        <f t="shared" si="9"/>
        <v>0</v>
      </c>
      <c r="AG102" s="38">
        <f t="shared" si="9"/>
        <v>0</v>
      </c>
      <c r="AH102" s="38">
        <f>COUNTA(AH8:AH101)</f>
        <v>0</v>
      </c>
      <c r="AI102" s="38">
        <f>SUM(AI8:AI101)</f>
        <v>2</v>
      </c>
      <c r="AJ102" s="38">
        <f>SUM(AJ8:AJ101)</f>
        <v>0</v>
      </c>
      <c r="AK102" s="38">
        <f>COUNTA(AK8:AK101)</f>
        <v>9</v>
      </c>
      <c r="AL102" s="38">
        <f>SUM(AL8:AL101)</f>
        <v>9</v>
      </c>
      <c r="AM102" s="38">
        <f>SUM(AM8:AM101)</f>
        <v>17</v>
      </c>
      <c r="AN102" s="106" t="s">
        <v>25</v>
      </c>
      <c r="AO102" s="106"/>
      <c r="AP102" s="106">
        <f>AR102+AS102</f>
        <v>3094</v>
      </c>
      <c r="AQ102" s="106"/>
      <c r="AR102" s="34">
        <f>SUM(AR8:AR101)</f>
        <v>210</v>
      </c>
      <c r="AS102" s="34">
        <f>SUM(AS8:AS101)</f>
        <v>2884</v>
      </c>
      <c r="AT102" s="106" t="s">
        <v>75</v>
      </c>
      <c r="AU102" s="106"/>
      <c r="AV102" s="38">
        <f t="shared" ref="AV102:BB102" si="10">SUM(AV8:AV101)</f>
        <v>38</v>
      </c>
      <c r="AW102" s="38">
        <f t="shared" si="10"/>
        <v>38</v>
      </c>
      <c r="AX102" s="38">
        <f t="shared" si="10"/>
        <v>38</v>
      </c>
      <c r="AY102" s="38">
        <f t="shared" si="10"/>
        <v>805</v>
      </c>
      <c r="AZ102" s="38">
        <f t="shared" si="10"/>
        <v>1007</v>
      </c>
      <c r="BA102" s="38">
        <f t="shared" si="10"/>
        <v>12</v>
      </c>
      <c r="BB102" s="38">
        <f t="shared" si="10"/>
        <v>0</v>
      </c>
    </row>
    <row r="103" spans="1:54" ht="10.95" customHeight="1" x14ac:dyDescent="0.3">
      <c r="AP103" s="82">
        <f>AP8-AQ101</f>
        <v>3153</v>
      </c>
    </row>
    <row r="104" spans="1:54" ht="10.95" customHeight="1" x14ac:dyDescent="0.3"/>
    <row r="105" spans="1:54" ht="10.95" customHeight="1" x14ac:dyDescent="0.3"/>
    <row r="106" spans="1:54" ht="10.95" customHeight="1" x14ac:dyDescent="0.3"/>
    <row r="107" spans="1:54" ht="10.95" customHeight="1" x14ac:dyDescent="0.3"/>
    <row r="108" spans="1:54" ht="10.95" customHeight="1" x14ac:dyDescent="0.3"/>
    <row r="109" spans="1:54" ht="10.95" customHeight="1" x14ac:dyDescent="0.3"/>
    <row r="110" spans="1:54" ht="10.95" customHeight="1" x14ac:dyDescent="0.3"/>
    <row r="111" spans="1:54" ht="10.95" customHeight="1" x14ac:dyDescent="0.3"/>
    <row r="112" spans="1:54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  <row r="180" ht="10.95" customHeight="1" x14ac:dyDescent="0.3"/>
    <row r="181" ht="10.95" customHeight="1" x14ac:dyDescent="0.3"/>
    <row r="182" ht="10.95" customHeight="1" x14ac:dyDescent="0.3"/>
    <row r="183" ht="10.95" customHeight="1" x14ac:dyDescent="0.3"/>
    <row r="184" ht="10.95" customHeight="1" x14ac:dyDescent="0.3"/>
    <row r="185" ht="10.95" customHeight="1" x14ac:dyDescent="0.3"/>
    <row r="186" ht="10.95" customHeight="1" x14ac:dyDescent="0.3"/>
    <row r="187" ht="10.95" customHeight="1" x14ac:dyDescent="0.3"/>
    <row r="188" ht="10.95" customHeight="1" x14ac:dyDescent="0.3"/>
    <row r="189" ht="10.95" customHeight="1" x14ac:dyDescent="0.3"/>
    <row r="190" ht="10.95" customHeight="1" x14ac:dyDescent="0.3"/>
    <row r="191" ht="10.95" customHeight="1" x14ac:dyDescent="0.3"/>
    <row r="192" ht="10.95" customHeight="1" x14ac:dyDescent="0.3"/>
    <row r="193" ht="10.95" customHeight="1" x14ac:dyDescent="0.3"/>
    <row r="194" ht="10.95" customHeight="1" x14ac:dyDescent="0.3"/>
    <row r="195" ht="10.95" customHeight="1" x14ac:dyDescent="0.3"/>
    <row r="196" ht="10.95" customHeight="1" x14ac:dyDescent="0.3"/>
    <row r="197" ht="10.95" customHeight="1" x14ac:dyDescent="0.3"/>
    <row r="198" ht="10.95" customHeight="1" x14ac:dyDescent="0.3"/>
    <row r="199" ht="10.95" customHeight="1" x14ac:dyDescent="0.3"/>
    <row r="200" ht="10.95" customHeight="1" x14ac:dyDescent="0.3"/>
    <row r="201" ht="10.95" customHeight="1" x14ac:dyDescent="0.3"/>
    <row r="202" ht="10.95" customHeight="1" x14ac:dyDescent="0.3"/>
    <row r="203" ht="10.95" customHeight="1" x14ac:dyDescent="0.3"/>
    <row r="204" ht="10.95" customHeight="1" x14ac:dyDescent="0.3"/>
    <row r="205" ht="10.95" customHeight="1" x14ac:dyDescent="0.3"/>
    <row r="206" ht="10.95" customHeight="1" x14ac:dyDescent="0.3"/>
    <row r="207" ht="10.95" customHeight="1" x14ac:dyDescent="0.3"/>
    <row r="208" ht="10.95" customHeight="1" x14ac:dyDescent="0.3"/>
    <row r="209" ht="10.95" customHeight="1" x14ac:dyDescent="0.3"/>
    <row r="210" ht="10.95" customHeight="1" x14ac:dyDescent="0.3"/>
    <row r="211" ht="10.95" customHeight="1" x14ac:dyDescent="0.3"/>
    <row r="212" ht="10.95" customHeight="1" x14ac:dyDescent="0.3"/>
    <row r="213" ht="10.95" customHeight="1" x14ac:dyDescent="0.3"/>
    <row r="214" ht="10.95" customHeight="1" x14ac:dyDescent="0.3"/>
    <row r="215" ht="10.95" customHeight="1" x14ac:dyDescent="0.3"/>
    <row r="216" ht="10.95" customHeight="1" x14ac:dyDescent="0.3"/>
    <row r="217" ht="10.95" customHeight="1" x14ac:dyDescent="0.3"/>
    <row r="218" ht="10.95" customHeight="1" x14ac:dyDescent="0.3"/>
    <row r="219" ht="10.95" customHeight="1" x14ac:dyDescent="0.3"/>
    <row r="220" ht="10.95" customHeight="1" x14ac:dyDescent="0.3"/>
    <row r="221" ht="10.95" customHeight="1" x14ac:dyDescent="0.3"/>
    <row r="222" ht="10.95" customHeight="1" x14ac:dyDescent="0.3"/>
    <row r="223" ht="10.95" customHeight="1" x14ac:dyDescent="0.3"/>
    <row r="224" ht="10.95" customHeight="1" x14ac:dyDescent="0.3"/>
    <row r="225" ht="10.95" customHeight="1" x14ac:dyDescent="0.3"/>
    <row r="226" ht="10.95" customHeight="1" x14ac:dyDescent="0.3"/>
    <row r="227" ht="10.95" customHeight="1" x14ac:dyDescent="0.3"/>
    <row r="228" ht="10.95" customHeight="1" x14ac:dyDescent="0.3"/>
    <row r="229" ht="10.95" customHeight="1" x14ac:dyDescent="0.3"/>
    <row r="230" ht="10.95" customHeight="1" x14ac:dyDescent="0.3"/>
    <row r="231" ht="10.95" customHeight="1" x14ac:dyDescent="0.3"/>
    <row r="232" ht="10.95" customHeight="1" x14ac:dyDescent="0.3"/>
    <row r="233" ht="10.95" customHeight="1" x14ac:dyDescent="0.3"/>
    <row r="234" ht="10.95" customHeight="1" x14ac:dyDescent="0.3"/>
    <row r="235" ht="10.95" customHeight="1" x14ac:dyDescent="0.3"/>
    <row r="236" ht="10.95" customHeight="1" x14ac:dyDescent="0.3"/>
    <row r="237" ht="10.95" customHeight="1" x14ac:dyDescent="0.3"/>
    <row r="238" ht="10.95" customHeight="1" x14ac:dyDescent="0.3"/>
    <row r="239" ht="10.95" customHeight="1" x14ac:dyDescent="0.3"/>
    <row r="240" ht="10.95" customHeight="1" x14ac:dyDescent="0.3"/>
    <row r="241" ht="10.95" customHeight="1" x14ac:dyDescent="0.3"/>
    <row r="242" ht="10.95" customHeight="1" x14ac:dyDescent="0.3"/>
    <row r="243" ht="10.95" customHeight="1" x14ac:dyDescent="0.3"/>
    <row r="244" ht="10.95" customHeight="1" x14ac:dyDescent="0.3"/>
    <row r="245" ht="10.95" customHeight="1" x14ac:dyDescent="0.3"/>
    <row r="246" ht="10.95" customHeight="1" x14ac:dyDescent="0.3"/>
    <row r="247" ht="10.95" customHeight="1" x14ac:dyDescent="0.3"/>
    <row r="248" ht="10.95" customHeight="1" x14ac:dyDescent="0.3"/>
    <row r="249" ht="10.95" customHeight="1" x14ac:dyDescent="0.3"/>
    <row r="250" ht="10.95" customHeight="1" x14ac:dyDescent="0.3"/>
    <row r="251" ht="10.95" customHeight="1" x14ac:dyDescent="0.3"/>
    <row r="252" ht="10.95" customHeight="1" x14ac:dyDescent="0.3"/>
    <row r="253" ht="10.95" customHeight="1" x14ac:dyDescent="0.3"/>
    <row r="254" ht="10.95" customHeight="1" x14ac:dyDescent="0.3"/>
    <row r="255" ht="10.95" customHeight="1" x14ac:dyDescent="0.3"/>
    <row r="256" ht="10.95" customHeight="1" x14ac:dyDescent="0.3"/>
    <row r="257" ht="10.95" customHeight="1" x14ac:dyDescent="0.3"/>
    <row r="258" ht="10.95" customHeight="1" x14ac:dyDescent="0.3"/>
    <row r="259" ht="10.95" customHeight="1" x14ac:dyDescent="0.3"/>
    <row r="260" ht="10.95" customHeight="1" x14ac:dyDescent="0.3"/>
    <row r="261" ht="10.95" customHeight="1" x14ac:dyDescent="0.3"/>
    <row r="262" ht="10.95" customHeight="1" x14ac:dyDescent="0.3"/>
    <row r="263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36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T24:AU24"/>
    <mergeCell ref="AP7:AQ7"/>
    <mergeCell ref="AT8:AU8"/>
    <mergeCell ref="AT13:AU13"/>
    <mergeCell ref="AT14:AU14"/>
    <mergeCell ref="AT15:AU15"/>
    <mergeCell ref="AT16:AU16"/>
    <mergeCell ref="AT17:AU17"/>
    <mergeCell ref="AT18:AU18"/>
    <mergeCell ref="AT20:AU20"/>
    <mergeCell ref="AT22:AU22"/>
    <mergeCell ref="AT23:AU23"/>
    <mergeCell ref="AT26:AU26"/>
    <mergeCell ref="A102:B102"/>
    <mergeCell ref="AN102:AO102"/>
    <mergeCell ref="AP102:AQ102"/>
    <mergeCell ref="AT102:AU102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52BA-CBB3-4A84-B7AB-D7FE7FC7B8C6}">
  <sheetPr>
    <tabColor rgb="FF00B050"/>
    <pageSetUpPr fitToPage="1"/>
  </sheetPr>
  <dimension ref="A1:BB179"/>
  <sheetViews>
    <sheetView showGridLines="0" zoomScaleNormal="100" workbookViewId="0">
      <pane xSplit="2" ySplit="7" topLeftCell="AI11" activePane="bottomRight" state="frozen"/>
      <selection pane="topRight" activeCell="C1" sqref="C1"/>
      <selection pane="bottomLeft" activeCell="A8" sqref="A8"/>
      <selection pane="bottomRight" activeCell="AP19" sqref="AP19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6640625" style="1" customWidth="1"/>
    <col min="15" max="15" width="3.44140625" style="1" customWidth="1"/>
    <col min="16" max="16" width="5.109375" style="1" customWidth="1"/>
    <col min="17" max="17" width="4.6640625" style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1.44140625" style="1" customWidth="1"/>
    <col min="41" max="41" width="11.44140625" style="1" bestFit="1" customWidth="1"/>
    <col min="42" max="44" width="6" style="1" bestFit="1" customWidth="1"/>
    <col min="45" max="45" width="5" style="1" bestFit="1" customWidth="1"/>
    <col min="46" max="46" width="10.5546875" style="2" customWidth="1"/>
    <col min="47" max="47" width="8" style="2" customWidth="1"/>
    <col min="48" max="49" width="3.44140625" style="2" bestFit="1" customWidth="1"/>
    <col min="50" max="50" width="3.44140625" style="1" bestFit="1" customWidth="1"/>
    <col min="51" max="51" width="5.44140625" style="1" bestFit="1" customWidth="1"/>
    <col min="52" max="52" width="4.8867187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9" t="s">
        <v>272</v>
      </c>
      <c r="G4" s="28"/>
      <c r="H4" s="28"/>
      <c r="I4" s="28"/>
      <c r="J4" s="28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/>
      <c r="AQ4" s="31"/>
      <c r="AR4" s="32"/>
      <c r="AT4" s="33" t="s">
        <v>88</v>
      </c>
      <c r="AU4" s="107" t="s">
        <v>274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33.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90</v>
      </c>
      <c r="S7" s="25" t="s">
        <v>117</v>
      </c>
      <c r="T7" s="25" t="s">
        <v>13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>
        <v>1</v>
      </c>
      <c r="B8" s="36">
        <v>451</v>
      </c>
      <c r="C8" s="36" t="s">
        <v>123</v>
      </c>
      <c r="D8" s="36" t="s">
        <v>123</v>
      </c>
      <c r="E8" s="36" t="s">
        <v>123</v>
      </c>
      <c r="F8" s="36" t="s">
        <v>123</v>
      </c>
      <c r="G8" s="36"/>
      <c r="H8" s="36" t="s">
        <v>123</v>
      </c>
      <c r="I8" s="36" t="s">
        <v>123</v>
      </c>
      <c r="J8" s="36" t="s">
        <v>123</v>
      </c>
      <c r="K8" s="36" t="s">
        <v>123</v>
      </c>
      <c r="L8" s="36" t="s">
        <v>123</v>
      </c>
      <c r="M8" s="36" t="s">
        <v>123</v>
      </c>
      <c r="N8" s="36">
        <v>1</v>
      </c>
      <c r="O8" s="36" t="s">
        <v>123</v>
      </c>
      <c r="P8" s="36" t="s">
        <v>123</v>
      </c>
      <c r="Q8" s="36" t="s">
        <v>123</v>
      </c>
      <c r="R8" s="36" t="s">
        <v>123</v>
      </c>
      <c r="S8" s="36" t="s">
        <v>123</v>
      </c>
      <c r="T8" s="36" t="s">
        <v>123</v>
      </c>
      <c r="U8" s="36" t="s">
        <v>123</v>
      </c>
      <c r="V8" s="36" t="s">
        <v>123</v>
      </c>
      <c r="W8" s="36" t="s">
        <v>123</v>
      </c>
      <c r="X8" s="36" t="s">
        <v>123</v>
      </c>
      <c r="Y8" s="36" t="s">
        <v>123</v>
      </c>
      <c r="Z8" s="36" t="s">
        <v>123</v>
      </c>
      <c r="AA8" s="36" t="s">
        <v>123</v>
      </c>
      <c r="AB8" s="36" t="s">
        <v>123</v>
      </c>
      <c r="AC8" s="36" t="s">
        <v>123</v>
      </c>
      <c r="AD8" s="36" t="s">
        <v>123</v>
      </c>
      <c r="AE8" s="36" t="s">
        <v>123</v>
      </c>
      <c r="AF8" s="36" t="s">
        <v>123</v>
      </c>
      <c r="AG8" s="36" t="s">
        <v>123</v>
      </c>
      <c r="AH8" s="36"/>
      <c r="AI8" s="36"/>
      <c r="AJ8" s="36"/>
      <c r="AK8" s="36"/>
      <c r="AL8" s="36"/>
      <c r="AM8" s="36"/>
      <c r="AN8" s="37">
        <v>-14.815482410994999</v>
      </c>
      <c r="AO8" s="37">
        <v>-64.852320235221995</v>
      </c>
      <c r="AP8" s="36">
        <v>843</v>
      </c>
      <c r="AQ8" s="36">
        <v>855</v>
      </c>
      <c r="AR8" s="36">
        <f>AQ8-AP8</f>
        <v>12</v>
      </c>
      <c r="AS8" s="36"/>
      <c r="AT8" s="138"/>
      <c r="AU8" s="139"/>
      <c r="AV8" s="36">
        <v>1</v>
      </c>
      <c r="AW8" s="36">
        <v>1</v>
      </c>
      <c r="AX8" s="36">
        <v>1</v>
      </c>
      <c r="AY8" s="36">
        <v>6</v>
      </c>
      <c r="AZ8" s="36">
        <f>AY8*1.25</f>
        <v>7.5</v>
      </c>
      <c r="BA8" s="36" t="s">
        <v>123</v>
      </c>
      <c r="BB8" s="36" t="s">
        <v>123</v>
      </c>
    </row>
    <row r="9" spans="1:54" x14ac:dyDescent="0.3">
      <c r="A9" s="36">
        <v>2</v>
      </c>
      <c r="B9" s="36">
        <v>471</v>
      </c>
      <c r="C9" s="36" t="s">
        <v>123</v>
      </c>
      <c r="D9" s="36" t="s">
        <v>123</v>
      </c>
      <c r="E9" s="36" t="s">
        <v>123</v>
      </c>
      <c r="F9" s="36">
        <v>1</v>
      </c>
      <c r="G9" s="36">
        <v>1</v>
      </c>
      <c r="H9" s="36">
        <v>1</v>
      </c>
      <c r="I9" s="36" t="s">
        <v>123</v>
      </c>
      <c r="J9" s="36" t="s">
        <v>123</v>
      </c>
      <c r="K9" s="36" t="s">
        <v>123</v>
      </c>
      <c r="L9" s="36" t="s">
        <v>123</v>
      </c>
      <c r="M9" s="36" t="s">
        <v>123</v>
      </c>
      <c r="N9" s="36" t="s">
        <v>123</v>
      </c>
      <c r="O9" s="36" t="s">
        <v>123</v>
      </c>
      <c r="P9" s="36">
        <v>1</v>
      </c>
      <c r="Q9" s="36" t="s">
        <v>123</v>
      </c>
      <c r="R9" s="36" t="s">
        <v>123</v>
      </c>
      <c r="S9" s="36" t="s">
        <v>123</v>
      </c>
      <c r="T9" s="36" t="s">
        <v>123</v>
      </c>
      <c r="U9" s="36" t="s">
        <v>123</v>
      </c>
      <c r="V9" s="36" t="s">
        <v>123</v>
      </c>
      <c r="W9" s="36" t="s">
        <v>123</v>
      </c>
      <c r="X9" s="36" t="s">
        <v>123</v>
      </c>
      <c r="Y9" s="36" t="s">
        <v>123</v>
      </c>
      <c r="Z9" s="36" t="s">
        <v>123</v>
      </c>
      <c r="AA9" s="36" t="s">
        <v>123</v>
      </c>
      <c r="AB9" s="36" t="s">
        <v>123</v>
      </c>
      <c r="AC9" s="36" t="s">
        <v>123</v>
      </c>
      <c r="AD9" s="36" t="s">
        <v>123</v>
      </c>
      <c r="AE9" s="36" t="s">
        <v>123</v>
      </c>
      <c r="AF9" s="36" t="s">
        <v>123</v>
      </c>
      <c r="AG9" s="36" t="s">
        <v>123</v>
      </c>
      <c r="AH9" s="36"/>
      <c r="AI9" s="36"/>
      <c r="AJ9" s="36"/>
      <c r="AK9" s="36"/>
      <c r="AL9" s="36"/>
      <c r="AM9" s="36"/>
      <c r="AN9" s="37">
        <v>-14.815440922396</v>
      </c>
      <c r="AO9" s="37">
        <v>-64.852148909120999</v>
      </c>
      <c r="AP9" s="36"/>
      <c r="AQ9" s="36"/>
      <c r="AR9" s="36"/>
      <c r="AS9" s="54"/>
      <c r="AT9" s="138"/>
      <c r="AU9" s="139"/>
      <c r="AV9" s="36">
        <v>1</v>
      </c>
      <c r="AW9" s="36">
        <v>1</v>
      </c>
      <c r="AX9" s="36">
        <v>1</v>
      </c>
      <c r="AY9" s="36">
        <v>18</v>
      </c>
      <c r="AZ9" s="36">
        <f>AY9*1.25</f>
        <v>22.5</v>
      </c>
      <c r="BA9" s="36">
        <v>1</v>
      </c>
      <c r="BB9" s="36" t="s">
        <v>123</v>
      </c>
    </row>
    <row r="10" spans="1:54" x14ac:dyDescent="0.3">
      <c r="A10" s="36" t="s">
        <v>175</v>
      </c>
      <c r="B10" s="36" t="s">
        <v>123</v>
      </c>
      <c r="C10" s="36" t="s">
        <v>123</v>
      </c>
      <c r="D10" s="36" t="s">
        <v>123</v>
      </c>
      <c r="E10" s="36" t="s">
        <v>123</v>
      </c>
      <c r="F10" s="36" t="s">
        <v>123</v>
      </c>
      <c r="G10" s="36" t="s">
        <v>123</v>
      </c>
      <c r="H10" s="36" t="s">
        <v>123</v>
      </c>
      <c r="I10" s="36" t="s">
        <v>123</v>
      </c>
      <c r="J10" s="36" t="s">
        <v>123</v>
      </c>
      <c r="K10" s="36" t="s">
        <v>123</v>
      </c>
      <c r="L10" s="36" t="s">
        <v>123</v>
      </c>
      <c r="M10" s="36" t="s">
        <v>123</v>
      </c>
      <c r="N10" s="36" t="s">
        <v>123</v>
      </c>
      <c r="O10" s="36" t="s">
        <v>123</v>
      </c>
      <c r="P10" s="36" t="s">
        <v>123</v>
      </c>
      <c r="Q10" s="36" t="s">
        <v>123</v>
      </c>
      <c r="R10" s="36" t="s">
        <v>123</v>
      </c>
      <c r="S10" s="36" t="s">
        <v>123</v>
      </c>
      <c r="T10" s="36" t="s">
        <v>123</v>
      </c>
      <c r="U10" s="36" t="s">
        <v>123</v>
      </c>
      <c r="V10" s="36" t="s">
        <v>123</v>
      </c>
      <c r="W10" s="36" t="s">
        <v>123</v>
      </c>
      <c r="X10" s="36">
        <v>1</v>
      </c>
      <c r="Y10" s="36" t="s">
        <v>123</v>
      </c>
      <c r="Z10" s="36" t="s">
        <v>123</v>
      </c>
      <c r="AA10" s="36" t="s">
        <v>123</v>
      </c>
      <c r="AB10" s="36" t="s">
        <v>123</v>
      </c>
      <c r="AC10" s="36" t="s">
        <v>123</v>
      </c>
      <c r="AD10" s="36" t="s">
        <v>123</v>
      </c>
      <c r="AE10" s="36" t="s">
        <v>123</v>
      </c>
      <c r="AF10" s="36" t="s">
        <v>123</v>
      </c>
      <c r="AG10" s="36" t="s">
        <v>123</v>
      </c>
      <c r="AH10" s="36"/>
      <c r="AI10" s="36"/>
      <c r="AJ10" s="36"/>
      <c r="AK10" s="36"/>
      <c r="AL10" s="36"/>
      <c r="AM10" s="36"/>
      <c r="AN10" s="37">
        <v>-14.815422999999999</v>
      </c>
      <c r="AO10" s="37">
        <v>-64.852311999999998</v>
      </c>
      <c r="AP10" s="36"/>
      <c r="AQ10" s="36"/>
      <c r="AR10" s="36"/>
      <c r="AS10" s="54"/>
      <c r="AT10" s="52"/>
      <c r="AU10" s="53"/>
      <c r="AV10" s="36" t="s">
        <v>123</v>
      </c>
      <c r="AW10" s="36" t="s">
        <v>123</v>
      </c>
      <c r="AX10" s="36"/>
      <c r="AY10" s="36" t="s">
        <v>123</v>
      </c>
      <c r="AZ10" s="36" t="s">
        <v>123</v>
      </c>
      <c r="BA10" s="36" t="s">
        <v>123</v>
      </c>
      <c r="BB10" s="36" t="s">
        <v>123</v>
      </c>
    </row>
    <row r="11" spans="1:54" x14ac:dyDescent="0.3">
      <c r="A11" s="36">
        <v>3</v>
      </c>
      <c r="B11" s="36">
        <v>472</v>
      </c>
      <c r="C11" s="36" t="s">
        <v>123</v>
      </c>
      <c r="D11" s="36" t="s">
        <v>123</v>
      </c>
      <c r="E11" s="36" t="s">
        <v>123</v>
      </c>
      <c r="F11" s="36">
        <v>1</v>
      </c>
      <c r="G11" s="36">
        <v>1</v>
      </c>
      <c r="H11" s="36">
        <v>1</v>
      </c>
      <c r="I11" s="36" t="s">
        <v>123</v>
      </c>
      <c r="J11" s="36" t="s">
        <v>123</v>
      </c>
      <c r="K11" s="36" t="s">
        <v>123</v>
      </c>
      <c r="L11" s="36" t="s">
        <v>123</v>
      </c>
      <c r="M11" s="36" t="s">
        <v>123</v>
      </c>
      <c r="N11" s="36">
        <v>1</v>
      </c>
      <c r="O11" s="36" t="s">
        <v>123</v>
      </c>
      <c r="P11" s="36">
        <v>1</v>
      </c>
      <c r="Q11" s="36" t="s">
        <v>123</v>
      </c>
      <c r="R11" s="36" t="s">
        <v>123</v>
      </c>
      <c r="S11" s="36" t="s">
        <v>123</v>
      </c>
      <c r="T11" s="36" t="s">
        <v>123</v>
      </c>
      <c r="U11" s="36" t="s">
        <v>123</v>
      </c>
      <c r="V11" s="36" t="s">
        <v>123</v>
      </c>
      <c r="W11" s="36" t="s">
        <v>123</v>
      </c>
      <c r="X11" s="36" t="s">
        <v>123</v>
      </c>
      <c r="Y11" s="36" t="s">
        <v>123</v>
      </c>
      <c r="Z11" s="36" t="s">
        <v>123</v>
      </c>
      <c r="AA11" s="36" t="s">
        <v>123</v>
      </c>
      <c r="AB11" s="36" t="s">
        <v>123</v>
      </c>
      <c r="AC11" s="36" t="s">
        <v>123</v>
      </c>
      <c r="AD11" s="36" t="s">
        <v>123</v>
      </c>
      <c r="AE11" s="36" t="s">
        <v>123</v>
      </c>
      <c r="AF11" s="36" t="s">
        <v>123</v>
      </c>
      <c r="AG11" s="36" t="s">
        <v>123</v>
      </c>
      <c r="AH11" s="36"/>
      <c r="AI11" s="36"/>
      <c r="AJ11" s="36"/>
      <c r="AK11" s="36"/>
      <c r="AL11" s="36"/>
      <c r="AM11" s="36"/>
      <c r="AN11" s="37">
        <v>-14.815399757919</v>
      </c>
      <c r="AO11" s="37">
        <v>-64.852521400897999</v>
      </c>
      <c r="AP11" s="36">
        <v>815</v>
      </c>
      <c r="AQ11" s="36"/>
      <c r="AR11" s="36"/>
      <c r="AS11" s="54">
        <f>AP8-AP11</f>
        <v>28</v>
      </c>
      <c r="AT11" s="138"/>
      <c r="AU11" s="139"/>
      <c r="AV11" s="36">
        <v>1</v>
      </c>
      <c r="AW11" s="36">
        <v>1</v>
      </c>
      <c r="AX11" s="36">
        <v>1</v>
      </c>
      <c r="AY11" s="36">
        <v>21</v>
      </c>
      <c r="AZ11" s="36">
        <f>AY11*1.25</f>
        <v>26.25</v>
      </c>
      <c r="BA11" s="36" t="s">
        <v>123</v>
      </c>
      <c r="BB11" s="36" t="s">
        <v>123</v>
      </c>
    </row>
    <row r="12" spans="1:54" x14ac:dyDescent="0.3">
      <c r="A12" s="36">
        <v>4</v>
      </c>
      <c r="B12" s="36">
        <v>473</v>
      </c>
      <c r="C12" s="36" t="s">
        <v>123</v>
      </c>
      <c r="D12" s="36" t="s">
        <v>123</v>
      </c>
      <c r="E12" s="36" t="s">
        <v>123</v>
      </c>
      <c r="F12" s="36">
        <v>1</v>
      </c>
      <c r="G12" s="36">
        <v>1</v>
      </c>
      <c r="H12" s="36">
        <v>1</v>
      </c>
      <c r="I12" s="36" t="s">
        <v>123</v>
      </c>
      <c r="J12" s="36" t="s">
        <v>123</v>
      </c>
      <c r="K12" s="36" t="s">
        <v>123</v>
      </c>
      <c r="L12" s="36" t="s">
        <v>123</v>
      </c>
      <c r="M12" s="36" t="s">
        <v>123</v>
      </c>
      <c r="N12" s="36">
        <v>1</v>
      </c>
      <c r="O12" s="36" t="s">
        <v>123</v>
      </c>
      <c r="P12" s="36">
        <v>1</v>
      </c>
      <c r="Q12" s="36" t="s">
        <v>123</v>
      </c>
      <c r="R12" s="36" t="s">
        <v>123</v>
      </c>
      <c r="S12" s="36" t="s">
        <v>123</v>
      </c>
      <c r="T12" s="36" t="s">
        <v>123</v>
      </c>
      <c r="U12" s="36" t="s">
        <v>123</v>
      </c>
      <c r="V12" s="36" t="s">
        <v>123</v>
      </c>
      <c r="W12" s="36" t="s">
        <v>123</v>
      </c>
      <c r="X12" s="36" t="s">
        <v>123</v>
      </c>
      <c r="Y12" s="36" t="s">
        <v>123</v>
      </c>
      <c r="Z12" s="36" t="s">
        <v>123</v>
      </c>
      <c r="AA12" s="36" t="s">
        <v>123</v>
      </c>
      <c r="AB12" s="36" t="s">
        <v>123</v>
      </c>
      <c r="AC12" s="36" t="s">
        <v>123</v>
      </c>
      <c r="AD12" s="36" t="s">
        <v>123</v>
      </c>
      <c r="AE12" s="36" t="s">
        <v>123</v>
      </c>
      <c r="AF12" s="36" t="s">
        <v>123</v>
      </c>
      <c r="AG12" s="36" t="s">
        <v>123</v>
      </c>
      <c r="AH12" s="36"/>
      <c r="AI12" s="36"/>
      <c r="AJ12" s="36"/>
      <c r="AK12" s="36"/>
      <c r="AL12" s="36"/>
      <c r="AM12" s="36"/>
      <c r="AN12" s="37">
        <v>-14.815363779510999</v>
      </c>
      <c r="AO12" s="37">
        <v>-64.852890875189999</v>
      </c>
      <c r="AP12" s="36">
        <v>774</v>
      </c>
      <c r="AQ12" s="36"/>
      <c r="AR12" s="36"/>
      <c r="AS12" s="54">
        <f>AP11-AP12</f>
        <v>41</v>
      </c>
      <c r="AT12" s="138"/>
      <c r="AU12" s="139"/>
      <c r="AV12" s="36">
        <v>1</v>
      </c>
      <c r="AW12" s="36">
        <v>1</v>
      </c>
      <c r="AX12" s="36">
        <v>1</v>
      </c>
      <c r="AY12" s="36" t="s">
        <v>123</v>
      </c>
      <c r="AZ12" s="36" t="s">
        <v>123</v>
      </c>
      <c r="BA12" s="36" t="s">
        <v>123</v>
      </c>
      <c r="BB12" s="36" t="s">
        <v>123</v>
      </c>
    </row>
    <row r="13" spans="1:54" x14ac:dyDescent="0.3">
      <c r="A13" s="36" t="s">
        <v>365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>
        <v>1</v>
      </c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7">
        <v>-14.815333000000001</v>
      </c>
      <c r="AO13" s="37">
        <v>-64.853192000000007</v>
      </c>
      <c r="AP13" s="36"/>
      <c r="AQ13" s="36"/>
      <c r="AR13" s="36"/>
      <c r="AS13" s="54"/>
      <c r="AT13" s="52"/>
      <c r="AU13" s="53"/>
      <c r="AV13" s="36" t="s">
        <v>123</v>
      </c>
      <c r="AW13" s="36" t="s">
        <v>123</v>
      </c>
      <c r="AX13" s="36"/>
      <c r="AY13" s="36">
        <v>33</v>
      </c>
      <c r="AZ13" s="36">
        <f>AY13*1.25</f>
        <v>41.25</v>
      </c>
      <c r="BA13" s="36" t="s">
        <v>123</v>
      </c>
      <c r="BB13" s="36" t="s">
        <v>123</v>
      </c>
    </row>
    <row r="14" spans="1:54" x14ac:dyDescent="0.3">
      <c r="A14" s="36">
        <v>5</v>
      </c>
      <c r="B14" s="36">
        <v>474</v>
      </c>
      <c r="C14" s="36" t="s">
        <v>123</v>
      </c>
      <c r="D14" s="36" t="s">
        <v>123</v>
      </c>
      <c r="E14" s="36" t="s">
        <v>123</v>
      </c>
      <c r="F14" s="36">
        <v>1</v>
      </c>
      <c r="G14" s="36">
        <v>1</v>
      </c>
      <c r="H14" s="36">
        <v>1</v>
      </c>
      <c r="I14" s="36" t="s">
        <v>123</v>
      </c>
      <c r="J14" s="36" t="s">
        <v>123</v>
      </c>
      <c r="K14" s="36" t="s">
        <v>123</v>
      </c>
      <c r="L14" s="36" t="s">
        <v>123</v>
      </c>
      <c r="M14" s="36" t="s">
        <v>123</v>
      </c>
      <c r="N14" s="36" t="s">
        <v>123</v>
      </c>
      <c r="O14" s="36" t="s">
        <v>123</v>
      </c>
      <c r="P14" s="36">
        <v>1</v>
      </c>
      <c r="Q14" s="36" t="s">
        <v>123</v>
      </c>
      <c r="R14" s="36" t="s">
        <v>123</v>
      </c>
      <c r="S14" s="36" t="s">
        <v>123</v>
      </c>
      <c r="T14" s="36" t="s">
        <v>123</v>
      </c>
      <c r="U14" s="36" t="s">
        <v>123</v>
      </c>
      <c r="V14" s="36" t="s">
        <v>123</v>
      </c>
      <c r="W14" s="36" t="s">
        <v>123</v>
      </c>
      <c r="X14" s="36" t="s">
        <v>123</v>
      </c>
      <c r="Y14" s="36" t="s">
        <v>123</v>
      </c>
      <c r="Z14" s="36" t="s">
        <v>123</v>
      </c>
      <c r="AA14" s="36" t="s">
        <v>123</v>
      </c>
      <c r="AB14" s="36" t="s">
        <v>123</v>
      </c>
      <c r="AC14" s="36" t="s">
        <v>123</v>
      </c>
      <c r="AD14" s="36" t="s">
        <v>123</v>
      </c>
      <c r="AE14" s="36" t="s">
        <v>123</v>
      </c>
      <c r="AF14" s="36" t="s">
        <v>123</v>
      </c>
      <c r="AG14" s="36" t="s">
        <v>123</v>
      </c>
      <c r="AH14" s="36"/>
      <c r="AI14" s="36"/>
      <c r="AJ14" s="36"/>
      <c r="AK14" s="36"/>
      <c r="AL14" s="36"/>
      <c r="AM14" s="36"/>
      <c r="AN14" s="37">
        <v>-14.815331366526999</v>
      </c>
      <c r="AO14" s="37">
        <v>-64.853265378624002</v>
      </c>
      <c r="AP14" s="36"/>
      <c r="AQ14" s="36"/>
      <c r="AR14" s="36"/>
      <c r="AS14" s="54"/>
      <c r="AT14" s="138"/>
      <c r="AU14" s="139"/>
      <c r="AV14" s="36">
        <v>1</v>
      </c>
      <c r="AW14" s="36">
        <v>1</v>
      </c>
      <c r="AX14" s="36">
        <v>1</v>
      </c>
      <c r="AY14" s="36">
        <v>8</v>
      </c>
      <c r="AZ14" s="36">
        <f>AY14*1.25</f>
        <v>10</v>
      </c>
      <c r="BA14" s="36">
        <v>1</v>
      </c>
      <c r="BB14" s="36" t="s">
        <v>123</v>
      </c>
    </row>
    <row r="15" spans="1:54" x14ac:dyDescent="0.3">
      <c r="A15" s="36">
        <v>6</v>
      </c>
      <c r="B15" s="36">
        <v>475</v>
      </c>
      <c r="C15" s="36" t="s">
        <v>123</v>
      </c>
      <c r="D15" s="36" t="s">
        <v>123</v>
      </c>
      <c r="E15" s="36" t="s">
        <v>123</v>
      </c>
      <c r="F15" s="36">
        <v>1</v>
      </c>
      <c r="G15" s="36">
        <v>1</v>
      </c>
      <c r="H15" s="36">
        <v>1</v>
      </c>
      <c r="I15" s="36" t="s">
        <v>123</v>
      </c>
      <c r="J15" s="36" t="s">
        <v>123</v>
      </c>
      <c r="K15" s="36" t="s">
        <v>123</v>
      </c>
      <c r="L15" s="36" t="s">
        <v>123</v>
      </c>
      <c r="M15" s="36" t="s">
        <v>123</v>
      </c>
      <c r="N15" s="36">
        <v>1</v>
      </c>
      <c r="O15" s="36" t="s">
        <v>123</v>
      </c>
      <c r="P15" s="36">
        <v>1</v>
      </c>
      <c r="Q15" s="36" t="s">
        <v>123</v>
      </c>
      <c r="R15" s="36" t="s">
        <v>123</v>
      </c>
      <c r="S15" s="36" t="s">
        <v>123</v>
      </c>
      <c r="T15" s="36" t="s">
        <v>123</v>
      </c>
      <c r="U15" s="36" t="s">
        <v>123</v>
      </c>
      <c r="V15" s="36" t="s">
        <v>123</v>
      </c>
      <c r="W15" s="36" t="s">
        <v>123</v>
      </c>
      <c r="X15" s="36" t="s">
        <v>123</v>
      </c>
      <c r="Y15" s="36" t="s">
        <v>123</v>
      </c>
      <c r="Z15" s="36" t="s">
        <v>123</v>
      </c>
      <c r="AA15" s="36" t="s">
        <v>123</v>
      </c>
      <c r="AB15" s="36" t="s">
        <v>123</v>
      </c>
      <c r="AC15" s="36" t="s">
        <v>123</v>
      </c>
      <c r="AD15" s="36" t="s">
        <v>123</v>
      </c>
      <c r="AE15" s="36" t="s">
        <v>123</v>
      </c>
      <c r="AF15" s="36" t="s">
        <v>123</v>
      </c>
      <c r="AG15" s="36" t="s">
        <v>123</v>
      </c>
      <c r="AH15" s="36"/>
      <c r="AI15" s="36"/>
      <c r="AJ15" s="36"/>
      <c r="AK15" s="36"/>
      <c r="AL15" s="36"/>
      <c r="AM15" s="36"/>
      <c r="AN15" s="37">
        <v>-14.815415964407</v>
      </c>
      <c r="AO15" s="37">
        <v>-64.853195641189004</v>
      </c>
      <c r="AP15" s="36">
        <v>735</v>
      </c>
      <c r="AQ15" s="36"/>
      <c r="AR15" s="36"/>
      <c r="AS15" s="54">
        <f>AP12-AP15</f>
        <v>39</v>
      </c>
      <c r="AT15" s="138"/>
      <c r="AU15" s="139"/>
      <c r="AV15" s="36">
        <v>1</v>
      </c>
      <c r="AW15" s="36">
        <v>1</v>
      </c>
      <c r="AX15" s="36">
        <v>1</v>
      </c>
      <c r="AY15" s="36">
        <v>9</v>
      </c>
      <c r="AZ15" s="36">
        <f>AY15*1.25</f>
        <v>11.25</v>
      </c>
      <c r="BA15" s="36" t="s">
        <v>123</v>
      </c>
      <c r="BB15" s="36" t="s">
        <v>123</v>
      </c>
    </row>
    <row r="16" spans="1:54" x14ac:dyDescent="0.3">
      <c r="A16" s="36">
        <v>7</v>
      </c>
      <c r="B16" s="36">
        <v>476</v>
      </c>
      <c r="C16" s="36" t="s">
        <v>123</v>
      </c>
      <c r="D16" s="36" t="s">
        <v>123</v>
      </c>
      <c r="E16" s="36" t="s">
        <v>123</v>
      </c>
      <c r="F16" s="36">
        <v>1</v>
      </c>
      <c r="G16" s="36">
        <v>1</v>
      </c>
      <c r="H16" s="36">
        <v>1</v>
      </c>
      <c r="I16" s="36" t="s">
        <v>123</v>
      </c>
      <c r="J16" s="36" t="s">
        <v>123</v>
      </c>
      <c r="K16" s="36" t="s">
        <v>123</v>
      </c>
      <c r="L16" s="36">
        <v>1</v>
      </c>
      <c r="M16" s="36" t="s">
        <v>123</v>
      </c>
      <c r="N16" s="36" t="s">
        <v>123</v>
      </c>
      <c r="O16" s="36" t="s">
        <v>123</v>
      </c>
      <c r="P16" s="36" t="s">
        <v>123</v>
      </c>
      <c r="Q16" s="36" t="s">
        <v>123</v>
      </c>
      <c r="R16" s="36" t="s">
        <v>123</v>
      </c>
      <c r="S16" s="36" t="s">
        <v>123</v>
      </c>
      <c r="T16" s="36" t="s">
        <v>123</v>
      </c>
      <c r="U16" s="36" t="s">
        <v>123</v>
      </c>
      <c r="V16" s="36" t="s">
        <v>123</v>
      </c>
      <c r="W16" s="36" t="s">
        <v>123</v>
      </c>
      <c r="X16" s="36" t="s">
        <v>123</v>
      </c>
      <c r="Y16" s="36" t="s">
        <v>123</v>
      </c>
      <c r="Z16" s="36" t="s">
        <v>123</v>
      </c>
      <c r="AA16" s="36" t="s">
        <v>123</v>
      </c>
      <c r="AB16" s="36" t="s">
        <v>123</v>
      </c>
      <c r="AC16" s="36" t="s">
        <v>123</v>
      </c>
      <c r="AD16" s="36" t="s">
        <v>123</v>
      </c>
      <c r="AE16" s="36" t="s">
        <v>123</v>
      </c>
      <c r="AF16" s="36" t="s">
        <v>123</v>
      </c>
      <c r="AG16" s="36" t="s">
        <v>123</v>
      </c>
      <c r="AH16" s="36"/>
      <c r="AI16" s="36"/>
      <c r="AJ16" s="36"/>
      <c r="AK16" s="36"/>
      <c r="AL16" s="36"/>
      <c r="AM16" s="36"/>
      <c r="AN16" s="37">
        <v>-14.815795195877</v>
      </c>
      <c r="AO16" s="37">
        <v>-64.853238221257001</v>
      </c>
      <c r="AP16" s="36">
        <v>694</v>
      </c>
      <c r="AQ16" s="36"/>
      <c r="AR16" s="36"/>
      <c r="AS16" s="54">
        <f>AP15-AP16</f>
        <v>41</v>
      </c>
      <c r="AT16" s="138"/>
      <c r="AU16" s="139"/>
      <c r="AV16" s="36" t="s">
        <v>123</v>
      </c>
      <c r="AW16" s="36" t="s">
        <v>123</v>
      </c>
      <c r="AX16" s="36" t="s">
        <v>123</v>
      </c>
      <c r="AY16" s="36" t="s">
        <v>123</v>
      </c>
      <c r="AZ16" s="36" t="s">
        <v>123</v>
      </c>
      <c r="BA16" s="36" t="s">
        <v>123</v>
      </c>
      <c r="BB16" s="36" t="s">
        <v>123</v>
      </c>
    </row>
    <row r="17" spans="1:54" x14ac:dyDescent="0.3">
      <c r="A17" s="36">
        <v>8</v>
      </c>
      <c r="B17" s="36">
        <v>477</v>
      </c>
      <c r="C17" s="36" t="s">
        <v>123</v>
      </c>
      <c r="D17" s="36" t="s">
        <v>123</v>
      </c>
      <c r="E17" s="36" t="s">
        <v>123</v>
      </c>
      <c r="F17" s="36">
        <v>1</v>
      </c>
      <c r="G17" s="36">
        <v>1</v>
      </c>
      <c r="H17" s="36">
        <v>1</v>
      </c>
      <c r="I17" s="36" t="s">
        <v>123</v>
      </c>
      <c r="J17" s="36" t="s">
        <v>123</v>
      </c>
      <c r="K17" s="36" t="s">
        <v>123</v>
      </c>
      <c r="L17" s="36" t="s">
        <v>123</v>
      </c>
      <c r="M17" s="36" t="s">
        <v>123</v>
      </c>
      <c r="N17" s="36">
        <v>1</v>
      </c>
      <c r="O17" s="36" t="s">
        <v>123</v>
      </c>
      <c r="P17" s="36" t="s">
        <v>123</v>
      </c>
      <c r="Q17" s="36" t="s">
        <v>123</v>
      </c>
      <c r="R17" s="36" t="s">
        <v>123</v>
      </c>
      <c r="S17" s="36" t="s">
        <v>123</v>
      </c>
      <c r="T17" s="36" t="s">
        <v>123</v>
      </c>
      <c r="U17" s="36" t="s">
        <v>123</v>
      </c>
      <c r="V17" s="36">
        <v>1</v>
      </c>
      <c r="W17" s="36" t="s">
        <v>123</v>
      </c>
      <c r="X17" s="36" t="s">
        <v>123</v>
      </c>
      <c r="Y17" s="36" t="s">
        <v>123</v>
      </c>
      <c r="Z17" s="36" t="s">
        <v>123</v>
      </c>
      <c r="AA17" s="36" t="s">
        <v>123</v>
      </c>
      <c r="AB17" s="36" t="s">
        <v>123</v>
      </c>
      <c r="AC17" s="36" t="s">
        <v>123</v>
      </c>
      <c r="AD17" s="36" t="s">
        <v>123</v>
      </c>
      <c r="AE17" s="36" t="s">
        <v>123</v>
      </c>
      <c r="AF17" s="36" t="s">
        <v>123</v>
      </c>
      <c r="AG17" s="36" t="s">
        <v>123</v>
      </c>
      <c r="AH17" s="36"/>
      <c r="AI17" s="36"/>
      <c r="AJ17" s="36"/>
      <c r="AK17" s="36" t="s">
        <v>223</v>
      </c>
      <c r="AL17" s="36">
        <v>1</v>
      </c>
      <c r="AM17" s="36">
        <v>1</v>
      </c>
      <c r="AN17" s="37">
        <v>-14.81614687575</v>
      </c>
      <c r="AO17" s="37">
        <v>-64.853275772184006</v>
      </c>
      <c r="AP17" s="36">
        <v>654</v>
      </c>
      <c r="AQ17" s="36">
        <v>642</v>
      </c>
      <c r="AR17" s="36">
        <f>AP17-AQ17</f>
        <v>12</v>
      </c>
      <c r="AS17" s="54">
        <f>AP16-AP17</f>
        <v>40</v>
      </c>
      <c r="AT17" s="52"/>
      <c r="AU17" s="53"/>
      <c r="AV17" s="36" t="s">
        <v>123</v>
      </c>
      <c r="AW17" s="36" t="s">
        <v>123</v>
      </c>
      <c r="AX17" s="36" t="s">
        <v>123</v>
      </c>
      <c r="AY17" s="36" t="s">
        <v>123</v>
      </c>
      <c r="AZ17" s="36" t="s">
        <v>123</v>
      </c>
      <c r="BA17" s="36" t="s">
        <v>123</v>
      </c>
      <c r="BB17" s="36" t="s">
        <v>123</v>
      </c>
    </row>
    <row r="18" spans="1:54" x14ac:dyDescent="0.3">
      <c r="A18" s="123" t="s">
        <v>22</v>
      </c>
      <c r="B18" s="123"/>
      <c r="C18" s="38">
        <f t="shared" ref="C18:N18" si="0">SUM(C8:C17)</f>
        <v>0</v>
      </c>
      <c r="D18" s="38">
        <f t="shared" si="0"/>
        <v>0</v>
      </c>
      <c r="E18" s="38">
        <f t="shared" si="0"/>
        <v>0</v>
      </c>
      <c r="F18" s="38">
        <f t="shared" si="0"/>
        <v>7</v>
      </c>
      <c r="G18" s="38">
        <f t="shared" si="0"/>
        <v>7</v>
      </c>
      <c r="H18" s="38">
        <f t="shared" si="0"/>
        <v>7</v>
      </c>
      <c r="I18" s="38">
        <f t="shared" si="0"/>
        <v>0</v>
      </c>
      <c r="J18" s="38">
        <f t="shared" si="0"/>
        <v>0</v>
      </c>
      <c r="K18" s="38">
        <f t="shared" si="0"/>
        <v>0</v>
      </c>
      <c r="L18" s="38">
        <f t="shared" si="0"/>
        <v>1</v>
      </c>
      <c r="M18" s="38">
        <f t="shared" si="0"/>
        <v>0</v>
      </c>
      <c r="N18" s="38">
        <f t="shared" si="0"/>
        <v>5</v>
      </c>
      <c r="O18" s="38">
        <f t="shared" ref="O18:AG18" si="1">SUM(O8:O17)</f>
        <v>0</v>
      </c>
      <c r="P18" s="38">
        <f t="shared" si="1"/>
        <v>5</v>
      </c>
      <c r="Q18" s="38">
        <f t="shared" si="1"/>
        <v>0</v>
      </c>
      <c r="R18" s="38">
        <f t="shared" si="1"/>
        <v>0</v>
      </c>
      <c r="S18" s="38">
        <f t="shared" si="1"/>
        <v>0</v>
      </c>
      <c r="T18" s="38">
        <f t="shared" si="1"/>
        <v>0</v>
      </c>
      <c r="U18" s="38">
        <f t="shared" si="1"/>
        <v>0</v>
      </c>
      <c r="V18" s="38">
        <f t="shared" si="1"/>
        <v>1</v>
      </c>
      <c r="W18" s="38">
        <f t="shared" si="1"/>
        <v>0</v>
      </c>
      <c r="X18" s="38">
        <f t="shared" si="1"/>
        <v>2</v>
      </c>
      <c r="Y18" s="38">
        <f t="shared" si="1"/>
        <v>0</v>
      </c>
      <c r="Z18" s="38">
        <f t="shared" si="1"/>
        <v>0</v>
      </c>
      <c r="AA18" s="38">
        <f t="shared" si="1"/>
        <v>0</v>
      </c>
      <c r="AB18" s="38">
        <f t="shared" si="1"/>
        <v>0</v>
      </c>
      <c r="AC18" s="38">
        <f t="shared" si="1"/>
        <v>0</v>
      </c>
      <c r="AD18" s="38">
        <f t="shared" si="1"/>
        <v>0</v>
      </c>
      <c r="AE18" s="38">
        <f t="shared" si="1"/>
        <v>0</v>
      </c>
      <c r="AF18" s="38">
        <f t="shared" si="1"/>
        <v>0</v>
      </c>
      <c r="AG18" s="38">
        <f t="shared" si="1"/>
        <v>0</v>
      </c>
      <c r="AH18" s="38">
        <f>COUNTA(AH8:AH17)</f>
        <v>0</v>
      </c>
      <c r="AI18" s="38">
        <f>SUM(AI8:AI17)</f>
        <v>0</v>
      </c>
      <c r="AJ18" s="38">
        <f>SUM(AJ8:AJ17)</f>
        <v>0</v>
      </c>
      <c r="AK18" s="38">
        <f>COUNTA(AK8:AK17)</f>
        <v>1</v>
      </c>
      <c r="AL18" s="38">
        <f>SUM(AL8:AL17)</f>
        <v>1</v>
      </c>
      <c r="AM18" s="38">
        <f>SUM(AM8:AM17)</f>
        <v>1</v>
      </c>
      <c r="AN18" s="106" t="s">
        <v>25</v>
      </c>
      <c r="AO18" s="106"/>
      <c r="AP18" s="106">
        <f>AR18+AS18</f>
        <v>213</v>
      </c>
      <c r="AQ18" s="106"/>
      <c r="AR18" s="34">
        <f>SUM(AR8:AR17)</f>
        <v>24</v>
      </c>
      <c r="AS18" s="34">
        <f>SUM(AS8:AS17)</f>
        <v>189</v>
      </c>
      <c r="AT18" s="106" t="s">
        <v>75</v>
      </c>
      <c r="AU18" s="106"/>
      <c r="AV18" s="38">
        <f t="shared" ref="AV18:BB18" si="2">SUM(AV8:AV17)</f>
        <v>6</v>
      </c>
      <c r="AW18" s="38">
        <f t="shared" si="2"/>
        <v>6</v>
      </c>
      <c r="AX18" s="38">
        <f t="shared" si="2"/>
        <v>6</v>
      </c>
      <c r="AY18" s="38">
        <f t="shared" si="2"/>
        <v>95</v>
      </c>
      <c r="AZ18" s="38">
        <f t="shared" si="2"/>
        <v>118.75</v>
      </c>
      <c r="BA18" s="38">
        <f t="shared" si="2"/>
        <v>2</v>
      </c>
      <c r="BB18" s="38">
        <f t="shared" si="2"/>
        <v>0</v>
      </c>
    </row>
    <row r="19" spans="1:54" ht="10.95" customHeight="1" x14ac:dyDescent="0.3">
      <c r="AP19" s="82">
        <f>AQ8-AQ17</f>
        <v>213</v>
      </c>
    </row>
    <row r="20" spans="1:54" ht="10.95" customHeight="1" x14ac:dyDescent="0.3"/>
    <row r="21" spans="1:54" ht="10.95" customHeight="1" x14ac:dyDescent="0.3"/>
    <row r="22" spans="1:54" ht="10.95" customHeight="1" x14ac:dyDescent="0.3"/>
    <row r="23" spans="1:54" ht="10.95" customHeight="1" x14ac:dyDescent="0.3"/>
    <row r="24" spans="1:54" ht="10.95" customHeight="1" x14ac:dyDescent="0.3"/>
    <row r="25" spans="1:54" ht="10.95" customHeight="1" x14ac:dyDescent="0.3"/>
    <row r="26" spans="1:54" ht="10.95" customHeight="1" x14ac:dyDescent="0.3"/>
    <row r="27" spans="1:54" ht="10.95" customHeight="1" x14ac:dyDescent="0.3"/>
    <row r="28" spans="1:54" ht="10.95" customHeight="1" x14ac:dyDescent="0.3"/>
    <row r="29" spans="1:54" ht="10.95" customHeight="1" x14ac:dyDescent="0.3"/>
    <row r="30" spans="1:54" ht="10.95" customHeight="1" x14ac:dyDescent="0.3"/>
    <row r="31" spans="1:54" ht="10.95" customHeight="1" x14ac:dyDescent="0.3"/>
    <row r="32" spans="1:54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31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AT14:AU1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T9:AU9"/>
    <mergeCell ref="AT11:AU11"/>
    <mergeCell ref="AT12:AU12"/>
    <mergeCell ref="A18:B18"/>
    <mergeCell ref="AN18:AO18"/>
    <mergeCell ref="AP18:AQ18"/>
    <mergeCell ref="AT18:AU18"/>
    <mergeCell ref="AT15:AU15"/>
    <mergeCell ref="AT16:AU16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9F05-3CDC-4C22-8DB3-0C20E9CC1D3F}">
  <sheetPr>
    <tabColor rgb="FF00B050"/>
    <pageSetUpPr fitToPage="1"/>
  </sheetPr>
  <dimension ref="A1:BB282"/>
  <sheetViews>
    <sheetView showGridLines="0" zoomScaleNormal="100" workbookViewId="0">
      <pane xSplit="17" ySplit="7" topLeftCell="AP8" activePane="bottomRight" state="frozen"/>
      <selection pane="topRight" activeCell="R1" sqref="R1"/>
      <selection pane="bottomLeft" activeCell="A8" sqref="A8"/>
      <selection pane="bottomRight" activeCell="AR9" sqref="AR9"/>
    </sheetView>
  </sheetViews>
  <sheetFormatPr baseColWidth="10" defaultColWidth="9.109375" defaultRowHeight="12" x14ac:dyDescent="0.3"/>
  <cols>
    <col min="1" max="2" width="4.6640625" style="1" bestFit="1" customWidth="1"/>
    <col min="3" max="5" width="3.109375" style="1" bestFit="1" customWidth="1"/>
    <col min="6" max="8" width="4.44140625" style="1" bestFit="1" customWidth="1"/>
    <col min="9" max="9" width="4.44140625" style="1" customWidth="1"/>
    <col min="10" max="11" width="3.109375" style="1" bestFit="1" customWidth="1"/>
    <col min="12" max="12" width="4.44140625" style="1" bestFit="1" customWidth="1"/>
    <col min="13" max="13" width="3.44140625" style="1" bestFit="1" customWidth="1"/>
    <col min="14" max="14" width="4.6640625" style="1" customWidth="1"/>
    <col min="15" max="15" width="3.44140625" style="1" customWidth="1"/>
    <col min="16" max="16" width="5.109375" style="1" customWidth="1"/>
    <col min="17" max="17" width="4.6640625" style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1.44140625" style="1" customWidth="1"/>
    <col min="41" max="41" width="11.44140625" style="1" bestFit="1" customWidth="1"/>
    <col min="42" max="42" width="6" style="1" bestFit="1" customWidth="1"/>
    <col min="43" max="43" width="7" style="1" bestFit="1" customWidth="1"/>
    <col min="44" max="44" width="6" style="1" bestFit="1" customWidth="1"/>
    <col min="45" max="45" width="6.109375" style="1" bestFit="1" customWidth="1"/>
    <col min="46" max="46" width="10.5546875" style="2" customWidth="1"/>
    <col min="47" max="47" width="8" style="2" customWidth="1"/>
    <col min="48" max="49" width="4.44140625" style="2" bestFit="1" customWidth="1"/>
    <col min="50" max="50" width="5.33203125" style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9" t="s">
        <v>339</v>
      </c>
      <c r="G4" s="28"/>
      <c r="H4" s="28"/>
      <c r="I4" s="28"/>
      <c r="J4" s="28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251</v>
      </c>
      <c r="AQ4" s="31"/>
      <c r="AR4" s="32"/>
      <c r="AT4" s="33" t="s">
        <v>88</v>
      </c>
      <c r="AU4" s="107" t="s">
        <v>341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33.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90</v>
      </c>
      <c r="S7" s="25" t="s">
        <v>117</v>
      </c>
      <c r="T7" s="25" t="s">
        <v>13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 t="s">
        <v>46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7"/>
      <c r="AO8" s="37"/>
      <c r="AP8" s="36">
        <v>4008</v>
      </c>
      <c r="AQ8" s="36">
        <v>3981</v>
      </c>
      <c r="AR8" s="36">
        <f>AP8-AQ8</f>
        <v>27</v>
      </c>
      <c r="AS8" s="36"/>
      <c r="AT8" s="138"/>
      <c r="AU8" s="139"/>
      <c r="AV8" s="36"/>
      <c r="AW8" s="36"/>
      <c r="AX8" s="36"/>
      <c r="AY8" s="36"/>
      <c r="AZ8" s="36"/>
      <c r="BA8" s="36"/>
      <c r="BB8" s="36"/>
    </row>
    <row r="9" spans="1:54" x14ac:dyDescent="0.3">
      <c r="A9" s="36">
        <v>1</v>
      </c>
      <c r="B9" s="36">
        <v>1</v>
      </c>
      <c r="C9" s="36" t="s">
        <v>123</v>
      </c>
      <c r="D9" s="36" t="s">
        <v>123</v>
      </c>
      <c r="E9" s="36" t="s">
        <v>123</v>
      </c>
      <c r="F9" s="36" t="s">
        <v>123</v>
      </c>
      <c r="G9" s="36" t="s">
        <v>123</v>
      </c>
      <c r="H9" s="36" t="s">
        <v>123</v>
      </c>
      <c r="I9" s="36" t="s">
        <v>123</v>
      </c>
      <c r="J9" s="36" t="s">
        <v>123</v>
      </c>
      <c r="K9" s="36" t="s">
        <v>123</v>
      </c>
      <c r="L9" s="36" t="s">
        <v>123</v>
      </c>
      <c r="M9" s="36" t="s">
        <v>123</v>
      </c>
      <c r="N9" s="36">
        <v>1</v>
      </c>
      <c r="O9" s="36" t="s">
        <v>123</v>
      </c>
      <c r="P9" s="36" t="s">
        <v>123</v>
      </c>
      <c r="Q9" s="36" t="s">
        <v>123</v>
      </c>
      <c r="R9" s="36" t="s">
        <v>123</v>
      </c>
      <c r="S9" s="36" t="s">
        <v>123</v>
      </c>
      <c r="T9" s="36" t="s">
        <v>123</v>
      </c>
      <c r="U9" s="36" t="s">
        <v>123</v>
      </c>
      <c r="V9" s="36" t="s">
        <v>123</v>
      </c>
      <c r="W9" s="36" t="s">
        <v>123</v>
      </c>
      <c r="X9" s="36" t="s">
        <v>123</v>
      </c>
      <c r="Y9" s="36" t="s">
        <v>123</v>
      </c>
      <c r="Z9" s="36" t="s">
        <v>123</v>
      </c>
      <c r="AA9" s="36" t="s">
        <v>123</v>
      </c>
      <c r="AB9" s="36" t="s">
        <v>123</v>
      </c>
      <c r="AC9" s="36" t="s">
        <v>123</v>
      </c>
      <c r="AD9" s="36" t="s">
        <v>123</v>
      </c>
      <c r="AE9" s="36" t="s">
        <v>123</v>
      </c>
      <c r="AF9" s="36" t="s">
        <v>123</v>
      </c>
      <c r="AG9" s="36" t="s">
        <v>123</v>
      </c>
      <c r="AH9" s="36"/>
      <c r="AI9" s="36"/>
      <c r="AJ9" s="36"/>
      <c r="AK9" s="36"/>
      <c r="AL9" s="36"/>
      <c r="AM9" s="36"/>
      <c r="AN9" s="37">
        <v>-14.808592000000001</v>
      </c>
      <c r="AO9" s="37">
        <v>-64.871992000000006</v>
      </c>
      <c r="AP9" s="36">
        <v>3969</v>
      </c>
      <c r="AQ9" s="36"/>
      <c r="AR9" s="36"/>
      <c r="AS9" s="36">
        <f>AQ8-AP9</f>
        <v>12</v>
      </c>
      <c r="AT9" s="138"/>
      <c r="AU9" s="139"/>
      <c r="AV9" s="36" t="s">
        <v>123</v>
      </c>
      <c r="AW9" s="36" t="s">
        <v>123</v>
      </c>
      <c r="AX9" s="36" t="s">
        <v>123</v>
      </c>
      <c r="AY9" s="36">
        <v>67</v>
      </c>
      <c r="AZ9" s="36">
        <f>AY9*1.25</f>
        <v>83.75</v>
      </c>
      <c r="BA9" s="36" t="s">
        <v>123</v>
      </c>
      <c r="BB9" s="36" t="s">
        <v>123</v>
      </c>
    </row>
    <row r="10" spans="1:54" x14ac:dyDescent="0.3">
      <c r="A10" s="36">
        <v>2</v>
      </c>
      <c r="B10" s="36">
        <v>2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7">
        <v>-14.808588</v>
      </c>
      <c r="AO10" s="37">
        <v>-64.872433999999998</v>
      </c>
      <c r="AP10" s="36">
        <v>3921</v>
      </c>
      <c r="AQ10" s="36"/>
      <c r="AR10" s="36"/>
      <c r="AS10" s="36">
        <f>AP9-AP10</f>
        <v>48</v>
      </c>
      <c r="AT10" s="52"/>
      <c r="AU10" s="53"/>
      <c r="AV10" s="36"/>
      <c r="AW10" s="36"/>
      <c r="AX10" s="36"/>
      <c r="AY10" s="36"/>
      <c r="AZ10" s="36"/>
      <c r="BA10" s="36"/>
      <c r="BB10" s="36"/>
    </row>
    <row r="11" spans="1:54" x14ac:dyDescent="0.3">
      <c r="A11" s="36" t="s">
        <v>122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7">
        <v>-14.808574999999999</v>
      </c>
      <c r="AO11" s="37">
        <v>-64.872613999999999</v>
      </c>
      <c r="AP11" s="36"/>
      <c r="AQ11" s="36"/>
      <c r="AR11" s="36"/>
      <c r="AS11" s="54"/>
      <c r="AT11" s="52"/>
      <c r="AU11" s="53"/>
      <c r="AV11" s="36"/>
      <c r="AW11" s="36"/>
      <c r="AX11" s="36"/>
      <c r="AY11" s="36"/>
      <c r="AZ11" s="36"/>
      <c r="BA11" s="36"/>
      <c r="BB11" s="36"/>
    </row>
    <row r="12" spans="1:54" x14ac:dyDescent="0.3">
      <c r="A12" s="36">
        <v>3</v>
      </c>
      <c r="B12" s="36">
        <v>478</v>
      </c>
      <c r="C12" s="36" t="s">
        <v>123</v>
      </c>
      <c r="D12" s="36" t="s">
        <v>123</v>
      </c>
      <c r="E12" s="36" t="s">
        <v>123</v>
      </c>
      <c r="F12" s="36">
        <v>1</v>
      </c>
      <c r="G12" s="36">
        <v>1</v>
      </c>
      <c r="H12" s="36">
        <v>1</v>
      </c>
      <c r="I12" s="36" t="s">
        <v>123</v>
      </c>
      <c r="J12" s="36" t="s">
        <v>123</v>
      </c>
      <c r="K12" s="36" t="s">
        <v>123</v>
      </c>
      <c r="L12" s="36" t="s">
        <v>123</v>
      </c>
      <c r="M12" s="36" t="s">
        <v>123</v>
      </c>
      <c r="N12" s="36">
        <v>1</v>
      </c>
      <c r="O12" s="36" t="s">
        <v>123</v>
      </c>
      <c r="P12" s="36">
        <v>1</v>
      </c>
      <c r="Q12" s="36" t="s">
        <v>123</v>
      </c>
      <c r="R12" s="36" t="s">
        <v>123</v>
      </c>
      <c r="S12" s="36" t="s">
        <v>123</v>
      </c>
      <c r="T12" s="36" t="s">
        <v>123</v>
      </c>
      <c r="U12" s="36" t="s">
        <v>123</v>
      </c>
      <c r="V12" s="36" t="s">
        <v>123</v>
      </c>
      <c r="W12" s="36" t="s">
        <v>123</v>
      </c>
      <c r="X12" s="36" t="s">
        <v>123</v>
      </c>
      <c r="Y12" s="36" t="s">
        <v>123</v>
      </c>
      <c r="Z12" s="36" t="s">
        <v>123</v>
      </c>
      <c r="AA12" s="36" t="s">
        <v>123</v>
      </c>
      <c r="AB12" s="36" t="s">
        <v>123</v>
      </c>
      <c r="AC12" s="36" t="s">
        <v>123</v>
      </c>
      <c r="AD12" s="36" t="s">
        <v>123</v>
      </c>
      <c r="AE12" s="36" t="s">
        <v>123</v>
      </c>
      <c r="AF12" s="36" t="s">
        <v>123</v>
      </c>
      <c r="AG12" s="36" t="s">
        <v>123</v>
      </c>
      <c r="AH12" s="36"/>
      <c r="AI12" s="36"/>
      <c r="AJ12" s="36"/>
      <c r="AK12" s="36"/>
      <c r="AL12" s="36"/>
      <c r="AM12" s="36"/>
      <c r="AN12" s="37">
        <v>-14.808795836907001</v>
      </c>
      <c r="AO12" s="37">
        <v>-64.872598405926993</v>
      </c>
      <c r="AP12" s="36">
        <v>3875</v>
      </c>
      <c r="AQ12" s="36"/>
      <c r="AR12" s="36"/>
      <c r="AS12" s="54">
        <f>AP10-AP12</f>
        <v>46</v>
      </c>
      <c r="AT12" s="138"/>
      <c r="AU12" s="139"/>
      <c r="AV12" s="36" t="s">
        <v>123</v>
      </c>
      <c r="AW12" s="36" t="s">
        <v>123</v>
      </c>
      <c r="AX12" s="36"/>
      <c r="AY12" s="36">
        <v>24</v>
      </c>
      <c r="AZ12" s="36">
        <f>AY12*1.25</f>
        <v>30</v>
      </c>
      <c r="BA12" s="36" t="s">
        <v>123</v>
      </c>
      <c r="BB12" s="36" t="s">
        <v>123</v>
      </c>
    </row>
    <row r="13" spans="1:54" x14ac:dyDescent="0.3">
      <c r="A13" s="36">
        <v>4</v>
      </c>
      <c r="B13" s="36">
        <v>479</v>
      </c>
      <c r="C13" s="36" t="s">
        <v>123</v>
      </c>
      <c r="D13" s="36" t="s">
        <v>123</v>
      </c>
      <c r="E13" s="36" t="s">
        <v>123</v>
      </c>
      <c r="F13" s="36">
        <v>1</v>
      </c>
      <c r="G13" s="36">
        <v>1</v>
      </c>
      <c r="H13" s="36">
        <v>1</v>
      </c>
      <c r="I13" s="36" t="s">
        <v>123</v>
      </c>
      <c r="J13" s="36" t="s">
        <v>123</v>
      </c>
      <c r="K13" s="36" t="s">
        <v>123</v>
      </c>
      <c r="L13" s="36">
        <v>1</v>
      </c>
      <c r="M13" s="36" t="s">
        <v>123</v>
      </c>
      <c r="N13" s="36" t="s">
        <v>123</v>
      </c>
      <c r="O13" s="36" t="s">
        <v>123</v>
      </c>
      <c r="P13" s="36" t="s">
        <v>123</v>
      </c>
      <c r="Q13" s="36" t="s">
        <v>123</v>
      </c>
      <c r="R13" s="36" t="s">
        <v>123</v>
      </c>
      <c r="S13" s="36" t="s">
        <v>123</v>
      </c>
      <c r="T13" s="36" t="s">
        <v>123</v>
      </c>
      <c r="U13" s="36" t="s">
        <v>123</v>
      </c>
      <c r="V13" s="36" t="s">
        <v>123</v>
      </c>
      <c r="W13" s="36" t="s">
        <v>123</v>
      </c>
      <c r="X13" s="36" t="s">
        <v>123</v>
      </c>
      <c r="Y13" s="36" t="s">
        <v>123</v>
      </c>
      <c r="Z13" s="36" t="s">
        <v>123</v>
      </c>
      <c r="AA13" s="36" t="s">
        <v>123</v>
      </c>
      <c r="AB13" s="36" t="s">
        <v>123</v>
      </c>
      <c r="AC13" s="36" t="s">
        <v>123</v>
      </c>
      <c r="AD13" s="36" t="s">
        <v>123</v>
      </c>
      <c r="AE13" s="36" t="s">
        <v>123</v>
      </c>
      <c r="AF13" s="36" t="s">
        <v>123</v>
      </c>
      <c r="AG13" s="36" t="s">
        <v>123</v>
      </c>
      <c r="AH13" s="36"/>
      <c r="AI13" s="36"/>
      <c r="AJ13" s="36"/>
      <c r="AK13" s="36"/>
      <c r="AL13" s="36"/>
      <c r="AM13" s="36"/>
      <c r="AN13" s="37">
        <v>-14.809095341777001</v>
      </c>
      <c r="AO13" s="37">
        <v>-64.872619528323</v>
      </c>
      <c r="AP13" s="36">
        <v>3841</v>
      </c>
      <c r="AQ13" s="36"/>
      <c r="AR13" s="36"/>
      <c r="AS13" s="54">
        <f>AP12-AP13</f>
        <v>34</v>
      </c>
      <c r="AT13" s="138"/>
      <c r="AU13" s="139"/>
      <c r="AV13" s="36" t="s">
        <v>123</v>
      </c>
      <c r="AW13" s="36" t="s">
        <v>123</v>
      </c>
      <c r="AX13" s="36" t="s">
        <v>123</v>
      </c>
      <c r="AY13" s="36" t="s">
        <v>123</v>
      </c>
      <c r="AZ13" s="36" t="s">
        <v>123</v>
      </c>
      <c r="BA13" s="36" t="s">
        <v>123</v>
      </c>
      <c r="BB13" s="36" t="s">
        <v>123</v>
      </c>
    </row>
    <row r="14" spans="1:54" x14ac:dyDescent="0.3">
      <c r="A14" s="36">
        <v>5</v>
      </c>
      <c r="B14" s="36">
        <v>480</v>
      </c>
      <c r="C14" s="36" t="s">
        <v>123</v>
      </c>
      <c r="D14" s="36" t="s">
        <v>123</v>
      </c>
      <c r="E14" s="36" t="s">
        <v>123</v>
      </c>
      <c r="F14" s="36">
        <v>1</v>
      </c>
      <c r="G14" s="36">
        <v>1</v>
      </c>
      <c r="H14" s="36">
        <v>1</v>
      </c>
      <c r="I14" s="36" t="s">
        <v>123</v>
      </c>
      <c r="J14" s="36" t="s">
        <v>123</v>
      </c>
      <c r="K14" s="36" t="s">
        <v>123</v>
      </c>
      <c r="L14" s="36">
        <v>1</v>
      </c>
      <c r="M14" s="36" t="s">
        <v>123</v>
      </c>
      <c r="N14" s="36" t="s">
        <v>123</v>
      </c>
      <c r="O14" s="36" t="s">
        <v>123</v>
      </c>
      <c r="P14" s="36" t="s">
        <v>123</v>
      </c>
      <c r="Q14" s="36" t="s">
        <v>123</v>
      </c>
      <c r="R14" s="36" t="s">
        <v>123</v>
      </c>
      <c r="S14" s="36" t="s">
        <v>123</v>
      </c>
      <c r="T14" s="36" t="s">
        <v>123</v>
      </c>
      <c r="U14" s="36" t="s">
        <v>123</v>
      </c>
      <c r="V14" s="36" t="s">
        <v>123</v>
      </c>
      <c r="W14" s="36" t="s">
        <v>123</v>
      </c>
      <c r="X14" s="36" t="s">
        <v>123</v>
      </c>
      <c r="Y14" s="36" t="s">
        <v>123</v>
      </c>
      <c r="Z14" s="36" t="s">
        <v>123</v>
      </c>
      <c r="AA14" s="36" t="s">
        <v>123</v>
      </c>
      <c r="AB14" s="36" t="s">
        <v>123</v>
      </c>
      <c r="AC14" s="36" t="s">
        <v>123</v>
      </c>
      <c r="AD14" s="36" t="s">
        <v>123</v>
      </c>
      <c r="AE14" s="36" t="s">
        <v>123</v>
      </c>
      <c r="AF14" s="36" t="s">
        <v>123</v>
      </c>
      <c r="AG14" s="36" t="s">
        <v>123</v>
      </c>
      <c r="AH14" s="36"/>
      <c r="AI14" s="36"/>
      <c r="AJ14" s="36"/>
      <c r="AK14" s="36"/>
      <c r="AL14" s="36"/>
      <c r="AM14" s="36"/>
      <c r="AN14" s="37">
        <v>-14.809441198432999</v>
      </c>
      <c r="AO14" s="37">
        <v>-64.872652720659005</v>
      </c>
      <c r="AP14" s="36">
        <v>3803</v>
      </c>
      <c r="AQ14" s="36"/>
      <c r="AR14" s="36"/>
      <c r="AS14" s="54">
        <f t="shared" ref="AS14:AS17" si="0">AP13-AP14</f>
        <v>38</v>
      </c>
      <c r="AT14" s="138"/>
      <c r="AU14" s="139"/>
      <c r="AV14" s="36" t="s">
        <v>123</v>
      </c>
      <c r="AW14" s="36" t="s">
        <v>123</v>
      </c>
      <c r="AX14" s="36" t="s">
        <v>123</v>
      </c>
      <c r="AY14" s="36" t="s">
        <v>123</v>
      </c>
      <c r="AZ14" s="36" t="s">
        <v>123</v>
      </c>
      <c r="BA14" s="36" t="s">
        <v>123</v>
      </c>
      <c r="BB14" s="36" t="s">
        <v>123</v>
      </c>
    </row>
    <row r="15" spans="1:54" x14ac:dyDescent="0.3">
      <c r="A15" s="36">
        <v>6</v>
      </c>
      <c r="B15" s="36">
        <v>481</v>
      </c>
      <c r="C15" s="36" t="s">
        <v>123</v>
      </c>
      <c r="D15" s="36" t="s">
        <v>123</v>
      </c>
      <c r="E15" s="36" t="s">
        <v>123</v>
      </c>
      <c r="F15" s="36">
        <v>1</v>
      </c>
      <c r="G15" s="36">
        <v>1</v>
      </c>
      <c r="H15" s="36">
        <v>1</v>
      </c>
      <c r="I15" s="36" t="s">
        <v>123</v>
      </c>
      <c r="J15" s="36" t="s">
        <v>123</v>
      </c>
      <c r="K15" s="36" t="s">
        <v>123</v>
      </c>
      <c r="L15" s="36">
        <v>1</v>
      </c>
      <c r="M15" s="36" t="s">
        <v>123</v>
      </c>
      <c r="N15" s="36" t="s">
        <v>123</v>
      </c>
      <c r="O15" s="36" t="s">
        <v>123</v>
      </c>
      <c r="P15" s="36" t="s">
        <v>123</v>
      </c>
      <c r="Q15" s="36" t="s">
        <v>123</v>
      </c>
      <c r="R15" s="36" t="s">
        <v>123</v>
      </c>
      <c r="S15" s="36" t="s">
        <v>123</v>
      </c>
      <c r="T15" s="36" t="s">
        <v>123</v>
      </c>
      <c r="U15" s="36" t="s">
        <v>123</v>
      </c>
      <c r="V15" s="36">
        <v>1</v>
      </c>
      <c r="W15" s="36" t="s">
        <v>123</v>
      </c>
      <c r="X15" s="36" t="s">
        <v>123</v>
      </c>
      <c r="Y15" s="36" t="s">
        <v>123</v>
      </c>
      <c r="Z15" s="36" t="s">
        <v>123</v>
      </c>
      <c r="AA15" s="36" t="s">
        <v>123</v>
      </c>
      <c r="AB15" s="36" t="s">
        <v>123</v>
      </c>
      <c r="AC15" s="36" t="s">
        <v>123</v>
      </c>
      <c r="AD15" s="36" t="s">
        <v>123</v>
      </c>
      <c r="AE15" s="36" t="s">
        <v>123</v>
      </c>
      <c r="AF15" s="36" t="s">
        <v>123</v>
      </c>
      <c r="AG15" s="36" t="s">
        <v>123</v>
      </c>
      <c r="AH15" s="36"/>
      <c r="AI15" s="36">
        <v>1</v>
      </c>
      <c r="AJ15" s="36"/>
      <c r="AK15" s="36" t="s">
        <v>281</v>
      </c>
      <c r="AL15" s="36">
        <v>1</v>
      </c>
      <c r="AM15" s="36">
        <v>5</v>
      </c>
      <c r="AN15" s="37">
        <v>-14.809776357532</v>
      </c>
      <c r="AO15" s="37">
        <v>-64.872688595205005</v>
      </c>
      <c r="AP15" s="36">
        <v>3768</v>
      </c>
      <c r="AQ15" s="36">
        <v>3744</v>
      </c>
      <c r="AR15" s="36">
        <f>AP15-AQ15</f>
        <v>24</v>
      </c>
      <c r="AS15" s="54">
        <f t="shared" si="0"/>
        <v>35</v>
      </c>
      <c r="AT15" s="138"/>
      <c r="AU15" s="139"/>
      <c r="AV15" s="36" t="s">
        <v>123</v>
      </c>
      <c r="AW15" s="36" t="s">
        <v>123</v>
      </c>
      <c r="AX15" s="36" t="s">
        <v>123</v>
      </c>
      <c r="AY15" s="36" t="s">
        <v>123</v>
      </c>
      <c r="AZ15" s="36" t="s">
        <v>123</v>
      </c>
      <c r="BA15" s="36" t="s">
        <v>123</v>
      </c>
      <c r="BB15" s="36" t="s">
        <v>123</v>
      </c>
    </row>
    <row r="16" spans="1:54" x14ac:dyDescent="0.3">
      <c r="A16" s="36">
        <v>7</v>
      </c>
      <c r="B16" s="36">
        <v>482</v>
      </c>
      <c r="C16" s="36" t="s">
        <v>123</v>
      </c>
      <c r="D16" s="36" t="s">
        <v>123</v>
      </c>
      <c r="E16" s="36" t="s">
        <v>123</v>
      </c>
      <c r="F16" s="36">
        <v>1</v>
      </c>
      <c r="G16" s="36">
        <v>1</v>
      </c>
      <c r="H16" s="36">
        <v>1</v>
      </c>
      <c r="I16" s="36" t="s">
        <v>123</v>
      </c>
      <c r="J16" s="36" t="s">
        <v>123</v>
      </c>
      <c r="K16" s="36" t="s">
        <v>123</v>
      </c>
      <c r="L16" s="36">
        <v>1</v>
      </c>
      <c r="M16" s="36" t="s">
        <v>123</v>
      </c>
      <c r="N16" s="36" t="s">
        <v>123</v>
      </c>
      <c r="O16" s="36" t="s">
        <v>123</v>
      </c>
      <c r="P16" s="36" t="s">
        <v>123</v>
      </c>
      <c r="Q16" s="36" t="s">
        <v>123</v>
      </c>
      <c r="R16" s="36" t="s">
        <v>123</v>
      </c>
      <c r="S16" s="36" t="s">
        <v>123</v>
      </c>
      <c r="T16" s="36" t="s">
        <v>123</v>
      </c>
      <c r="U16" s="36" t="s">
        <v>123</v>
      </c>
      <c r="V16" s="36" t="s">
        <v>123</v>
      </c>
      <c r="W16" s="36" t="s">
        <v>123</v>
      </c>
      <c r="X16" s="36" t="s">
        <v>123</v>
      </c>
      <c r="Y16" s="36" t="s">
        <v>123</v>
      </c>
      <c r="Z16" s="36" t="s">
        <v>123</v>
      </c>
      <c r="AA16" s="36" t="s">
        <v>123</v>
      </c>
      <c r="AB16" s="36" t="s">
        <v>123</v>
      </c>
      <c r="AC16" s="36" t="s">
        <v>123</v>
      </c>
      <c r="AD16" s="36" t="s">
        <v>123</v>
      </c>
      <c r="AE16" s="36" t="s">
        <v>123</v>
      </c>
      <c r="AF16" s="36" t="s">
        <v>123</v>
      </c>
      <c r="AG16" s="36" t="s">
        <v>123</v>
      </c>
      <c r="AH16" s="36"/>
      <c r="AI16" s="36"/>
      <c r="AJ16" s="36"/>
      <c r="AK16" s="36"/>
      <c r="AL16" s="36"/>
      <c r="AM16" s="36"/>
      <c r="AN16" s="37">
        <v>-14.810183150611</v>
      </c>
      <c r="AO16" s="37">
        <v>-64.872727151960007</v>
      </c>
      <c r="AP16" s="36">
        <v>3700</v>
      </c>
      <c r="AQ16" s="36"/>
      <c r="AR16" s="36"/>
      <c r="AS16" s="54">
        <f>AQ15-AP16</f>
        <v>44</v>
      </c>
      <c r="AT16" s="138"/>
      <c r="AU16" s="139"/>
      <c r="AV16" s="36" t="s">
        <v>123</v>
      </c>
      <c r="AW16" s="36" t="s">
        <v>123</v>
      </c>
      <c r="AX16" s="36" t="s">
        <v>123</v>
      </c>
      <c r="AY16" s="36" t="s">
        <v>123</v>
      </c>
      <c r="AZ16" s="36">
        <f>45*1.25</f>
        <v>56.25</v>
      </c>
      <c r="BA16" s="36" t="s">
        <v>123</v>
      </c>
      <c r="BB16" s="36" t="s">
        <v>123</v>
      </c>
    </row>
    <row r="17" spans="1:54" x14ac:dyDescent="0.3">
      <c r="A17" s="36">
        <v>8</v>
      </c>
      <c r="B17" s="36">
        <v>483</v>
      </c>
      <c r="C17" s="36" t="s">
        <v>123</v>
      </c>
      <c r="D17" s="36" t="s">
        <v>123</v>
      </c>
      <c r="E17" s="36" t="s">
        <v>123</v>
      </c>
      <c r="F17" s="36">
        <v>1</v>
      </c>
      <c r="G17" s="36">
        <v>1</v>
      </c>
      <c r="H17" s="36">
        <v>1</v>
      </c>
      <c r="I17" s="36" t="s">
        <v>123</v>
      </c>
      <c r="J17" s="36" t="s">
        <v>123</v>
      </c>
      <c r="K17" s="36" t="s">
        <v>123</v>
      </c>
      <c r="L17" s="36"/>
      <c r="M17" s="36" t="s">
        <v>123</v>
      </c>
      <c r="N17" s="36">
        <v>1</v>
      </c>
      <c r="O17" s="36" t="s">
        <v>123</v>
      </c>
      <c r="P17" s="36">
        <v>1</v>
      </c>
      <c r="Q17" s="36" t="s">
        <v>123</v>
      </c>
      <c r="R17" s="36" t="s">
        <v>123</v>
      </c>
      <c r="S17" s="36" t="s">
        <v>123</v>
      </c>
      <c r="T17" s="36" t="s">
        <v>123</v>
      </c>
      <c r="U17" s="36" t="s">
        <v>123</v>
      </c>
      <c r="V17" s="36" t="s">
        <v>123</v>
      </c>
      <c r="W17" s="36" t="s">
        <v>123</v>
      </c>
      <c r="X17" s="36" t="s">
        <v>123</v>
      </c>
      <c r="Y17" s="36" t="s">
        <v>123</v>
      </c>
      <c r="Z17" s="36" t="s">
        <v>123</v>
      </c>
      <c r="AA17" s="36" t="s">
        <v>123</v>
      </c>
      <c r="AB17" s="36" t="s">
        <v>123</v>
      </c>
      <c r="AC17" s="36" t="s">
        <v>123</v>
      </c>
      <c r="AD17" s="36" t="s">
        <v>123</v>
      </c>
      <c r="AE17" s="36" t="s">
        <v>123</v>
      </c>
      <c r="AF17" s="36" t="s">
        <v>123</v>
      </c>
      <c r="AG17" s="36" t="s">
        <v>123</v>
      </c>
      <c r="AH17" s="36"/>
      <c r="AI17" s="36"/>
      <c r="AJ17" s="36"/>
      <c r="AK17" s="36"/>
      <c r="AL17" s="36"/>
      <c r="AM17" s="36"/>
      <c r="AN17" s="37">
        <v>-14.810530949948999</v>
      </c>
      <c r="AO17" s="37">
        <v>-64.872747268526993</v>
      </c>
      <c r="AP17" s="36">
        <v>3660</v>
      </c>
      <c r="AQ17" s="36"/>
      <c r="AR17" s="36"/>
      <c r="AS17" s="54">
        <f t="shared" si="0"/>
        <v>40</v>
      </c>
      <c r="AT17" s="138"/>
      <c r="AU17" s="139"/>
      <c r="AV17" s="36">
        <v>1</v>
      </c>
      <c r="AW17" s="36">
        <v>1</v>
      </c>
      <c r="AX17" s="36">
        <v>1</v>
      </c>
      <c r="AY17" s="36" t="s">
        <v>123</v>
      </c>
      <c r="AZ17" s="36">
        <f>38*1.25</f>
        <v>47.5</v>
      </c>
      <c r="BA17" s="36" t="s">
        <v>123</v>
      </c>
      <c r="BB17" s="36" t="s">
        <v>123</v>
      </c>
    </row>
    <row r="18" spans="1:54" x14ac:dyDescent="0.3">
      <c r="A18" s="36" t="s">
        <v>198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7">
        <v>-14.810843999999999</v>
      </c>
      <c r="AO18" s="37">
        <v>-64.872778999999994</v>
      </c>
      <c r="AP18" s="36"/>
      <c r="AQ18" s="36"/>
      <c r="AR18" s="36"/>
      <c r="AS18" s="54"/>
      <c r="AT18" s="52"/>
      <c r="AU18" s="53"/>
      <c r="AV18" s="36"/>
      <c r="AW18" s="36"/>
      <c r="AX18" s="36"/>
      <c r="AY18" s="36"/>
      <c r="AZ18" s="36"/>
      <c r="BA18" s="36"/>
      <c r="BB18" s="36"/>
    </row>
    <row r="19" spans="1:54" x14ac:dyDescent="0.3">
      <c r="A19" s="36">
        <v>9</v>
      </c>
      <c r="B19" s="36">
        <v>485</v>
      </c>
      <c r="C19" s="36"/>
      <c r="D19" s="36"/>
      <c r="E19" s="36"/>
      <c r="F19" s="36">
        <v>1</v>
      </c>
      <c r="G19" s="36">
        <v>1</v>
      </c>
      <c r="H19" s="36">
        <v>1</v>
      </c>
      <c r="I19" s="36"/>
      <c r="J19" s="36"/>
      <c r="K19" s="36"/>
      <c r="L19" s="36"/>
      <c r="M19" s="36"/>
      <c r="N19" s="36">
        <v>1</v>
      </c>
      <c r="O19" s="36"/>
      <c r="P19" s="36">
        <v>1</v>
      </c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7">
        <v>-14.810897000000001</v>
      </c>
      <c r="AO19" s="37">
        <v>-64.872788999999997</v>
      </c>
      <c r="AP19" s="36"/>
      <c r="AQ19" s="36"/>
      <c r="AR19" s="36"/>
      <c r="AS19" s="54"/>
      <c r="AT19" s="52"/>
      <c r="AU19" s="53"/>
      <c r="AV19" s="36">
        <v>1</v>
      </c>
      <c r="AW19" s="36">
        <v>1</v>
      </c>
      <c r="AX19" s="36">
        <v>1</v>
      </c>
      <c r="AY19" s="36"/>
      <c r="AZ19" s="36"/>
      <c r="BA19" s="36"/>
      <c r="BB19" s="36"/>
    </row>
    <row r="20" spans="1:54" x14ac:dyDescent="0.3">
      <c r="A20" s="36">
        <v>10</v>
      </c>
      <c r="B20" s="36">
        <v>486</v>
      </c>
      <c r="C20" s="36" t="s">
        <v>123</v>
      </c>
      <c r="D20" s="36" t="s">
        <v>123</v>
      </c>
      <c r="E20" s="36" t="s">
        <v>123</v>
      </c>
      <c r="F20" s="36">
        <v>1</v>
      </c>
      <c r="G20" s="36">
        <v>1</v>
      </c>
      <c r="H20" s="36">
        <v>1</v>
      </c>
      <c r="I20" s="36" t="s">
        <v>123</v>
      </c>
      <c r="J20" s="36" t="s">
        <v>123</v>
      </c>
      <c r="K20" s="36" t="s">
        <v>123</v>
      </c>
      <c r="L20" s="36" t="s">
        <v>123</v>
      </c>
      <c r="M20" s="36" t="s">
        <v>123</v>
      </c>
      <c r="N20" s="36">
        <v>1</v>
      </c>
      <c r="O20" s="36" t="s">
        <v>123</v>
      </c>
      <c r="P20" s="36">
        <v>1</v>
      </c>
      <c r="Q20" s="36" t="s">
        <v>123</v>
      </c>
      <c r="R20" s="36" t="s">
        <v>123</v>
      </c>
      <c r="S20" s="36" t="s">
        <v>123</v>
      </c>
      <c r="T20" s="36" t="s">
        <v>123</v>
      </c>
      <c r="U20" s="36" t="s">
        <v>123</v>
      </c>
      <c r="V20" s="36" t="s">
        <v>123</v>
      </c>
      <c r="W20" s="36" t="s">
        <v>123</v>
      </c>
      <c r="X20" s="36" t="s">
        <v>123</v>
      </c>
      <c r="Y20" s="36" t="s">
        <v>123</v>
      </c>
      <c r="Z20" s="36" t="s">
        <v>123</v>
      </c>
      <c r="AA20" s="36" t="s">
        <v>123</v>
      </c>
      <c r="AB20" s="36" t="s">
        <v>123</v>
      </c>
      <c r="AC20" s="36" t="s">
        <v>123</v>
      </c>
      <c r="AD20" s="36" t="s">
        <v>123</v>
      </c>
      <c r="AE20" s="36" t="s">
        <v>123</v>
      </c>
      <c r="AF20" s="36" t="s">
        <v>123</v>
      </c>
      <c r="AG20" s="36" t="s">
        <v>123</v>
      </c>
      <c r="AH20" s="36"/>
      <c r="AI20" s="36"/>
      <c r="AJ20" s="36"/>
      <c r="AK20" s="36"/>
      <c r="AL20" s="36"/>
      <c r="AM20" s="36"/>
      <c r="AN20" s="37">
        <v>-14.81083369331</v>
      </c>
      <c r="AO20" s="37">
        <v>-64.872969221323004</v>
      </c>
      <c r="AP20" s="36">
        <v>3604</v>
      </c>
      <c r="AQ20" s="36"/>
      <c r="AR20" s="36"/>
      <c r="AS20" s="54">
        <f>AP17-AP20</f>
        <v>56</v>
      </c>
      <c r="AT20" s="138"/>
      <c r="AU20" s="139"/>
      <c r="AV20" s="36">
        <v>1</v>
      </c>
      <c r="AW20" s="36">
        <v>1</v>
      </c>
      <c r="AX20" s="36">
        <v>1</v>
      </c>
      <c r="AY20" s="36" t="s">
        <v>123</v>
      </c>
      <c r="AZ20" s="36" t="s">
        <v>123</v>
      </c>
      <c r="BA20" s="36" t="s">
        <v>123</v>
      </c>
      <c r="BB20" s="36" t="s">
        <v>123</v>
      </c>
    </row>
    <row r="21" spans="1:54" x14ac:dyDescent="0.3">
      <c r="A21" s="36">
        <v>11</v>
      </c>
      <c r="B21" s="36">
        <v>487</v>
      </c>
      <c r="C21" s="36" t="s">
        <v>123</v>
      </c>
      <c r="D21" s="36" t="s">
        <v>123</v>
      </c>
      <c r="E21" s="36" t="s">
        <v>123</v>
      </c>
      <c r="F21" s="36">
        <v>1</v>
      </c>
      <c r="G21" s="36">
        <v>1</v>
      </c>
      <c r="H21" s="36">
        <v>1</v>
      </c>
      <c r="I21" s="36" t="s">
        <v>123</v>
      </c>
      <c r="J21" s="36" t="s">
        <v>123</v>
      </c>
      <c r="K21" s="36" t="s">
        <v>123</v>
      </c>
      <c r="L21" s="36">
        <v>1</v>
      </c>
      <c r="M21" s="36" t="s">
        <v>123</v>
      </c>
      <c r="N21" s="36" t="s">
        <v>123</v>
      </c>
      <c r="O21" s="36" t="s">
        <v>123</v>
      </c>
      <c r="P21" s="36" t="s">
        <v>123</v>
      </c>
      <c r="Q21" s="36" t="s">
        <v>123</v>
      </c>
      <c r="R21" s="36" t="s">
        <v>123</v>
      </c>
      <c r="S21" s="36" t="s">
        <v>123</v>
      </c>
      <c r="T21" s="36" t="s">
        <v>123</v>
      </c>
      <c r="U21" s="36" t="s">
        <v>123</v>
      </c>
      <c r="V21" s="36" t="s">
        <v>123</v>
      </c>
      <c r="W21" s="36" t="s">
        <v>123</v>
      </c>
      <c r="X21" s="36" t="s">
        <v>123</v>
      </c>
      <c r="Y21" s="36" t="s">
        <v>123</v>
      </c>
      <c r="Z21" s="36" t="s">
        <v>123</v>
      </c>
      <c r="AA21" s="36" t="s">
        <v>123</v>
      </c>
      <c r="AB21" s="36" t="s">
        <v>123</v>
      </c>
      <c r="AC21" s="36" t="s">
        <v>123</v>
      </c>
      <c r="AD21" s="36" t="s">
        <v>123</v>
      </c>
      <c r="AE21" s="36" t="s">
        <v>123</v>
      </c>
      <c r="AF21" s="36" t="s">
        <v>123</v>
      </c>
      <c r="AG21" s="36" t="s">
        <v>123</v>
      </c>
      <c r="AH21" s="36"/>
      <c r="AI21" s="36"/>
      <c r="AJ21" s="36"/>
      <c r="AK21" s="36"/>
      <c r="AL21" s="36"/>
      <c r="AM21" s="36"/>
      <c r="AN21" s="37">
        <v>-14.810788313732001</v>
      </c>
      <c r="AO21" s="37">
        <v>-64.873339366167002</v>
      </c>
      <c r="AP21" s="36">
        <v>3564</v>
      </c>
      <c r="AQ21" s="36"/>
      <c r="AR21" s="36"/>
      <c r="AS21" s="54">
        <f>AP20-AP21</f>
        <v>40</v>
      </c>
      <c r="AT21" s="52"/>
      <c r="AU21" s="53"/>
      <c r="AV21" s="36" t="s">
        <v>123</v>
      </c>
      <c r="AW21" s="36" t="s">
        <v>123</v>
      </c>
      <c r="AX21" s="36" t="s">
        <v>123</v>
      </c>
      <c r="AY21" s="36" t="s">
        <v>123</v>
      </c>
      <c r="AZ21" s="36" t="s">
        <v>123</v>
      </c>
      <c r="BA21" s="36" t="s">
        <v>123</v>
      </c>
      <c r="BB21" s="36" t="s">
        <v>123</v>
      </c>
    </row>
    <row r="22" spans="1:54" x14ac:dyDescent="0.3">
      <c r="A22" s="36">
        <v>12</v>
      </c>
      <c r="B22" s="36">
        <v>488</v>
      </c>
      <c r="C22" s="36" t="s">
        <v>123</v>
      </c>
      <c r="D22" s="36" t="s">
        <v>123</v>
      </c>
      <c r="E22" s="36" t="s">
        <v>123</v>
      </c>
      <c r="F22" s="36">
        <v>1</v>
      </c>
      <c r="G22" s="36">
        <v>1</v>
      </c>
      <c r="H22" s="36">
        <v>1</v>
      </c>
      <c r="I22" s="36" t="s">
        <v>123</v>
      </c>
      <c r="J22" s="36" t="s">
        <v>123</v>
      </c>
      <c r="K22" s="36" t="s">
        <v>123</v>
      </c>
      <c r="L22" s="36">
        <v>1</v>
      </c>
      <c r="M22" s="36" t="s">
        <v>123</v>
      </c>
      <c r="N22" s="36" t="s">
        <v>123</v>
      </c>
      <c r="O22" s="36" t="s">
        <v>123</v>
      </c>
      <c r="P22" s="36" t="s">
        <v>123</v>
      </c>
      <c r="Q22" s="36" t="s">
        <v>123</v>
      </c>
      <c r="R22" s="36" t="s">
        <v>123</v>
      </c>
      <c r="S22" s="36" t="s">
        <v>123</v>
      </c>
      <c r="T22" s="36" t="s">
        <v>123</v>
      </c>
      <c r="U22" s="36" t="s">
        <v>123</v>
      </c>
      <c r="V22" s="36" t="s">
        <v>123</v>
      </c>
      <c r="W22" s="36" t="s">
        <v>123</v>
      </c>
      <c r="X22" s="36" t="s">
        <v>123</v>
      </c>
      <c r="Y22" s="36" t="s">
        <v>123</v>
      </c>
      <c r="Z22" s="36" t="s">
        <v>123</v>
      </c>
      <c r="AA22" s="36" t="s">
        <v>123</v>
      </c>
      <c r="AB22" s="36" t="s">
        <v>123</v>
      </c>
      <c r="AC22" s="36" t="s">
        <v>123</v>
      </c>
      <c r="AD22" s="36" t="s">
        <v>123</v>
      </c>
      <c r="AE22" s="36" t="s">
        <v>123</v>
      </c>
      <c r="AF22" s="36" t="s">
        <v>123</v>
      </c>
      <c r="AG22" s="36" t="s">
        <v>123</v>
      </c>
      <c r="AH22" s="36"/>
      <c r="AI22" s="36"/>
      <c r="AJ22" s="36"/>
      <c r="AK22" s="36"/>
      <c r="AL22" s="36"/>
      <c r="AM22" s="36"/>
      <c r="AN22" s="37">
        <v>-14.810757521588</v>
      </c>
      <c r="AO22" s="37">
        <v>-64.873720910399996</v>
      </c>
      <c r="AP22" s="36">
        <v>3524</v>
      </c>
      <c r="AQ22" s="36"/>
      <c r="AR22" s="36"/>
      <c r="AS22" s="54">
        <f t="shared" ref="AS22:AS32" si="1">AP21-AP22</f>
        <v>40</v>
      </c>
      <c r="AT22" s="138"/>
      <c r="AU22" s="139"/>
      <c r="AV22" s="36" t="s">
        <v>123</v>
      </c>
      <c r="AW22" s="36" t="s">
        <v>123</v>
      </c>
      <c r="AX22" s="36" t="s">
        <v>123</v>
      </c>
      <c r="AY22" s="36" t="s">
        <v>123</v>
      </c>
      <c r="AZ22" s="36" t="s">
        <v>123</v>
      </c>
      <c r="BA22" s="36" t="s">
        <v>123</v>
      </c>
      <c r="BB22" s="36" t="s">
        <v>123</v>
      </c>
    </row>
    <row r="23" spans="1:54" x14ac:dyDescent="0.3">
      <c r="A23" s="36">
        <v>13</v>
      </c>
      <c r="B23" s="36">
        <v>489</v>
      </c>
      <c r="C23" s="36" t="s">
        <v>123</v>
      </c>
      <c r="D23" s="36" t="s">
        <v>123</v>
      </c>
      <c r="E23" s="36" t="s">
        <v>123</v>
      </c>
      <c r="F23" s="36">
        <v>1</v>
      </c>
      <c r="G23" s="36">
        <v>1</v>
      </c>
      <c r="H23" s="36">
        <v>1</v>
      </c>
      <c r="I23" s="36" t="s">
        <v>123</v>
      </c>
      <c r="J23" s="36" t="s">
        <v>123</v>
      </c>
      <c r="K23" s="36" t="s">
        <v>123</v>
      </c>
      <c r="L23" s="36">
        <v>1</v>
      </c>
      <c r="M23" s="36" t="s">
        <v>123</v>
      </c>
      <c r="N23" s="36" t="s">
        <v>123</v>
      </c>
      <c r="O23" s="36" t="s">
        <v>123</v>
      </c>
      <c r="P23" s="36" t="s">
        <v>123</v>
      </c>
      <c r="Q23" s="36" t="s">
        <v>123</v>
      </c>
      <c r="R23" s="36" t="s">
        <v>123</v>
      </c>
      <c r="S23" s="36" t="s">
        <v>123</v>
      </c>
      <c r="T23" s="36" t="s">
        <v>123</v>
      </c>
      <c r="U23" s="36" t="s">
        <v>123</v>
      </c>
      <c r="V23" s="36" t="s">
        <v>123</v>
      </c>
      <c r="W23" s="36" t="s">
        <v>123</v>
      </c>
      <c r="X23" s="36" t="s">
        <v>123</v>
      </c>
      <c r="Y23" s="36" t="s">
        <v>123</v>
      </c>
      <c r="Z23" s="36" t="s">
        <v>123</v>
      </c>
      <c r="AA23" s="36" t="s">
        <v>123</v>
      </c>
      <c r="AB23" s="36" t="s">
        <v>123</v>
      </c>
      <c r="AC23" s="36" t="s">
        <v>123</v>
      </c>
      <c r="AD23" s="36" t="s">
        <v>123</v>
      </c>
      <c r="AE23" s="36" t="s">
        <v>123</v>
      </c>
      <c r="AF23" s="36" t="s">
        <v>123</v>
      </c>
      <c r="AG23" s="36" t="s">
        <v>123</v>
      </c>
      <c r="AH23" s="36"/>
      <c r="AI23" s="36"/>
      <c r="AJ23" s="36"/>
      <c r="AK23" s="36"/>
      <c r="AL23" s="36"/>
      <c r="AM23" s="36"/>
      <c r="AN23" s="37">
        <v>-14.810743582812</v>
      </c>
      <c r="AO23" s="37">
        <v>-64.874053169041005</v>
      </c>
      <c r="AP23" s="36">
        <v>3489</v>
      </c>
      <c r="AQ23" s="36"/>
      <c r="AR23" s="36"/>
      <c r="AS23" s="54">
        <f t="shared" si="1"/>
        <v>35</v>
      </c>
      <c r="AT23" s="138"/>
      <c r="AU23" s="139"/>
      <c r="AV23" s="36" t="s">
        <v>123</v>
      </c>
      <c r="AW23" s="36" t="s">
        <v>123</v>
      </c>
      <c r="AX23" s="36" t="s">
        <v>123</v>
      </c>
      <c r="AY23" s="36" t="s">
        <v>123</v>
      </c>
      <c r="AZ23" s="36" t="s">
        <v>123</v>
      </c>
      <c r="BA23" s="36" t="s">
        <v>123</v>
      </c>
      <c r="BB23" s="36" t="s">
        <v>123</v>
      </c>
    </row>
    <row r="24" spans="1:54" x14ac:dyDescent="0.3">
      <c r="A24" s="36">
        <v>14</v>
      </c>
      <c r="B24" s="36">
        <v>490</v>
      </c>
      <c r="C24" s="36" t="s">
        <v>123</v>
      </c>
      <c r="D24" s="36" t="s">
        <v>123</v>
      </c>
      <c r="E24" s="36" t="s">
        <v>123</v>
      </c>
      <c r="F24" s="36">
        <v>1</v>
      </c>
      <c r="G24" s="36">
        <v>1</v>
      </c>
      <c r="H24" s="36">
        <v>1</v>
      </c>
      <c r="I24" s="36" t="s">
        <v>123</v>
      </c>
      <c r="J24" s="36" t="s">
        <v>123</v>
      </c>
      <c r="K24" s="36" t="s">
        <v>123</v>
      </c>
      <c r="L24" s="36">
        <v>1</v>
      </c>
      <c r="M24" s="36" t="s">
        <v>123</v>
      </c>
      <c r="N24" s="36" t="s">
        <v>123</v>
      </c>
      <c r="O24" s="36" t="s">
        <v>123</v>
      </c>
      <c r="P24" s="36" t="s">
        <v>123</v>
      </c>
      <c r="Q24" s="36" t="s">
        <v>123</v>
      </c>
      <c r="R24" s="36" t="s">
        <v>123</v>
      </c>
      <c r="S24" s="36" t="s">
        <v>123</v>
      </c>
      <c r="T24" s="36" t="s">
        <v>123</v>
      </c>
      <c r="U24" s="36" t="s">
        <v>123</v>
      </c>
      <c r="V24" s="36" t="s">
        <v>123</v>
      </c>
      <c r="W24" s="36" t="s">
        <v>123</v>
      </c>
      <c r="X24" s="36" t="s">
        <v>123</v>
      </c>
      <c r="Y24" s="36" t="s">
        <v>123</v>
      </c>
      <c r="Z24" s="36" t="s">
        <v>123</v>
      </c>
      <c r="AA24" s="36" t="s">
        <v>123</v>
      </c>
      <c r="AB24" s="36" t="s">
        <v>123</v>
      </c>
      <c r="AC24" s="36" t="s">
        <v>123</v>
      </c>
      <c r="AD24" s="36" t="s">
        <v>123</v>
      </c>
      <c r="AE24" s="36" t="s">
        <v>123</v>
      </c>
      <c r="AF24" s="36" t="s">
        <v>123</v>
      </c>
      <c r="AG24" s="36" t="s">
        <v>123</v>
      </c>
      <c r="AH24" s="36"/>
      <c r="AI24" s="36"/>
      <c r="AJ24" s="36"/>
      <c r="AK24" s="36"/>
      <c r="AL24" s="36"/>
      <c r="AM24" s="36"/>
      <c r="AN24" s="37">
        <v>-14.810696908023999</v>
      </c>
      <c r="AO24" s="37">
        <v>-64.874408226460005</v>
      </c>
      <c r="AP24" s="36">
        <v>3450</v>
      </c>
      <c r="AQ24" s="36"/>
      <c r="AR24" s="36"/>
      <c r="AS24" s="54">
        <f t="shared" si="1"/>
        <v>39</v>
      </c>
      <c r="AT24" s="138"/>
      <c r="AU24" s="139"/>
      <c r="AV24" s="36" t="s">
        <v>123</v>
      </c>
      <c r="AW24" s="36" t="s">
        <v>123</v>
      </c>
      <c r="AX24" s="36" t="s">
        <v>123</v>
      </c>
      <c r="AY24" s="36" t="s">
        <v>123</v>
      </c>
      <c r="AZ24" s="36" t="s">
        <v>123</v>
      </c>
      <c r="BA24" s="36" t="s">
        <v>123</v>
      </c>
      <c r="BB24" s="36" t="s">
        <v>123</v>
      </c>
    </row>
    <row r="25" spans="1:54" x14ac:dyDescent="0.3">
      <c r="A25" s="36">
        <v>15</v>
      </c>
      <c r="B25" s="36">
        <v>491</v>
      </c>
      <c r="C25" s="36" t="s">
        <v>123</v>
      </c>
      <c r="D25" s="36" t="s">
        <v>123</v>
      </c>
      <c r="E25" s="36" t="s">
        <v>123</v>
      </c>
      <c r="F25" s="36">
        <v>1</v>
      </c>
      <c r="G25" s="36">
        <v>1</v>
      </c>
      <c r="H25" s="36">
        <v>1</v>
      </c>
      <c r="I25" s="36" t="s">
        <v>123</v>
      </c>
      <c r="J25" s="36" t="s">
        <v>123</v>
      </c>
      <c r="K25" s="36" t="s">
        <v>123</v>
      </c>
      <c r="L25" s="36">
        <v>1</v>
      </c>
      <c r="M25" s="36" t="s">
        <v>123</v>
      </c>
      <c r="N25" s="36" t="s">
        <v>123</v>
      </c>
      <c r="O25" s="36" t="s">
        <v>123</v>
      </c>
      <c r="P25" s="36" t="s">
        <v>123</v>
      </c>
      <c r="Q25" s="36" t="s">
        <v>123</v>
      </c>
      <c r="R25" s="36" t="s">
        <v>123</v>
      </c>
      <c r="S25" s="36" t="s">
        <v>123</v>
      </c>
      <c r="T25" s="36" t="s">
        <v>123</v>
      </c>
      <c r="U25" s="36" t="s">
        <v>123</v>
      </c>
      <c r="V25" s="36" t="s">
        <v>123</v>
      </c>
      <c r="W25" s="36" t="s">
        <v>123</v>
      </c>
      <c r="X25" s="36" t="s">
        <v>123</v>
      </c>
      <c r="Y25" s="36" t="s">
        <v>123</v>
      </c>
      <c r="Z25" s="36" t="s">
        <v>123</v>
      </c>
      <c r="AA25" s="36" t="s">
        <v>123</v>
      </c>
      <c r="AB25" s="36" t="s">
        <v>123</v>
      </c>
      <c r="AC25" s="36" t="s">
        <v>123</v>
      </c>
      <c r="AD25" s="36" t="s">
        <v>123</v>
      </c>
      <c r="AE25" s="36" t="s">
        <v>123</v>
      </c>
      <c r="AF25" s="36" t="s">
        <v>123</v>
      </c>
      <c r="AG25" s="36" t="s">
        <v>123</v>
      </c>
      <c r="AH25" s="36"/>
      <c r="AI25" s="36"/>
      <c r="AJ25" s="36"/>
      <c r="AK25" s="36"/>
      <c r="AL25" s="36"/>
      <c r="AM25" s="36"/>
      <c r="AN25" s="37">
        <v>-14.810477000000001</v>
      </c>
      <c r="AO25" s="37">
        <v>-64.874455999999995</v>
      </c>
      <c r="AP25" s="36">
        <v>3419</v>
      </c>
      <c r="AQ25" s="36"/>
      <c r="AR25" s="36"/>
      <c r="AS25" s="54">
        <f t="shared" si="1"/>
        <v>31</v>
      </c>
      <c r="AT25" s="52"/>
      <c r="AU25" s="53"/>
      <c r="AV25" s="36" t="s">
        <v>123</v>
      </c>
      <c r="AW25" s="36" t="s">
        <v>123</v>
      </c>
      <c r="AX25" s="36" t="s">
        <v>123</v>
      </c>
      <c r="AY25" s="36" t="s">
        <v>123</v>
      </c>
      <c r="AZ25" s="36" t="s">
        <v>123</v>
      </c>
      <c r="BA25" s="36" t="s">
        <v>123</v>
      </c>
      <c r="BB25" s="36" t="s">
        <v>123</v>
      </c>
    </row>
    <row r="26" spans="1:54" x14ac:dyDescent="0.3">
      <c r="A26" s="36">
        <v>16</v>
      </c>
      <c r="B26" s="36">
        <v>492</v>
      </c>
      <c r="C26" s="36" t="s">
        <v>123</v>
      </c>
      <c r="D26" s="36" t="s">
        <v>123</v>
      </c>
      <c r="E26" s="36" t="s">
        <v>123</v>
      </c>
      <c r="F26" s="36">
        <v>1</v>
      </c>
      <c r="G26" s="36">
        <v>1</v>
      </c>
      <c r="H26" s="36">
        <v>1</v>
      </c>
      <c r="I26" s="36" t="s">
        <v>123</v>
      </c>
      <c r="J26" s="36" t="s">
        <v>123</v>
      </c>
      <c r="K26" s="36" t="s">
        <v>123</v>
      </c>
      <c r="L26" s="36">
        <v>1</v>
      </c>
      <c r="M26" s="36" t="s">
        <v>123</v>
      </c>
      <c r="N26" s="36" t="s">
        <v>123</v>
      </c>
      <c r="O26" s="36" t="s">
        <v>123</v>
      </c>
      <c r="P26" s="36" t="s">
        <v>123</v>
      </c>
      <c r="Q26" s="36" t="s">
        <v>123</v>
      </c>
      <c r="R26" s="36" t="s">
        <v>123</v>
      </c>
      <c r="S26" s="36" t="s">
        <v>123</v>
      </c>
      <c r="T26" s="36" t="s">
        <v>123</v>
      </c>
      <c r="U26" s="36" t="s">
        <v>123</v>
      </c>
      <c r="V26" s="36" t="s">
        <v>123</v>
      </c>
      <c r="W26" s="36" t="s">
        <v>123</v>
      </c>
      <c r="X26" s="36" t="s">
        <v>123</v>
      </c>
      <c r="Y26" s="36" t="s">
        <v>123</v>
      </c>
      <c r="Z26" s="36" t="s">
        <v>123</v>
      </c>
      <c r="AA26" s="36" t="s">
        <v>123</v>
      </c>
      <c r="AB26" s="36" t="s">
        <v>123</v>
      </c>
      <c r="AC26" s="36" t="s">
        <v>123</v>
      </c>
      <c r="AD26" s="36" t="s">
        <v>123</v>
      </c>
      <c r="AE26" s="36" t="s">
        <v>123</v>
      </c>
      <c r="AF26" s="36" t="s">
        <v>123</v>
      </c>
      <c r="AG26" s="36" t="s">
        <v>123</v>
      </c>
      <c r="AH26" s="36"/>
      <c r="AI26" s="36"/>
      <c r="AJ26" s="36"/>
      <c r="AK26" s="36"/>
      <c r="AL26" s="36"/>
      <c r="AM26" s="36"/>
      <c r="AN26" s="37">
        <v>-14.810108</v>
      </c>
      <c r="AO26" s="37">
        <v>-64.874431000000001</v>
      </c>
      <c r="AP26" s="36">
        <v>3378</v>
      </c>
      <c r="AQ26" s="36"/>
      <c r="AR26" s="36"/>
      <c r="AS26" s="54">
        <f t="shared" si="1"/>
        <v>41</v>
      </c>
      <c r="AT26" s="138"/>
      <c r="AU26" s="139"/>
      <c r="AV26" s="36" t="s">
        <v>123</v>
      </c>
      <c r="AW26" s="36" t="s">
        <v>123</v>
      </c>
      <c r="AX26" s="36" t="s">
        <v>123</v>
      </c>
      <c r="AY26" s="36" t="s">
        <v>123</v>
      </c>
      <c r="AZ26" s="36" t="s">
        <v>123</v>
      </c>
      <c r="BA26" s="36" t="s">
        <v>123</v>
      </c>
      <c r="BB26" s="36" t="s">
        <v>123</v>
      </c>
    </row>
    <row r="27" spans="1:54" x14ac:dyDescent="0.3">
      <c r="A27" s="36">
        <v>17</v>
      </c>
      <c r="B27" s="36">
        <v>493</v>
      </c>
      <c r="C27" s="36" t="s">
        <v>123</v>
      </c>
      <c r="D27" s="36" t="s">
        <v>123</v>
      </c>
      <c r="E27" s="36" t="s">
        <v>123</v>
      </c>
      <c r="F27" s="36">
        <v>1</v>
      </c>
      <c r="G27" s="36">
        <v>1</v>
      </c>
      <c r="H27" s="36">
        <v>1</v>
      </c>
      <c r="I27" s="36" t="s">
        <v>123</v>
      </c>
      <c r="J27" s="36" t="s">
        <v>123</v>
      </c>
      <c r="K27" s="36" t="s">
        <v>123</v>
      </c>
      <c r="L27" s="36">
        <v>1</v>
      </c>
      <c r="M27" s="36" t="s">
        <v>123</v>
      </c>
      <c r="N27" s="36" t="s">
        <v>123</v>
      </c>
      <c r="O27" s="36" t="s">
        <v>123</v>
      </c>
      <c r="P27" s="36" t="s">
        <v>123</v>
      </c>
      <c r="Q27" s="36" t="s">
        <v>123</v>
      </c>
      <c r="R27" s="36" t="s">
        <v>123</v>
      </c>
      <c r="S27" s="36" t="s">
        <v>123</v>
      </c>
      <c r="T27" s="36" t="s">
        <v>123</v>
      </c>
      <c r="U27" s="36" t="s">
        <v>123</v>
      </c>
      <c r="V27" s="36" t="s">
        <v>123</v>
      </c>
      <c r="W27" s="36" t="s">
        <v>123</v>
      </c>
      <c r="X27" s="36" t="s">
        <v>123</v>
      </c>
      <c r="Y27" s="36" t="s">
        <v>123</v>
      </c>
      <c r="Z27" s="36" t="s">
        <v>123</v>
      </c>
      <c r="AA27" s="36" t="s">
        <v>123</v>
      </c>
      <c r="AB27" s="36" t="s">
        <v>123</v>
      </c>
      <c r="AC27" s="36" t="s">
        <v>123</v>
      </c>
      <c r="AD27" s="36" t="s">
        <v>123</v>
      </c>
      <c r="AE27" s="36" t="s">
        <v>123</v>
      </c>
      <c r="AF27" s="36" t="s">
        <v>123</v>
      </c>
      <c r="AG27" s="36" t="s">
        <v>123</v>
      </c>
      <c r="AH27" s="36"/>
      <c r="AI27" s="36"/>
      <c r="AJ27" s="36"/>
      <c r="AK27" s="36"/>
      <c r="AL27" s="36"/>
      <c r="AM27" s="36"/>
      <c r="AN27" s="37">
        <v>-14.809735999999999</v>
      </c>
      <c r="AO27" s="37">
        <v>-64.874402000000003</v>
      </c>
      <c r="AP27" s="36">
        <v>3337</v>
      </c>
      <c r="AQ27" s="36"/>
      <c r="AR27" s="36"/>
      <c r="AS27" s="54">
        <f t="shared" si="1"/>
        <v>41</v>
      </c>
      <c r="AT27" s="138"/>
      <c r="AU27" s="139"/>
      <c r="AV27" s="36" t="s">
        <v>123</v>
      </c>
      <c r="AW27" s="36" t="s">
        <v>123</v>
      </c>
      <c r="AX27" s="36" t="s">
        <v>123</v>
      </c>
      <c r="AY27" s="36" t="s">
        <v>123</v>
      </c>
      <c r="AZ27" s="36" t="s">
        <v>123</v>
      </c>
      <c r="BA27" s="36" t="s">
        <v>123</v>
      </c>
      <c r="BB27" s="36" t="s">
        <v>123</v>
      </c>
    </row>
    <row r="28" spans="1:54" x14ac:dyDescent="0.3">
      <c r="A28" s="36">
        <v>18</v>
      </c>
      <c r="B28" s="36">
        <v>494</v>
      </c>
      <c r="C28" s="36" t="s">
        <v>123</v>
      </c>
      <c r="D28" s="36" t="s">
        <v>123</v>
      </c>
      <c r="E28" s="36" t="s">
        <v>123</v>
      </c>
      <c r="F28" s="36">
        <v>1</v>
      </c>
      <c r="G28" s="36">
        <v>1</v>
      </c>
      <c r="H28" s="36">
        <v>1</v>
      </c>
      <c r="I28" s="36" t="s">
        <v>123</v>
      </c>
      <c r="J28" s="36" t="s">
        <v>123</v>
      </c>
      <c r="K28" s="36" t="s">
        <v>123</v>
      </c>
      <c r="L28" s="36">
        <v>1</v>
      </c>
      <c r="M28" s="36" t="s">
        <v>123</v>
      </c>
      <c r="N28" s="36" t="s">
        <v>123</v>
      </c>
      <c r="O28" s="36" t="s">
        <v>123</v>
      </c>
      <c r="P28" s="36" t="s">
        <v>123</v>
      </c>
      <c r="Q28" s="36" t="s">
        <v>123</v>
      </c>
      <c r="R28" s="36" t="s">
        <v>123</v>
      </c>
      <c r="S28" s="36" t="s">
        <v>123</v>
      </c>
      <c r="T28" s="36" t="s">
        <v>123</v>
      </c>
      <c r="U28" s="36" t="s">
        <v>123</v>
      </c>
      <c r="V28" s="36" t="s">
        <v>123</v>
      </c>
      <c r="W28" s="36" t="s">
        <v>123</v>
      </c>
      <c r="X28" s="36" t="s">
        <v>123</v>
      </c>
      <c r="Y28" s="36" t="s">
        <v>123</v>
      </c>
      <c r="Z28" s="36" t="s">
        <v>123</v>
      </c>
      <c r="AA28" s="36" t="s">
        <v>123</v>
      </c>
      <c r="AB28" s="36" t="s">
        <v>123</v>
      </c>
      <c r="AC28" s="36" t="s">
        <v>123</v>
      </c>
      <c r="AD28" s="36" t="s">
        <v>123</v>
      </c>
      <c r="AE28" s="36" t="s">
        <v>123</v>
      </c>
      <c r="AF28" s="36" t="s">
        <v>123</v>
      </c>
      <c r="AG28" s="36" t="s">
        <v>123</v>
      </c>
      <c r="AH28" s="36"/>
      <c r="AI28" s="36"/>
      <c r="AJ28" s="36"/>
      <c r="AK28" s="36"/>
      <c r="AL28" s="36"/>
      <c r="AM28" s="36"/>
      <c r="AN28" s="37">
        <v>-14.80939</v>
      </c>
      <c r="AO28" s="37">
        <v>-64.874380000000002</v>
      </c>
      <c r="AP28" s="36">
        <v>3298</v>
      </c>
      <c r="AQ28" s="36"/>
      <c r="AR28" s="36"/>
      <c r="AS28" s="54">
        <f t="shared" si="1"/>
        <v>39</v>
      </c>
      <c r="AT28" s="138"/>
      <c r="AU28" s="139"/>
      <c r="AV28" s="36" t="s">
        <v>123</v>
      </c>
      <c r="AW28" s="36" t="s">
        <v>123</v>
      </c>
      <c r="AX28" s="36" t="s">
        <v>123</v>
      </c>
      <c r="AY28" s="36" t="s">
        <v>123</v>
      </c>
      <c r="AZ28" s="36" t="s">
        <v>123</v>
      </c>
      <c r="BA28" s="36" t="s">
        <v>123</v>
      </c>
      <c r="BB28" s="36" t="s">
        <v>123</v>
      </c>
    </row>
    <row r="29" spans="1:54" x14ac:dyDescent="0.3">
      <c r="A29" s="36">
        <v>19</v>
      </c>
      <c r="B29" s="36">
        <v>495</v>
      </c>
      <c r="C29" s="36" t="s">
        <v>123</v>
      </c>
      <c r="D29" s="36" t="s">
        <v>123</v>
      </c>
      <c r="E29" s="36" t="s">
        <v>123</v>
      </c>
      <c r="F29" s="36">
        <v>1</v>
      </c>
      <c r="G29" s="36">
        <v>1</v>
      </c>
      <c r="H29" s="36">
        <v>1</v>
      </c>
      <c r="I29" s="36" t="s">
        <v>123</v>
      </c>
      <c r="J29" s="36" t="s">
        <v>123</v>
      </c>
      <c r="K29" s="36" t="s">
        <v>123</v>
      </c>
      <c r="L29" s="36">
        <v>1</v>
      </c>
      <c r="M29" s="36" t="s">
        <v>123</v>
      </c>
      <c r="N29" s="36" t="s">
        <v>123</v>
      </c>
      <c r="O29" s="36" t="s">
        <v>123</v>
      </c>
      <c r="P29" s="36" t="s">
        <v>123</v>
      </c>
      <c r="Q29" s="36" t="s">
        <v>123</v>
      </c>
      <c r="R29" s="36" t="s">
        <v>123</v>
      </c>
      <c r="S29" s="36" t="s">
        <v>123</v>
      </c>
      <c r="T29" s="36" t="s">
        <v>123</v>
      </c>
      <c r="U29" s="36" t="s">
        <v>123</v>
      </c>
      <c r="V29" s="36" t="s">
        <v>123</v>
      </c>
      <c r="W29" s="36" t="s">
        <v>123</v>
      </c>
      <c r="X29" s="36" t="s">
        <v>123</v>
      </c>
      <c r="Y29" s="36" t="s">
        <v>123</v>
      </c>
      <c r="Z29" s="36" t="s">
        <v>123</v>
      </c>
      <c r="AA29" s="36" t="s">
        <v>123</v>
      </c>
      <c r="AB29" s="36" t="s">
        <v>123</v>
      </c>
      <c r="AC29" s="36" t="s">
        <v>123</v>
      </c>
      <c r="AD29" s="36" t="s">
        <v>123</v>
      </c>
      <c r="AE29" s="36" t="s">
        <v>123</v>
      </c>
      <c r="AF29" s="36" t="s">
        <v>123</v>
      </c>
      <c r="AG29" s="36" t="s">
        <v>123</v>
      </c>
      <c r="AH29" s="36"/>
      <c r="AI29" s="36"/>
      <c r="AJ29" s="36"/>
      <c r="AK29" s="36"/>
      <c r="AL29" s="36"/>
      <c r="AM29" s="36"/>
      <c r="AN29" s="37">
        <v>-14.809025</v>
      </c>
      <c r="AO29" s="37">
        <v>-64.874347</v>
      </c>
      <c r="AP29" s="36">
        <v>3258</v>
      </c>
      <c r="AQ29" s="36"/>
      <c r="AR29" s="36"/>
      <c r="AS29" s="54">
        <f>AP28-AP29</f>
        <v>40</v>
      </c>
      <c r="AT29" s="138"/>
      <c r="AU29" s="139"/>
      <c r="AV29" s="36" t="s">
        <v>123</v>
      </c>
      <c r="AW29" s="36" t="s">
        <v>123</v>
      </c>
      <c r="AX29" s="36" t="s">
        <v>123</v>
      </c>
      <c r="AY29" s="36" t="s">
        <v>123</v>
      </c>
      <c r="AZ29" s="36" t="s">
        <v>123</v>
      </c>
      <c r="BA29" s="36" t="s">
        <v>123</v>
      </c>
      <c r="BB29" s="36" t="s">
        <v>123</v>
      </c>
    </row>
    <row r="30" spans="1:54" x14ac:dyDescent="0.3">
      <c r="A30" s="36">
        <v>20</v>
      </c>
      <c r="B30" s="36">
        <v>496</v>
      </c>
      <c r="C30" s="36"/>
      <c r="D30" s="36"/>
      <c r="E30" s="36"/>
      <c r="F30" s="36">
        <v>1</v>
      </c>
      <c r="G30" s="36">
        <v>1</v>
      </c>
      <c r="H30" s="36">
        <v>1</v>
      </c>
      <c r="I30" s="36"/>
      <c r="J30" s="36"/>
      <c r="K30" s="36"/>
      <c r="L30" s="36">
        <v>1</v>
      </c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7">
        <v>-14.808759</v>
      </c>
      <c r="AO30" s="37">
        <v>-64.874341999999999</v>
      </c>
      <c r="AP30" s="36">
        <v>3227</v>
      </c>
      <c r="AQ30" s="36"/>
      <c r="AR30" s="36"/>
      <c r="AS30" s="54">
        <f t="shared" si="1"/>
        <v>31</v>
      </c>
      <c r="AT30" s="52"/>
      <c r="AU30" s="53"/>
      <c r="AV30" s="36"/>
      <c r="AW30" s="36"/>
      <c r="AX30" s="36"/>
      <c r="AY30" s="36"/>
      <c r="AZ30" s="36"/>
      <c r="BA30" s="36"/>
      <c r="BB30" s="36"/>
    </row>
    <row r="31" spans="1:54" x14ac:dyDescent="0.3">
      <c r="A31" s="36">
        <v>21</v>
      </c>
      <c r="B31" s="36">
        <v>497</v>
      </c>
      <c r="C31" s="36" t="s">
        <v>123</v>
      </c>
      <c r="D31" s="36" t="s">
        <v>123</v>
      </c>
      <c r="E31" s="36" t="s">
        <v>123</v>
      </c>
      <c r="F31" s="36">
        <v>1</v>
      </c>
      <c r="G31" s="36">
        <v>1</v>
      </c>
      <c r="H31" s="36">
        <v>1</v>
      </c>
      <c r="I31" s="36" t="s">
        <v>123</v>
      </c>
      <c r="J31" s="36" t="s">
        <v>123</v>
      </c>
      <c r="K31" s="36" t="s">
        <v>123</v>
      </c>
      <c r="L31" s="36">
        <v>1</v>
      </c>
      <c r="M31" s="36" t="s">
        <v>123</v>
      </c>
      <c r="N31" s="36" t="s">
        <v>123</v>
      </c>
      <c r="O31" s="36" t="s">
        <v>123</v>
      </c>
      <c r="P31" s="36" t="s">
        <v>123</v>
      </c>
      <c r="Q31" s="36" t="s">
        <v>123</v>
      </c>
      <c r="R31" s="36" t="s">
        <v>123</v>
      </c>
      <c r="S31" s="36" t="s">
        <v>123</v>
      </c>
      <c r="T31" s="36" t="s">
        <v>123</v>
      </c>
      <c r="U31" s="36" t="s">
        <v>123</v>
      </c>
      <c r="V31" s="36" t="s">
        <v>123</v>
      </c>
      <c r="W31" s="36" t="s">
        <v>123</v>
      </c>
      <c r="X31" s="36" t="s">
        <v>123</v>
      </c>
      <c r="Y31" s="36" t="s">
        <v>123</v>
      </c>
      <c r="Z31" s="36" t="s">
        <v>123</v>
      </c>
      <c r="AA31" s="36" t="s">
        <v>123</v>
      </c>
      <c r="AB31" s="36" t="s">
        <v>123</v>
      </c>
      <c r="AC31" s="36" t="s">
        <v>123</v>
      </c>
      <c r="AD31" s="36" t="s">
        <v>123</v>
      </c>
      <c r="AE31" s="36" t="s">
        <v>123</v>
      </c>
      <c r="AF31" s="36" t="s">
        <v>123</v>
      </c>
      <c r="AG31" s="36" t="s">
        <v>123</v>
      </c>
      <c r="AH31" s="36"/>
      <c r="AI31" s="36"/>
      <c r="AJ31" s="36"/>
      <c r="AK31" s="36"/>
      <c r="AL31" s="36"/>
      <c r="AM31" s="36"/>
      <c r="AN31" s="37">
        <v>-14.808412000000001</v>
      </c>
      <c r="AO31" s="37">
        <v>-64.874301000000003</v>
      </c>
      <c r="AP31" s="36">
        <v>3190</v>
      </c>
      <c r="AQ31" s="36"/>
      <c r="AR31" s="36"/>
      <c r="AS31" s="54">
        <f t="shared" si="1"/>
        <v>37</v>
      </c>
      <c r="AT31" s="52"/>
      <c r="AU31" s="53"/>
      <c r="AV31" s="36" t="s">
        <v>123</v>
      </c>
      <c r="AW31" s="36" t="s">
        <v>123</v>
      </c>
      <c r="AX31" s="36" t="s">
        <v>123</v>
      </c>
      <c r="AY31" s="36" t="s">
        <v>123</v>
      </c>
      <c r="AZ31" s="36" t="s">
        <v>123</v>
      </c>
      <c r="BA31" s="36" t="s">
        <v>123</v>
      </c>
      <c r="BB31" s="36" t="s">
        <v>123</v>
      </c>
    </row>
    <row r="32" spans="1:54" x14ac:dyDescent="0.3">
      <c r="A32" s="36">
        <v>22</v>
      </c>
      <c r="B32" s="36">
        <v>498</v>
      </c>
      <c r="C32" s="36" t="s">
        <v>123</v>
      </c>
      <c r="D32" s="36" t="s">
        <v>123</v>
      </c>
      <c r="E32" s="36" t="s">
        <v>123</v>
      </c>
      <c r="F32" s="36">
        <v>1</v>
      </c>
      <c r="G32" s="36">
        <v>1</v>
      </c>
      <c r="H32" s="36">
        <v>1</v>
      </c>
      <c r="I32" s="36" t="s">
        <v>123</v>
      </c>
      <c r="J32" s="36" t="s">
        <v>123</v>
      </c>
      <c r="K32" s="36" t="s">
        <v>123</v>
      </c>
      <c r="L32" s="36">
        <v>1</v>
      </c>
      <c r="M32" s="36" t="s">
        <v>123</v>
      </c>
      <c r="N32" s="36" t="s">
        <v>123</v>
      </c>
      <c r="O32" s="36" t="s">
        <v>123</v>
      </c>
      <c r="P32" s="36" t="s">
        <v>123</v>
      </c>
      <c r="Q32" s="36" t="s">
        <v>123</v>
      </c>
      <c r="R32" s="36" t="s">
        <v>123</v>
      </c>
      <c r="S32" s="36" t="s">
        <v>123</v>
      </c>
      <c r="T32" s="36" t="s">
        <v>123</v>
      </c>
      <c r="U32" s="36" t="s">
        <v>123</v>
      </c>
      <c r="V32" s="36" t="s">
        <v>123</v>
      </c>
      <c r="W32" s="36" t="s">
        <v>123</v>
      </c>
      <c r="X32" s="36" t="s">
        <v>123</v>
      </c>
      <c r="Y32" s="36" t="s">
        <v>123</v>
      </c>
      <c r="Z32" s="36" t="s">
        <v>123</v>
      </c>
      <c r="AA32" s="36" t="s">
        <v>123</v>
      </c>
      <c r="AB32" s="36" t="s">
        <v>123</v>
      </c>
      <c r="AC32" s="36" t="s">
        <v>123</v>
      </c>
      <c r="AD32" s="36" t="s">
        <v>123</v>
      </c>
      <c r="AE32" s="36" t="s">
        <v>123</v>
      </c>
      <c r="AF32" s="36" t="s">
        <v>123</v>
      </c>
      <c r="AG32" s="36" t="s">
        <v>123</v>
      </c>
      <c r="AH32" s="36"/>
      <c r="AI32" s="36"/>
      <c r="AJ32" s="36"/>
      <c r="AK32" s="36"/>
      <c r="AL32" s="36"/>
      <c r="AM32" s="36"/>
      <c r="AN32" s="37">
        <v>-14.808378344098999</v>
      </c>
      <c r="AO32" s="37">
        <v>-64.874642919748993</v>
      </c>
      <c r="AP32" s="36">
        <v>3154</v>
      </c>
      <c r="AQ32" s="36"/>
      <c r="AR32" s="36"/>
      <c r="AS32" s="54">
        <f t="shared" si="1"/>
        <v>36</v>
      </c>
      <c r="AT32" s="138"/>
      <c r="AU32" s="139"/>
      <c r="AV32" s="36" t="s">
        <v>123</v>
      </c>
      <c r="AW32" s="36" t="s">
        <v>123</v>
      </c>
      <c r="AX32" s="36" t="s">
        <v>123</v>
      </c>
      <c r="AY32" s="36" t="s">
        <v>123</v>
      </c>
      <c r="AZ32" s="36"/>
      <c r="BA32" s="36" t="s">
        <v>123</v>
      </c>
      <c r="BB32" s="36" t="s">
        <v>123</v>
      </c>
    </row>
    <row r="33" spans="1:54" x14ac:dyDescent="0.3">
      <c r="A33" s="36">
        <v>23</v>
      </c>
      <c r="B33" s="36">
        <v>499</v>
      </c>
      <c r="C33" s="36" t="s">
        <v>123</v>
      </c>
      <c r="D33" s="36" t="s">
        <v>123</v>
      </c>
      <c r="E33" s="36" t="s">
        <v>123</v>
      </c>
      <c r="F33" s="36">
        <v>1</v>
      </c>
      <c r="G33" s="36">
        <v>1</v>
      </c>
      <c r="H33" s="36">
        <v>1</v>
      </c>
      <c r="I33" s="36" t="s">
        <v>123</v>
      </c>
      <c r="J33" s="36" t="s">
        <v>123</v>
      </c>
      <c r="K33" s="36" t="s">
        <v>123</v>
      </c>
      <c r="L33" s="36">
        <v>1</v>
      </c>
      <c r="M33" s="36" t="s">
        <v>123</v>
      </c>
      <c r="N33" s="36" t="s">
        <v>123</v>
      </c>
      <c r="O33" s="36" t="s">
        <v>123</v>
      </c>
      <c r="P33" s="36" t="s">
        <v>123</v>
      </c>
      <c r="Q33" s="36" t="s">
        <v>123</v>
      </c>
      <c r="R33" s="36" t="s">
        <v>123</v>
      </c>
      <c r="S33" s="36" t="s">
        <v>123</v>
      </c>
      <c r="T33" s="36" t="s">
        <v>123</v>
      </c>
      <c r="U33" s="36" t="s">
        <v>123</v>
      </c>
      <c r="V33" s="36">
        <v>1</v>
      </c>
      <c r="W33" s="36" t="s">
        <v>123</v>
      </c>
      <c r="X33" s="36" t="s">
        <v>123</v>
      </c>
      <c r="Y33" s="36" t="s">
        <v>123</v>
      </c>
      <c r="Z33" s="36" t="s">
        <v>123</v>
      </c>
      <c r="AA33" s="36" t="s">
        <v>123</v>
      </c>
      <c r="AB33" s="36" t="s">
        <v>123</v>
      </c>
      <c r="AC33" s="36" t="s">
        <v>123</v>
      </c>
      <c r="AD33" s="36" t="s">
        <v>123</v>
      </c>
      <c r="AE33" s="36" t="s">
        <v>123</v>
      </c>
      <c r="AF33" s="36" t="s">
        <v>123</v>
      </c>
      <c r="AG33" s="36" t="s">
        <v>123</v>
      </c>
      <c r="AH33" s="36"/>
      <c r="AI33" s="36"/>
      <c r="AJ33" s="36"/>
      <c r="AK33" s="36" t="s">
        <v>282</v>
      </c>
      <c r="AL33" s="36">
        <v>1</v>
      </c>
      <c r="AM33" s="36">
        <v>1</v>
      </c>
      <c r="AN33" s="37">
        <v>-14.808359219443</v>
      </c>
      <c r="AO33" s="37">
        <v>-64.875041563062993</v>
      </c>
      <c r="AP33" s="67"/>
      <c r="AQ33" s="67"/>
      <c r="AR33" s="36"/>
      <c r="AS33" s="54"/>
      <c r="AT33" s="138"/>
      <c r="AU33" s="139"/>
      <c r="AV33" s="36" t="s">
        <v>123</v>
      </c>
      <c r="AW33" s="36" t="s">
        <v>123</v>
      </c>
      <c r="AX33" s="36" t="s">
        <v>123</v>
      </c>
      <c r="AY33" s="36" t="s">
        <v>123</v>
      </c>
      <c r="AZ33" s="36"/>
      <c r="BA33" s="36" t="s">
        <v>123</v>
      </c>
      <c r="BB33" s="36" t="s">
        <v>123</v>
      </c>
    </row>
    <row r="34" spans="1:54" x14ac:dyDescent="0.3">
      <c r="A34" s="36">
        <v>24</v>
      </c>
      <c r="B34" s="36">
        <v>498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7">
        <v>-14.808378344098999</v>
      </c>
      <c r="AO34" s="37">
        <v>-64.874642919748993</v>
      </c>
      <c r="AP34" s="36">
        <v>3044</v>
      </c>
      <c r="AQ34" s="36"/>
      <c r="AR34" s="36"/>
      <c r="AS34" s="54"/>
      <c r="AT34" s="52"/>
      <c r="AU34" s="53"/>
      <c r="AV34" s="36"/>
      <c r="AW34" s="36"/>
      <c r="AX34" s="36"/>
      <c r="AY34" s="36"/>
      <c r="AZ34" s="36">
        <v>46</v>
      </c>
      <c r="BA34" s="36"/>
      <c r="BB34" s="36"/>
    </row>
    <row r="35" spans="1:54" x14ac:dyDescent="0.3">
      <c r="A35" s="36">
        <v>25</v>
      </c>
      <c r="B35" s="36">
        <v>497</v>
      </c>
      <c r="C35" s="36"/>
      <c r="D35" s="36"/>
      <c r="E35" s="36"/>
      <c r="F35" s="36"/>
      <c r="G35" s="36"/>
      <c r="H35" s="36">
        <v>1</v>
      </c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7">
        <v>-14.808412000000001</v>
      </c>
      <c r="AO35" s="37">
        <v>-64.874301000000003</v>
      </c>
      <c r="AP35" s="36">
        <v>3008</v>
      </c>
      <c r="AQ35" s="36"/>
      <c r="AR35" s="36"/>
      <c r="AS35" s="54">
        <f>AP34-AP35</f>
        <v>36</v>
      </c>
      <c r="AT35" s="52"/>
      <c r="AU35" s="53"/>
      <c r="AV35" s="36"/>
      <c r="AW35" s="36"/>
      <c r="AX35" s="36"/>
      <c r="AY35" s="36"/>
      <c r="AZ35" s="36">
        <v>53</v>
      </c>
      <c r="BA35" s="36"/>
      <c r="BB35" s="36"/>
    </row>
    <row r="36" spans="1:54" x14ac:dyDescent="0.3">
      <c r="A36" s="36">
        <v>26</v>
      </c>
      <c r="B36" s="36">
        <v>500</v>
      </c>
      <c r="C36" s="36" t="s">
        <v>123</v>
      </c>
      <c r="D36" s="36" t="s">
        <v>123</v>
      </c>
      <c r="E36" s="36" t="s">
        <v>123</v>
      </c>
      <c r="F36" s="36">
        <v>1</v>
      </c>
      <c r="G36" s="36">
        <v>1</v>
      </c>
      <c r="H36" s="36">
        <v>1</v>
      </c>
      <c r="I36" s="36" t="s">
        <v>123</v>
      </c>
      <c r="J36" s="36" t="s">
        <v>123</v>
      </c>
      <c r="K36" s="36" t="s">
        <v>123</v>
      </c>
      <c r="L36" s="36">
        <v>1</v>
      </c>
      <c r="M36" s="36" t="s">
        <v>123</v>
      </c>
      <c r="N36" s="36" t="s">
        <v>123</v>
      </c>
      <c r="O36" s="36" t="s">
        <v>123</v>
      </c>
      <c r="P36" s="36" t="s">
        <v>123</v>
      </c>
      <c r="Q36" s="36" t="s">
        <v>123</v>
      </c>
      <c r="R36" s="36" t="s">
        <v>123</v>
      </c>
      <c r="S36" s="36" t="s">
        <v>123</v>
      </c>
      <c r="T36" s="36" t="s">
        <v>123</v>
      </c>
      <c r="U36" s="36" t="s">
        <v>123</v>
      </c>
      <c r="V36" s="36" t="s">
        <v>123</v>
      </c>
      <c r="W36" s="36" t="s">
        <v>123</v>
      </c>
      <c r="X36" s="36" t="s">
        <v>123</v>
      </c>
      <c r="Y36" s="36" t="s">
        <v>123</v>
      </c>
      <c r="Z36" s="36" t="s">
        <v>123</v>
      </c>
      <c r="AA36" s="36" t="s">
        <v>123</v>
      </c>
      <c r="AB36" s="36" t="s">
        <v>123</v>
      </c>
      <c r="AC36" s="36" t="s">
        <v>123</v>
      </c>
      <c r="AD36" s="36" t="s">
        <v>123</v>
      </c>
      <c r="AE36" s="36" t="s">
        <v>123</v>
      </c>
      <c r="AF36" s="36" t="s">
        <v>123</v>
      </c>
      <c r="AG36" s="36" t="s">
        <v>123</v>
      </c>
      <c r="AH36" s="36"/>
      <c r="AI36" s="36"/>
      <c r="AJ36" s="36"/>
      <c r="AK36" s="36"/>
      <c r="AL36" s="36"/>
      <c r="AM36" s="36"/>
      <c r="AN36" s="37">
        <v>-14.808441552321</v>
      </c>
      <c r="AO36" s="37">
        <v>-64.873926099388996</v>
      </c>
      <c r="AP36" s="36">
        <v>2968</v>
      </c>
      <c r="AQ36" s="36"/>
      <c r="AR36" s="36"/>
      <c r="AS36" s="54">
        <f t="shared" ref="AS36:AS42" si="2">AP35-AP36</f>
        <v>40</v>
      </c>
      <c r="AT36" s="138"/>
      <c r="AU36" s="139"/>
      <c r="AV36" s="36" t="s">
        <v>123</v>
      </c>
      <c r="AW36" s="36" t="s">
        <v>123</v>
      </c>
      <c r="AX36" s="36" t="s">
        <v>123</v>
      </c>
      <c r="AY36" s="36" t="s">
        <v>123</v>
      </c>
      <c r="AZ36" s="36" t="s">
        <v>123</v>
      </c>
      <c r="BA36" s="36" t="s">
        <v>123</v>
      </c>
      <c r="BB36" s="36" t="s">
        <v>123</v>
      </c>
    </row>
    <row r="37" spans="1:54" x14ac:dyDescent="0.3">
      <c r="A37" s="36">
        <v>27</v>
      </c>
      <c r="B37" s="36">
        <v>501</v>
      </c>
      <c r="C37" s="36" t="s">
        <v>123</v>
      </c>
      <c r="D37" s="36" t="s">
        <v>123</v>
      </c>
      <c r="E37" s="36" t="s">
        <v>123</v>
      </c>
      <c r="F37" s="36">
        <v>1</v>
      </c>
      <c r="G37" s="36">
        <v>1</v>
      </c>
      <c r="H37" s="36">
        <v>1</v>
      </c>
      <c r="I37" s="36" t="s">
        <v>123</v>
      </c>
      <c r="J37" s="36" t="s">
        <v>123</v>
      </c>
      <c r="K37" s="36" t="s">
        <v>123</v>
      </c>
      <c r="L37" s="36">
        <v>1</v>
      </c>
      <c r="M37" s="36" t="s">
        <v>123</v>
      </c>
      <c r="N37" s="36" t="s">
        <v>123</v>
      </c>
      <c r="O37" s="36" t="s">
        <v>123</v>
      </c>
      <c r="P37" s="36" t="s">
        <v>123</v>
      </c>
      <c r="Q37" s="36" t="s">
        <v>123</v>
      </c>
      <c r="R37" s="36" t="s">
        <v>123</v>
      </c>
      <c r="S37" s="36" t="s">
        <v>123</v>
      </c>
      <c r="T37" s="36" t="s">
        <v>123</v>
      </c>
      <c r="U37" s="36" t="s">
        <v>123</v>
      </c>
      <c r="V37" s="36" t="s">
        <v>123</v>
      </c>
      <c r="W37" s="36" t="s">
        <v>123</v>
      </c>
      <c r="X37" s="36" t="s">
        <v>123</v>
      </c>
      <c r="Y37" s="36" t="s">
        <v>123</v>
      </c>
      <c r="Z37" s="36" t="s">
        <v>123</v>
      </c>
      <c r="AA37" s="36" t="s">
        <v>123</v>
      </c>
      <c r="AB37" s="36" t="s">
        <v>123</v>
      </c>
      <c r="AC37" s="36" t="s">
        <v>123</v>
      </c>
      <c r="AD37" s="36" t="s">
        <v>123</v>
      </c>
      <c r="AE37" s="36" t="s">
        <v>123</v>
      </c>
      <c r="AF37" s="36" t="s">
        <v>123</v>
      </c>
      <c r="AG37" s="36" t="s">
        <v>123</v>
      </c>
      <c r="AH37" s="36"/>
      <c r="AI37" s="36"/>
      <c r="AJ37" s="36"/>
      <c r="AK37" s="36"/>
      <c r="AL37" s="36"/>
      <c r="AM37" s="36"/>
      <c r="AN37" s="37">
        <v>-14.808217895362001</v>
      </c>
      <c r="AO37" s="37">
        <v>-64.873891901223999</v>
      </c>
      <c r="AP37" s="36">
        <v>2951</v>
      </c>
      <c r="AQ37" s="36"/>
      <c r="AR37" s="36"/>
      <c r="AS37" s="54">
        <f t="shared" si="2"/>
        <v>17</v>
      </c>
      <c r="AT37" s="138"/>
      <c r="AU37" s="139"/>
      <c r="AV37" s="36" t="s">
        <v>123</v>
      </c>
      <c r="AW37" s="36" t="s">
        <v>123</v>
      </c>
      <c r="AX37" s="36" t="s">
        <v>123</v>
      </c>
      <c r="AY37" s="36" t="s">
        <v>123</v>
      </c>
      <c r="AZ37" s="36" t="s">
        <v>123</v>
      </c>
      <c r="BA37" s="36" t="s">
        <v>123</v>
      </c>
      <c r="BB37" s="36" t="s">
        <v>123</v>
      </c>
    </row>
    <row r="38" spans="1:54" x14ac:dyDescent="0.3">
      <c r="A38" s="36">
        <v>28</v>
      </c>
      <c r="B38" s="36">
        <v>502</v>
      </c>
      <c r="C38" s="36" t="s">
        <v>123</v>
      </c>
      <c r="D38" s="36" t="s">
        <v>123</v>
      </c>
      <c r="E38" s="36" t="s">
        <v>123</v>
      </c>
      <c r="F38" s="36">
        <v>1</v>
      </c>
      <c r="G38" s="36">
        <v>1</v>
      </c>
      <c r="H38" s="36">
        <v>1</v>
      </c>
      <c r="I38" s="36" t="s">
        <v>123</v>
      </c>
      <c r="J38" s="36" t="s">
        <v>123</v>
      </c>
      <c r="K38" s="36" t="s">
        <v>123</v>
      </c>
      <c r="L38" s="36">
        <v>1</v>
      </c>
      <c r="M38" s="36" t="s">
        <v>123</v>
      </c>
      <c r="N38" s="36" t="s">
        <v>123</v>
      </c>
      <c r="O38" s="36" t="s">
        <v>123</v>
      </c>
      <c r="P38" s="36" t="s">
        <v>123</v>
      </c>
      <c r="Q38" s="36" t="s">
        <v>123</v>
      </c>
      <c r="R38" s="36" t="s">
        <v>123</v>
      </c>
      <c r="S38" s="36" t="s">
        <v>123</v>
      </c>
      <c r="T38" s="36" t="s">
        <v>123</v>
      </c>
      <c r="U38" s="36" t="s">
        <v>123</v>
      </c>
      <c r="V38" s="36" t="s">
        <v>123</v>
      </c>
      <c r="W38" s="36" t="s">
        <v>123</v>
      </c>
      <c r="X38" s="36" t="s">
        <v>123</v>
      </c>
      <c r="Y38" s="36" t="s">
        <v>123</v>
      </c>
      <c r="Z38" s="36" t="s">
        <v>123</v>
      </c>
      <c r="AA38" s="36" t="s">
        <v>123</v>
      </c>
      <c r="AB38" s="36" t="s">
        <v>123</v>
      </c>
      <c r="AC38" s="36" t="s">
        <v>123</v>
      </c>
      <c r="AD38" s="36" t="s">
        <v>123</v>
      </c>
      <c r="AE38" s="36" t="s">
        <v>123</v>
      </c>
      <c r="AF38" s="36" t="s">
        <v>123</v>
      </c>
      <c r="AG38" s="36" t="s">
        <v>123</v>
      </c>
      <c r="AH38" s="36"/>
      <c r="AI38" s="36"/>
      <c r="AJ38" s="36"/>
      <c r="AK38" s="36"/>
      <c r="AL38" s="36"/>
      <c r="AM38" s="36"/>
      <c r="AN38" s="37">
        <v>-14.807969279631999</v>
      </c>
      <c r="AO38" s="37">
        <v>-64.873986449092001</v>
      </c>
      <c r="AP38" s="36">
        <v>2910</v>
      </c>
      <c r="AQ38" s="36"/>
      <c r="AS38" s="54">
        <f t="shared" si="2"/>
        <v>41</v>
      </c>
      <c r="AT38" s="138"/>
      <c r="AU38" s="139"/>
      <c r="AV38" s="36" t="s">
        <v>123</v>
      </c>
      <c r="AW38" s="36" t="s">
        <v>123</v>
      </c>
      <c r="AX38" s="36" t="s">
        <v>123</v>
      </c>
      <c r="AY38" s="36" t="s">
        <v>123</v>
      </c>
      <c r="AZ38" s="36" t="s">
        <v>123</v>
      </c>
      <c r="BA38" s="36" t="s">
        <v>123</v>
      </c>
      <c r="BB38" s="36" t="s">
        <v>123</v>
      </c>
    </row>
    <row r="39" spans="1:54" x14ac:dyDescent="0.3">
      <c r="A39" s="36">
        <v>29</v>
      </c>
      <c r="B39" s="36">
        <v>503</v>
      </c>
      <c r="C39" s="36" t="s">
        <v>123</v>
      </c>
      <c r="D39" s="36" t="s">
        <v>123</v>
      </c>
      <c r="E39" s="36" t="s">
        <v>123</v>
      </c>
      <c r="F39" s="36">
        <v>1</v>
      </c>
      <c r="G39" s="36">
        <v>1</v>
      </c>
      <c r="H39" s="36">
        <v>1</v>
      </c>
      <c r="I39" s="36" t="s">
        <v>123</v>
      </c>
      <c r="J39" s="36" t="s">
        <v>123</v>
      </c>
      <c r="K39" s="36" t="s">
        <v>123</v>
      </c>
      <c r="L39" s="36">
        <v>1</v>
      </c>
      <c r="M39" s="36" t="s">
        <v>123</v>
      </c>
      <c r="N39" s="36" t="s">
        <v>123</v>
      </c>
      <c r="O39" s="36" t="s">
        <v>123</v>
      </c>
      <c r="P39" s="36" t="s">
        <v>123</v>
      </c>
      <c r="Q39" s="36" t="s">
        <v>123</v>
      </c>
      <c r="R39" s="36" t="s">
        <v>123</v>
      </c>
      <c r="S39" s="36" t="s">
        <v>123</v>
      </c>
      <c r="T39" s="36" t="s">
        <v>123</v>
      </c>
      <c r="U39" s="36" t="s">
        <v>123</v>
      </c>
      <c r="V39" s="36" t="s">
        <v>123</v>
      </c>
      <c r="W39" s="36" t="s">
        <v>123</v>
      </c>
      <c r="X39" s="36" t="s">
        <v>123</v>
      </c>
      <c r="Y39" s="36" t="s">
        <v>123</v>
      </c>
      <c r="Z39" s="36" t="s">
        <v>123</v>
      </c>
      <c r="AA39" s="36" t="s">
        <v>123</v>
      </c>
      <c r="AB39" s="36" t="s">
        <v>123</v>
      </c>
      <c r="AC39" s="36" t="s">
        <v>123</v>
      </c>
      <c r="AD39" s="36" t="s">
        <v>123</v>
      </c>
      <c r="AE39" s="36" t="s">
        <v>123</v>
      </c>
      <c r="AF39" s="36" t="s">
        <v>123</v>
      </c>
      <c r="AG39" s="36" t="s">
        <v>123</v>
      </c>
      <c r="AH39" s="36"/>
      <c r="AI39" s="36"/>
      <c r="AJ39" s="36"/>
      <c r="AK39" s="36"/>
      <c r="AL39" s="36"/>
      <c r="AM39" s="36"/>
      <c r="AN39" s="37">
        <v>-14.80769440708</v>
      </c>
      <c r="AO39" s="37">
        <v>-64.874118547885999</v>
      </c>
      <c r="AP39" s="36">
        <v>2876</v>
      </c>
      <c r="AQ39" s="36"/>
      <c r="AR39" s="36"/>
      <c r="AS39" s="54">
        <f t="shared" si="2"/>
        <v>34</v>
      </c>
      <c r="AT39" s="138"/>
      <c r="AU39" s="139"/>
      <c r="AV39" s="36" t="s">
        <v>123</v>
      </c>
      <c r="AW39" s="36" t="s">
        <v>123</v>
      </c>
      <c r="AX39" s="36" t="s">
        <v>123</v>
      </c>
      <c r="AY39" s="36" t="s">
        <v>123</v>
      </c>
      <c r="AZ39" s="36" t="s">
        <v>123</v>
      </c>
      <c r="BA39" s="36" t="s">
        <v>123</v>
      </c>
      <c r="BB39" s="36" t="s">
        <v>123</v>
      </c>
    </row>
    <row r="40" spans="1:54" x14ac:dyDescent="0.3">
      <c r="A40" s="36">
        <v>30</v>
      </c>
      <c r="B40" s="36">
        <v>504</v>
      </c>
      <c r="C40" s="36" t="s">
        <v>123</v>
      </c>
      <c r="D40" s="36" t="s">
        <v>123</v>
      </c>
      <c r="E40" s="36" t="s">
        <v>123</v>
      </c>
      <c r="F40" s="36">
        <v>1</v>
      </c>
      <c r="G40" s="36">
        <v>1</v>
      </c>
      <c r="H40" s="36">
        <v>1</v>
      </c>
      <c r="I40" s="36" t="s">
        <v>123</v>
      </c>
      <c r="J40" s="36" t="s">
        <v>123</v>
      </c>
      <c r="K40" s="36" t="s">
        <v>123</v>
      </c>
      <c r="L40" s="36">
        <v>1</v>
      </c>
      <c r="M40" s="36" t="s">
        <v>123</v>
      </c>
      <c r="N40" s="36" t="s">
        <v>123</v>
      </c>
      <c r="O40" s="36" t="s">
        <v>123</v>
      </c>
      <c r="P40" s="36" t="s">
        <v>123</v>
      </c>
      <c r="Q40" s="36" t="s">
        <v>123</v>
      </c>
      <c r="R40" s="36" t="s">
        <v>123</v>
      </c>
      <c r="S40" s="36" t="s">
        <v>123</v>
      </c>
      <c r="T40" s="36" t="s">
        <v>123</v>
      </c>
      <c r="U40" s="36" t="s">
        <v>123</v>
      </c>
      <c r="V40" s="36">
        <v>1</v>
      </c>
      <c r="W40" s="36" t="s">
        <v>123</v>
      </c>
      <c r="X40" s="36" t="s">
        <v>123</v>
      </c>
      <c r="Y40" s="36" t="s">
        <v>123</v>
      </c>
      <c r="Z40" s="36" t="s">
        <v>123</v>
      </c>
      <c r="AA40" s="36" t="s">
        <v>123</v>
      </c>
      <c r="AB40" s="36" t="s">
        <v>123</v>
      </c>
      <c r="AC40" s="36" t="s">
        <v>123</v>
      </c>
      <c r="AD40" s="36" t="s">
        <v>123</v>
      </c>
      <c r="AE40" s="36" t="s">
        <v>123</v>
      </c>
      <c r="AF40" s="36" t="s">
        <v>123</v>
      </c>
      <c r="AG40" s="36" t="s">
        <v>123</v>
      </c>
      <c r="AH40" s="36"/>
      <c r="AI40" s="36">
        <v>1</v>
      </c>
      <c r="AJ40" s="36"/>
      <c r="AK40" s="36" t="s">
        <v>283</v>
      </c>
      <c r="AL40" s="36">
        <v>1</v>
      </c>
      <c r="AM40" s="36">
        <v>5</v>
      </c>
      <c r="AN40" s="37">
        <v>-14.80734757656</v>
      </c>
      <c r="AO40" s="37">
        <v>-64.874239917843994</v>
      </c>
      <c r="AP40" s="36">
        <v>2835</v>
      </c>
      <c r="AQ40" s="36">
        <v>2811</v>
      </c>
      <c r="AR40" s="36">
        <f>AP40-AQ40</f>
        <v>24</v>
      </c>
      <c r="AS40" s="54">
        <f t="shared" si="2"/>
        <v>41</v>
      </c>
      <c r="AT40" s="138"/>
      <c r="AU40" s="139"/>
      <c r="AV40" s="36" t="s">
        <v>123</v>
      </c>
      <c r="AW40" s="36" t="s">
        <v>123</v>
      </c>
      <c r="AX40" s="36" t="s">
        <v>123</v>
      </c>
      <c r="AY40" s="36" t="s">
        <v>123</v>
      </c>
      <c r="AZ40" s="36" t="s">
        <v>123</v>
      </c>
      <c r="BA40" s="36" t="s">
        <v>123</v>
      </c>
      <c r="BB40" s="36" t="s">
        <v>123</v>
      </c>
    </row>
    <row r="41" spans="1:54" x14ac:dyDescent="0.3">
      <c r="A41" s="36">
        <v>31</v>
      </c>
      <c r="B41" s="36">
        <v>505</v>
      </c>
      <c r="C41" s="36" t="s">
        <v>123</v>
      </c>
      <c r="D41" s="36" t="s">
        <v>123</v>
      </c>
      <c r="E41" s="36" t="s">
        <v>123</v>
      </c>
      <c r="F41" s="36">
        <v>1</v>
      </c>
      <c r="G41" s="36">
        <v>1</v>
      </c>
      <c r="H41" s="36">
        <v>1</v>
      </c>
      <c r="I41" s="36" t="s">
        <v>123</v>
      </c>
      <c r="J41" s="36" t="s">
        <v>123</v>
      </c>
      <c r="K41" s="36" t="s">
        <v>123</v>
      </c>
      <c r="L41" s="36">
        <v>1</v>
      </c>
      <c r="M41" s="36" t="s">
        <v>123</v>
      </c>
      <c r="N41" s="36" t="s">
        <v>123</v>
      </c>
      <c r="O41" s="36" t="s">
        <v>123</v>
      </c>
      <c r="P41" s="36" t="s">
        <v>123</v>
      </c>
      <c r="Q41" s="36" t="s">
        <v>123</v>
      </c>
      <c r="R41" s="36" t="s">
        <v>123</v>
      </c>
      <c r="S41" s="36" t="s">
        <v>123</v>
      </c>
      <c r="T41" s="36" t="s">
        <v>123</v>
      </c>
      <c r="U41" s="36" t="s">
        <v>123</v>
      </c>
      <c r="V41" s="36" t="s">
        <v>123</v>
      </c>
      <c r="W41" s="36" t="s">
        <v>123</v>
      </c>
      <c r="X41" s="36" t="s">
        <v>123</v>
      </c>
      <c r="Y41" s="36" t="s">
        <v>123</v>
      </c>
      <c r="Z41" s="36" t="s">
        <v>123</v>
      </c>
      <c r="AA41" s="36" t="s">
        <v>123</v>
      </c>
      <c r="AB41" s="36" t="s">
        <v>123</v>
      </c>
      <c r="AC41" s="36" t="s">
        <v>123</v>
      </c>
      <c r="AD41" s="36" t="s">
        <v>123</v>
      </c>
      <c r="AE41" s="36" t="s">
        <v>123</v>
      </c>
      <c r="AF41" s="36" t="s">
        <v>123</v>
      </c>
      <c r="AG41" s="36" t="s">
        <v>123</v>
      </c>
      <c r="AH41" s="36"/>
      <c r="AI41" s="36"/>
      <c r="AJ41" s="36"/>
      <c r="AK41" s="36"/>
      <c r="AL41" s="36"/>
      <c r="AM41" s="36"/>
      <c r="AN41" s="37">
        <v>-14.8069443436</v>
      </c>
      <c r="AO41" s="37">
        <v>-64.874444771558004</v>
      </c>
      <c r="AP41" s="36">
        <v>2763</v>
      </c>
      <c r="AQ41" s="36"/>
      <c r="AR41" s="36"/>
      <c r="AS41" s="54">
        <f>AQ40-AP41</f>
        <v>48</v>
      </c>
      <c r="AT41" s="138"/>
      <c r="AU41" s="139"/>
      <c r="AV41" s="36" t="s">
        <v>123</v>
      </c>
      <c r="AW41" s="36" t="s">
        <v>123</v>
      </c>
      <c r="AX41" s="36" t="s">
        <v>123</v>
      </c>
      <c r="AY41" s="36" t="s">
        <v>123</v>
      </c>
      <c r="AZ41" s="36" t="s">
        <v>123</v>
      </c>
      <c r="BA41" s="36" t="s">
        <v>123</v>
      </c>
      <c r="BB41" s="36" t="s">
        <v>123</v>
      </c>
    </row>
    <row r="42" spans="1:54" x14ac:dyDescent="0.3">
      <c r="A42" s="36">
        <v>32</v>
      </c>
      <c r="B42" s="36">
        <v>506</v>
      </c>
      <c r="C42" s="36" t="s">
        <v>123</v>
      </c>
      <c r="D42" s="36" t="s">
        <v>123</v>
      </c>
      <c r="E42" s="36" t="s">
        <v>123</v>
      </c>
      <c r="F42" s="36">
        <v>1</v>
      </c>
      <c r="G42" s="36">
        <v>1</v>
      </c>
      <c r="H42" s="36">
        <v>1</v>
      </c>
      <c r="I42" s="36" t="s">
        <v>123</v>
      </c>
      <c r="J42" s="36" t="s">
        <v>123</v>
      </c>
      <c r="K42" s="36" t="s">
        <v>123</v>
      </c>
      <c r="L42" s="36" t="s">
        <v>123</v>
      </c>
      <c r="M42" s="36" t="s">
        <v>123</v>
      </c>
      <c r="N42" s="36">
        <v>1</v>
      </c>
      <c r="O42" s="36" t="s">
        <v>123</v>
      </c>
      <c r="P42" s="36">
        <v>1</v>
      </c>
      <c r="Q42" s="36" t="s">
        <v>123</v>
      </c>
      <c r="R42" s="36" t="s">
        <v>123</v>
      </c>
      <c r="S42" s="36" t="s">
        <v>123</v>
      </c>
      <c r="T42" s="36" t="s">
        <v>123</v>
      </c>
      <c r="U42" s="36" t="s">
        <v>123</v>
      </c>
      <c r="V42" s="36" t="s">
        <v>123</v>
      </c>
      <c r="W42" s="36" t="s">
        <v>123</v>
      </c>
      <c r="X42" s="36" t="s">
        <v>123</v>
      </c>
      <c r="Y42" s="36" t="s">
        <v>123</v>
      </c>
      <c r="Z42" s="36" t="s">
        <v>123</v>
      </c>
      <c r="AA42" s="36" t="s">
        <v>123</v>
      </c>
      <c r="AB42" s="36" t="s">
        <v>123</v>
      </c>
      <c r="AC42" s="36" t="s">
        <v>123</v>
      </c>
      <c r="AD42" s="36" t="s">
        <v>123</v>
      </c>
      <c r="AE42" s="36" t="s">
        <v>123</v>
      </c>
      <c r="AF42" s="36" t="s">
        <v>123</v>
      </c>
      <c r="AG42" s="36" t="s">
        <v>123</v>
      </c>
      <c r="AH42" s="36"/>
      <c r="AI42" s="36"/>
      <c r="AJ42" s="36"/>
      <c r="AK42" s="36"/>
      <c r="AL42" s="36"/>
      <c r="AM42" s="36"/>
      <c r="AN42" s="37">
        <v>-14.806548889655</v>
      </c>
      <c r="AO42" s="37">
        <v>-64.874598663300006</v>
      </c>
      <c r="AP42" s="36">
        <v>2718</v>
      </c>
      <c r="AQ42" s="36"/>
      <c r="AR42" s="36"/>
      <c r="AS42" s="54">
        <f t="shared" si="2"/>
        <v>45</v>
      </c>
      <c r="AT42" s="138"/>
      <c r="AU42" s="139"/>
      <c r="AV42" s="36">
        <v>1</v>
      </c>
      <c r="AW42" s="36">
        <v>1</v>
      </c>
      <c r="AX42" s="36">
        <v>1</v>
      </c>
      <c r="AY42" s="36" t="s">
        <v>123</v>
      </c>
      <c r="AZ42" s="36" t="s">
        <v>123</v>
      </c>
      <c r="BA42" s="36" t="s">
        <v>123</v>
      </c>
      <c r="BB42" s="36" t="s">
        <v>123</v>
      </c>
    </row>
    <row r="43" spans="1:54" x14ac:dyDescent="0.3">
      <c r="A43" s="36" t="s">
        <v>366</v>
      </c>
      <c r="B43" s="36"/>
      <c r="C43" s="36"/>
      <c r="D43" s="36"/>
      <c r="E43" s="36"/>
      <c r="F43" s="36" t="s">
        <v>123</v>
      </c>
      <c r="G43" s="36" t="s">
        <v>123</v>
      </c>
      <c r="H43" s="36" t="s">
        <v>123</v>
      </c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>
        <v>1</v>
      </c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7">
        <v>-14.806445</v>
      </c>
      <c r="AO43" s="37">
        <v>-64.874650000000003</v>
      </c>
      <c r="AP43" s="36"/>
      <c r="AQ43" s="36"/>
      <c r="AR43" s="36"/>
      <c r="AS43" s="54"/>
      <c r="AT43" s="52"/>
      <c r="AU43" s="53"/>
      <c r="AV43" s="36" t="s">
        <v>123</v>
      </c>
      <c r="AW43" s="36" t="s">
        <v>123</v>
      </c>
      <c r="AX43" s="36"/>
      <c r="AY43" s="36">
        <v>13</v>
      </c>
      <c r="AZ43" s="36">
        <f>AY43*1.25</f>
        <v>16.25</v>
      </c>
      <c r="BA43" s="36" t="s">
        <v>123</v>
      </c>
      <c r="BB43" s="36" t="s">
        <v>123</v>
      </c>
    </row>
    <row r="44" spans="1:54" x14ac:dyDescent="0.3">
      <c r="A44" s="36">
        <v>33</v>
      </c>
      <c r="B44" s="36">
        <v>507</v>
      </c>
      <c r="C44" s="36"/>
      <c r="D44" s="36"/>
      <c r="E44" s="36"/>
      <c r="F44" s="36">
        <v>1</v>
      </c>
      <c r="G44" s="36">
        <v>1</v>
      </c>
      <c r="H44" s="36">
        <v>1</v>
      </c>
      <c r="I44" s="36"/>
      <c r="J44" s="36"/>
      <c r="K44" s="36"/>
      <c r="L44" s="36"/>
      <c r="M44" s="36"/>
      <c r="N44" s="36"/>
      <c r="O44" s="36"/>
      <c r="P44" s="36">
        <v>1</v>
      </c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7">
        <v>-14.806221000000001</v>
      </c>
      <c r="AO44" s="37">
        <v>-64.874730999999997</v>
      </c>
      <c r="AP44" s="36"/>
      <c r="AQ44" s="36"/>
      <c r="AR44" s="36"/>
      <c r="AS44" s="54"/>
      <c r="AT44" s="52"/>
      <c r="AU44" s="53"/>
      <c r="AV44" s="36">
        <v>1</v>
      </c>
      <c r="AW44" s="36">
        <v>1</v>
      </c>
      <c r="AX44" s="36">
        <v>1</v>
      </c>
      <c r="AY44" s="36">
        <v>26</v>
      </c>
      <c r="AZ44" s="36">
        <f>AY44*1.25</f>
        <v>32.5</v>
      </c>
      <c r="BA44" s="36">
        <v>1</v>
      </c>
      <c r="BB44" s="36" t="s">
        <v>123</v>
      </c>
    </row>
    <row r="45" spans="1:54" x14ac:dyDescent="0.3">
      <c r="A45" s="36">
        <v>34</v>
      </c>
      <c r="B45" s="36">
        <v>508</v>
      </c>
      <c r="C45" s="36" t="s">
        <v>123</v>
      </c>
      <c r="D45" s="36" t="s">
        <v>123</v>
      </c>
      <c r="E45" s="36" t="s">
        <v>123</v>
      </c>
      <c r="F45" s="36">
        <v>1</v>
      </c>
      <c r="G45" s="36">
        <v>1</v>
      </c>
      <c r="H45" s="36">
        <v>1</v>
      </c>
      <c r="I45" s="36" t="s">
        <v>123</v>
      </c>
      <c r="J45" s="36" t="s">
        <v>123</v>
      </c>
      <c r="K45" s="36" t="s">
        <v>123</v>
      </c>
      <c r="L45" s="36" t="s">
        <v>123</v>
      </c>
      <c r="M45" s="36" t="s">
        <v>123</v>
      </c>
      <c r="N45" s="36">
        <v>1</v>
      </c>
      <c r="O45" s="36" t="s">
        <v>123</v>
      </c>
      <c r="P45" s="36">
        <v>1</v>
      </c>
      <c r="Q45" s="36">
        <v>1</v>
      </c>
      <c r="R45" s="36" t="s">
        <v>123</v>
      </c>
      <c r="S45" s="36" t="s">
        <v>123</v>
      </c>
      <c r="T45" s="36" t="s">
        <v>123</v>
      </c>
      <c r="U45" s="36" t="s">
        <v>123</v>
      </c>
      <c r="V45" s="36" t="s">
        <v>123</v>
      </c>
      <c r="W45" s="36" t="s">
        <v>123</v>
      </c>
      <c r="X45" s="36" t="s">
        <v>123</v>
      </c>
      <c r="Y45" s="36" t="s">
        <v>123</v>
      </c>
      <c r="Z45" s="36" t="s">
        <v>123</v>
      </c>
      <c r="AA45" s="36" t="s">
        <v>123</v>
      </c>
      <c r="AB45" s="36" t="s">
        <v>123</v>
      </c>
      <c r="AC45" s="36" t="s">
        <v>123</v>
      </c>
      <c r="AD45" s="36" t="s">
        <v>123</v>
      </c>
      <c r="AE45" s="36" t="s">
        <v>123</v>
      </c>
      <c r="AF45" s="36" t="s">
        <v>123</v>
      </c>
      <c r="AG45" s="36" t="s">
        <v>123</v>
      </c>
      <c r="AH45" s="36"/>
      <c r="AI45" s="36"/>
      <c r="AJ45" s="36"/>
      <c r="AK45" s="36"/>
      <c r="AL45" s="36"/>
      <c r="AM45" s="36"/>
      <c r="AN45" s="37">
        <v>-14.806466232419</v>
      </c>
      <c r="AO45" s="37">
        <v>-64.874744173139007</v>
      </c>
      <c r="AP45" s="36">
        <v>2693</v>
      </c>
      <c r="AQ45" s="36"/>
      <c r="AR45" s="36"/>
      <c r="AS45" s="54">
        <f>AP42-AP45</f>
        <v>25</v>
      </c>
      <c r="AT45" s="138" t="s">
        <v>270</v>
      </c>
      <c r="AU45" s="139"/>
      <c r="AV45" s="36">
        <v>1</v>
      </c>
      <c r="AW45" s="36">
        <v>1</v>
      </c>
      <c r="AX45" s="36">
        <v>1</v>
      </c>
      <c r="AY45" s="36">
        <v>10</v>
      </c>
      <c r="AZ45" s="36">
        <f>AY45*1.25</f>
        <v>12.5</v>
      </c>
      <c r="BA45" s="36" t="s">
        <v>123</v>
      </c>
      <c r="BB45" s="36" t="s">
        <v>123</v>
      </c>
    </row>
    <row r="46" spans="1:54" x14ac:dyDescent="0.3">
      <c r="A46" s="36">
        <v>35</v>
      </c>
      <c r="B46" s="36">
        <v>509</v>
      </c>
      <c r="C46" s="36" t="s">
        <v>123</v>
      </c>
      <c r="D46" s="36" t="s">
        <v>123</v>
      </c>
      <c r="E46" s="36" t="s">
        <v>123</v>
      </c>
      <c r="F46" s="36">
        <v>1</v>
      </c>
      <c r="G46" s="36">
        <v>1</v>
      </c>
      <c r="H46" s="36">
        <v>1</v>
      </c>
      <c r="I46" s="36" t="s">
        <v>123</v>
      </c>
      <c r="J46" s="36" t="s">
        <v>123</v>
      </c>
      <c r="K46" s="36" t="s">
        <v>123</v>
      </c>
      <c r="L46" s="36" t="s">
        <v>123</v>
      </c>
      <c r="M46" s="36" t="s">
        <v>123</v>
      </c>
      <c r="N46" s="36">
        <v>1</v>
      </c>
      <c r="O46" s="36" t="s">
        <v>123</v>
      </c>
      <c r="P46" s="36">
        <v>1</v>
      </c>
      <c r="Q46" s="36" t="s">
        <v>123</v>
      </c>
      <c r="R46" s="36" t="s">
        <v>123</v>
      </c>
      <c r="S46" s="36" t="s">
        <v>123</v>
      </c>
      <c r="T46" s="36" t="s">
        <v>123</v>
      </c>
      <c r="U46" s="36" t="s">
        <v>123</v>
      </c>
      <c r="V46" s="36" t="s">
        <v>123</v>
      </c>
      <c r="W46" s="36" t="s">
        <v>123</v>
      </c>
      <c r="X46" s="36" t="s">
        <v>123</v>
      </c>
      <c r="Y46" s="36" t="s">
        <v>123</v>
      </c>
      <c r="Z46" s="36" t="s">
        <v>123</v>
      </c>
      <c r="AA46" s="36" t="s">
        <v>123</v>
      </c>
      <c r="AB46" s="36" t="s">
        <v>123</v>
      </c>
      <c r="AC46" s="36" t="s">
        <v>123</v>
      </c>
      <c r="AD46" s="36" t="s">
        <v>123</v>
      </c>
      <c r="AE46" s="36" t="s">
        <v>123</v>
      </c>
      <c r="AF46" s="36" t="s">
        <v>123</v>
      </c>
      <c r="AG46" s="36" t="s">
        <v>123</v>
      </c>
      <c r="AH46" s="36"/>
      <c r="AI46" s="36"/>
      <c r="AJ46" s="36"/>
      <c r="AK46" s="36"/>
      <c r="AL46" s="36"/>
      <c r="AM46" s="36"/>
      <c r="AN46" s="37">
        <v>-14.806571579634999</v>
      </c>
      <c r="AO46" s="37">
        <v>-64.875004347412997</v>
      </c>
      <c r="AP46" s="36">
        <v>2663</v>
      </c>
      <c r="AQ46" s="36"/>
      <c r="AR46" s="36"/>
      <c r="AS46" s="54">
        <f t="shared" ref="AS46" si="3">AP45-AP46</f>
        <v>30</v>
      </c>
      <c r="AT46" s="138"/>
      <c r="AU46" s="139"/>
      <c r="AV46" s="36">
        <v>1</v>
      </c>
      <c r="AW46" s="36">
        <v>1</v>
      </c>
      <c r="AX46" s="36">
        <v>1</v>
      </c>
      <c r="AY46" s="36" t="s">
        <v>123</v>
      </c>
      <c r="AZ46" s="36" t="s">
        <v>123</v>
      </c>
      <c r="BA46" s="36" t="s">
        <v>123</v>
      </c>
      <c r="BB46" s="36" t="s">
        <v>123</v>
      </c>
    </row>
    <row r="47" spans="1:54" x14ac:dyDescent="0.3">
      <c r="A47" s="36" t="s">
        <v>180</v>
      </c>
      <c r="B47" s="36" t="s">
        <v>123</v>
      </c>
      <c r="C47" s="36" t="s">
        <v>123</v>
      </c>
      <c r="D47" s="36" t="s">
        <v>123</v>
      </c>
      <c r="E47" s="36" t="s">
        <v>123</v>
      </c>
      <c r="F47" s="36" t="s">
        <v>123</v>
      </c>
      <c r="G47" s="36" t="s">
        <v>123</v>
      </c>
      <c r="H47" s="36" t="s">
        <v>123</v>
      </c>
      <c r="I47" s="36" t="s">
        <v>123</v>
      </c>
      <c r="J47" s="36" t="s">
        <v>123</v>
      </c>
      <c r="K47" s="36" t="s">
        <v>123</v>
      </c>
      <c r="L47" s="36" t="s">
        <v>123</v>
      </c>
      <c r="M47" s="36" t="s">
        <v>123</v>
      </c>
      <c r="N47" s="36" t="s">
        <v>123</v>
      </c>
      <c r="O47" s="36" t="s">
        <v>123</v>
      </c>
      <c r="P47" s="36" t="s">
        <v>123</v>
      </c>
      <c r="Q47" s="36" t="s">
        <v>123</v>
      </c>
      <c r="R47" s="36" t="s">
        <v>123</v>
      </c>
      <c r="S47" s="36" t="s">
        <v>123</v>
      </c>
      <c r="T47" s="36" t="s">
        <v>123</v>
      </c>
      <c r="U47" s="36" t="s">
        <v>123</v>
      </c>
      <c r="V47" s="36" t="s">
        <v>123</v>
      </c>
      <c r="W47" s="36" t="s">
        <v>123</v>
      </c>
      <c r="X47" s="36">
        <v>1</v>
      </c>
      <c r="Y47" s="36"/>
      <c r="Z47" s="36" t="s">
        <v>123</v>
      </c>
      <c r="AA47" s="36" t="s">
        <v>123</v>
      </c>
      <c r="AB47" s="36" t="s">
        <v>123</v>
      </c>
      <c r="AC47" s="36" t="s">
        <v>123</v>
      </c>
      <c r="AD47" s="36" t="s">
        <v>123</v>
      </c>
      <c r="AE47" s="36" t="s">
        <v>123</v>
      </c>
      <c r="AF47" s="36" t="s">
        <v>123</v>
      </c>
      <c r="AG47" s="36" t="s">
        <v>123</v>
      </c>
      <c r="AH47" s="36"/>
      <c r="AI47" s="36"/>
      <c r="AJ47" s="36"/>
      <c r="AK47" s="36"/>
      <c r="AL47" s="36"/>
      <c r="AM47" s="36"/>
      <c r="AN47" s="37">
        <v>-14.806609999999999</v>
      </c>
      <c r="AO47" s="37">
        <v>-64.875112999999999</v>
      </c>
      <c r="AP47" s="36"/>
      <c r="AQ47" s="36"/>
      <c r="AR47" s="36"/>
      <c r="AS47" s="54"/>
      <c r="AT47" s="52"/>
      <c r="AU47" s="53"/>
      <c r="AV47" s="36" t="s">
        <v>123</v>
      </c>
      <c r="AW47" s="36" t="s">
        <v>123</v>
      </c>
      <c r="AX47" s="36"/>
      <c r="AY47" s="36">
        <v>13</v>
      </c>
      <c r="AZ47" s="36">
        <f>AY47*1.25</f>
        <v>16.25</v>
      </c>
      <c r="BA47" s="36" t="s">
        <v>123</v>
      </c>
      <c r="BB47" s="36" t="s">
        <v>123</v>
      </c>
    </row>
    <row r="48" spans="1:54" x14ac:dyDescent="0.3">
      <c r="A48" s="36">
        <v>36</v>
      </c>
      <c r="B48" s="36">
        <v>510</v>
      </c>
      <c r="C48" s="36" t="s">
        <v>123</v>
      </c>
      <c r="D48" s="36" t="s">
        <v>123</v>
      </c>
      <c r="E48" s="36" t="s">
        <v>123</v>
      </c>
      <c r="F48" s="36">
        <v>1</v>
      </c>
      <c r="G48" s="36">
        <v>1</v>
      </c>
      <c r="H48" s="36">
        <v>1</v>
      </c>
      <c r="I48" s="36" t="s">
        <v>123</v>
      </c>
      <c r="J48" s="36" t="s">
        <v>123</v>
      </c>
      <c r="K48" s="36" t="s">
        <v>123</v>
      </c>
      <c r="L48" s="36" t="s">
        <v>123</v>
      </c>
      <c r="M48" s="36" t="s">
        <v>123</v>
      </c>
      <c r="N48" s="36" t="s">
        <v>123</v>
      </c>
      <c r="O48" s="36" t="s">
        <v>123</v>
      </c>
      <c r="P48" s="36">
        <v>1</v>
      </c>
      <c r="Q48" s="36">
        <v>1</v>
      </c>
      <c r="R48" s="36" t="s">
        <v>123</v>
      </c>
      <c r="S48" s="36" t="s">
        <v>123</v>
      </c>
      <c r="T48" s="36" t="s">
        <v>123</v>
      </c>
      <c r="U48" s="36" t="s">
        <v>123</v>
      </c>
      <c r="V48" s="36" t="s">
        <v>123</v>
      </c>
      <c r="W48" s="36" t="s">
        <v>123</v>
      </c>
      <c r="X48" s="36" t="s">
        <v>123</v>
      </c>
      <c r="Y48" s="36" t="s">
        <v>123</v>
      </c>
      <c r="Z48" s="36" t="s">
        <v>123</v>
      </c>
      <c r="AA48" s="36" t="s">
        <v>123</v>
      </c>
      <c r="AB48" s="36" t="s">
        <v>123</v>
      </c>
      <c r="AC48" s="36" t="s">
        <v>123</v>
      </c>
      <c r="AD48" s="36" t="s">
        <v>123</v>
      </c>
      <c r="AE48" s="36" t="s">
        <v>123</v>
      </c>
      <c r="AF48" s="36" t="s">
        <v>123</v>
      </c>
      <c r="AG48" s="36" t="s">
        <v>123</v>
      </c>
      <c r="AH48" s="36"/>
      <c r="AI48" s="36"/>
      <c r="AJ48" s="36"/>
      <c r="AK48" s="36"/>
      <c r="AL48" s="36"/>
      <c r="AM48" s="36"/>
      <c r="AN48" s="37">
        <v>-14.806672063941001</v>
      </c>
      <c r="AO48" s="37">
        <v>-64.875254463404005</v>
      </c>
      <c r="AP48" s="36"/>
      <c r="AQ48" s="36"/>
      <c r="AR48" s="36"/>
      <c r="AS48" s="54"/>
      <c r="AT48" s="138" t="s">
        <v>270</v>
      </c>
      <c r="AU48" s="139"/>
      <c r="AV48" s="36">
        <v>1</v>
      </c>
      <c r="AW48" s="36">
        <v>1</v>
      </c>
      <c r="AX48" s="36">
        <v>1</v>
      </c>
      <c r="AY48" s="36">
        <v>15</v>
      </c>
      <c r="AZ48" s="36">
        <f>AY48*1.25</f>
        <v>18.75</v>
      </c>
      <c r="BA48" s="36">
        <v>1</v>
      </c>
      <c r="BB48" s="36" t="s">
        <v>123</v>
      </c>
    </row>
    <row r="49" spans="1:54" x14ac:dyDescent="0.3">
      <c r="A49" s="36">
        <v>37</v>
      </c>
      <c r="B49" s="36">
        <v>511</v>
      </c>
      <c r="C49" s="36" t="s">
        <v>123</v>
      </c>
      <c r="D49" s="36" t="s">
        <v>123</v>
      </c>
      <c r="E49" s="36" t="s">
        <v>123</v>
      </c>
      <c r="F49" s="36">
        <v>1</v>
      </c>
      <c r="G49" s="36">
        <v>1</v>
      </c>
      <c r="H49" s="36">
        <v>1</v>
      </c>
      <c r="I49" s="36" t="s">
        <v>123</v>
      </c>
      <c r="J49" s="36" t="s">
        <v>123</v>
      </c>
      <c r="K49" s="36" t="s">
        <v>123</v>
      </c>
      <c r="L49" s="36" t="s">
        <v>123</v>
      </c>
      <c r="M49" s="36" t="s">
        <v>123</v>
      </c>
      <c r="N49" s="36">
        <v>1</v>
      </c>
      <c r="O49" s="36" t="s">
        <v>123</v>
      </c>
      <c r="P49" s="36">
        <v>1</v>
      </c>
      <c r="Q49" s="36" t="s">
        <v>123</v>
      </c>
      <c r="R49" s="36" t="s">
        <v>123</v>
      </c>
      <c r="S49" s="36" t="s">
        <v>123</v>
      </c>
      <c r="T49" s="36" t="s">
        <v>123</v>
      </c>
      <c r="U49" s="36" t="s">
        <v>123</v>
      </c>
      <c r="V49" s="36" t="s">
        <v>123</v>
      </c>
      <c r="W49" s="36" t="s">
        <v>123</v>
      </c>
      <c r="X49" s="36" t="s">
        <v>123</v>
      </c>
      <c r="Y49" s="36" t="s">
        <v>123</v>
      </c>
      <c r="Z49" s="36" t="s">
        <v>123</v>
      </c>
      <c r="AA49" s="36" t="s">
        <v>123</v>
      </c>
      <c r="AB49" s="36" t="s">
        <v>123</v>
      </c>
      <c r="AC49" s="36" t="s">
        <v>123</v>
      </c>
      <c r="AD49" s="36" t="s">
        <v>123</v>
      </c>
      <c r="AE49" s="36" t="s">
        <v>123</v>
      </c>
      <c r="AF49" s="36" t="s">
        <v>123</v>
      </c>
      <c r="AG49" s="36" t="s">
        <v>123</v>
      </c>
      <c r="AH49" s="36"/>
      <c r="AI49" s="36"/>
      <c r="AJ49" s="36"/>
      <c r="AK49" s="36"/>
      <c r="AL49" s="36"/>
      <c r="AM49" s="36"/>
      <c r="AN49" s="37">
        <v>-14.80650123987</v>
      </c>
      <c r="AO49" s="37">
        <v>-64.875161256640993</v>
      </c>
      <c r="AP49" s="36">
        <v>2638</v>
      </c>
      <c r="AQ49" s="36"/>
      <c r="AR49" s="36"/>
      <c r="AS49" s="54">
        <f>AP46-AP49</f>
        <v>25</v>
      </c>
      <c r="AT49" s="138"/>
      <c r="AU49" s="139"/>
      <c r="AV49" s="36">
        <v>1</v>
      </c>
      <c r="AW49" s="36">
        <v>1</v>
      </c>
      <c r="AX49" s="36">
        <v>1</v>
      </c>
      <c r="AY49" s="36">
        <v>13</v>
      </c>
      <c r="AZ49" s="36">
        <f>AY49*1.25</f>
        <v>16.25</v>
      </c>
      <c r="BA49" s="36" t="s">
        <v>123</v>
      </c>
      <c r="BB49" s="36" t="s">
        <v>123</v>
      </c>
    </row>
    <row r="50" spans="1:54" x14ac:dyDescent="0.3">
      <c r="A50" s="36">
        <v>38</v>
      </c>
      <c r="B50" s="36">
        <v>512</v>
      </c>
      <c r="C50" s="36" t="s">
        <v>123</v>
      </c>
      <c r="D50" s="36" t="s">
        <v>123</v>
      </c>
      <c r="E50" s="36" t="s">
        <v>123</v>
      </c>
      <c r="F50" s="36">
        <v>1</v>
      </c>
      <c r="G50" s="36">
        <v>1</v>
      </c>
      <c r="H50" s="36">
        <v>1</v>
      </c>
      <c r="I50" s="36" t="s">
        <v>123</v>
      </c>
      <c r="J50" s="36" t="s">
        <v>123</v>
      </c>
      <c r="K50" s="36" t="s">
        <v>123</v>
      </c>
      <c r="L50" s="36">
        <v>1</v>
      </c>
      <c r="M50" s="36" t="s">
        <v>123</v>
      </c>
      <c r="N50" s="36" t="s">
        <v>123</v>
      </c>
      <c r="O50" s="36" t="s">
        <v>123</v>
      </c>
      <c r="P50" s="36" t="s">
        <v>123</v>
      </c>
      <c r="Q50" s="36" t="s">
        <v>123</v>
      </c>
      <c r="R50" s="36" t="s">
        <v>123</v>
      </c>
      <c r="S50" s="36" t="s">
        <v>123</v>
      </c>
      <c r="T50" s="36" t="s">
        <v>123</v>
      </c>
      <c r="U50" s="36" t="s">
        <v>123</v>
      </c>
      <c r="V50" s="36" t="s">
        <v>123</v>
      </c>
      <c r="W50" s="36" t="s">
        <v>123</v>
      </c>
      <c r="X50" s="36" t="s">
        <v>123</v>
      </c>
      <c r="Y50" s="36" t="s">
        <v>123</v>
      </c>
      <c r="Z50" s="36" t="s">
        <v>123</v>
      </c>
      <c r="AA50" s="36" t="s">
        <v>123</v>
      </c>
      <c r="AB50" s="36" t="s">
        <v>123</v>
      </c>
      <c r="AC50" s="36" t="s">
        <v>123</v>
      </c>
      <c r="AD50" s="36" t="s">
        <v>123</v>
      </c>
      <c r="AE50" s="36" t="s">
        <v>123</v>
      </c>
      <c r="AF50" s="36" t="s">
        <v>123</v>
      </c>
      <c r="AG50" s="36" t="s">
        <v>123</v>
      </c>
      <c r="AH50" s="36"/>
      <c r="AI50" s="36"/>
      <c r="AJ50" s="36"/>
      <c r="AK50" s="36"/>
      <c r="AL50" s="36"/>
      <c r="AM50" s="36"/>
      <c r="AN50" s="37">
        <v>-14.806184876124</v>
      </c>
      <c r="AO50" s="37">
        <v>-64.875286985187998</v>
      </c>
      <c r="AP50" s="36">
        <v>2600</v>
      </c>
      <c r="AQ50" s="36"/>
      <c r="AR50" s="36"/>
      <c r="AS50" s="54">
        <f>AP49-AP50</f>
        <v>38</v>
      </c>
      <c r="AT50" s="138"/>
      <c r="AU50" s="139"/>
      <c r="AV50" s="36" t="s">
        <v>123</v>
      </c>
      <c r="AW50" s="36" t="s">
        <v>123</v>
      </c>
      <c r="AX50" s="36" t="s">
        <v>123</v>
      </c>
      <c r="AY50" s="36" t="s">
        <v>123</v>
      </c>
      <c r="AZ50" s="36" t="s">
        <v>123</v>
      </c>
      <c r="BA50" s="36" t="s">
        <v>123</v>
      </c>
      <c r="BB50" s="36" t="s">
        <v>123</v>
      </c>
    </row>
    <row r="51" spans="1:54" x14ac:dyDescent="0.3">
      <c r="A51" s="36">
        <v>39</v>
      </c>
      <c r="B51" s="36">
        <v>513</v>
      </c>
      <c r="C51" s="36" t="s">
        <v>123</v>
      </c>
      <c r="D51" s="36" t="s">
        <v>123</v>
      </c>
      <c r="E51" s="36" t="s">
        <v>123</v>
      </c>
      <c r="F51" s="36">
        <v>1</v>
      </c>
      <c r="G51" s="36">
        <v>1</v>
      </c>
      <c r="H51" s="36">
        <v>1</v>
      </c>
      <c r="I51" s="36" t="s">
        <v>123</v>
      </c>
      <c r="J51" s="36" t="s">
        <v>123</v>
      </c>
      <c r="K51" s="36" t="s">
        <v>123</v>
      </c>
      <c r="L51" s="36">
        <v>1</v>
      </c>
      <c r="M51" s="36" t="s">
        <v>123</v>
      </c>
      <c r="N51" s="36" t="s">
        <v>123</v>
      </c>
      <c r="O51" s="36" t="s">
        <v>123</v>
      </c>
      <c r="P51" s="36" t="s">
        <v>123</v>
      </c>
      <c r="Q51" s="36" t="s">
        <v>123</v>
      </c>
      <c r="R51" s="36" t="s">
        <v>123</v>
      </c>
      <c r="S51" s="36" t="s">
        <v>123</v>
      </c>
      <c r="T51" s="36" t="s">
        <v>123</v>
      </c>
      <c r="U51" s="36" t="s">
        <v>123</v>
      </c>
      <c r="V51" s="36" t="s">
        <v>123</v>
      </c>
      <c r="W51" s="36" t="s">
        <v>123</v>
      </c>
      <c r="X51" s="36" t="s">
        <v>123</v>
      </c>
      <c r="Y51" s="36" t="s">
        <v>123</v>
      </c>
      <c r="Z51" s="36" t="s">
        <v>123</v>
      </c>
      <c r="AA51" s="36" t="s">
        <v>123</v>
      </c>
      <c r="AB51" s="36" t="s">
        <v>123</v>
      </c>
      <c r="AC51" s="36" t="s">
        <v>123</v>
      </c>
      <c r="AD51" s="36" t="s">
        <v>123</v>
      </c>
      <c r="AE51" s="36" t="s">
        <v>123</v>
      </c>
      <c r="AF51" s="36" t="s">
        <v>123</v>
      </c>
      <c r="AG51" s="36" t="s">
        <v>123</v>
      </c>
      <c r="AH51" s="36"/>
      <c r="AI51" s="36"/>
      <c r="AJ51" s="36"/>
      <c r="AK51" s="36"/>
      <c r="AL51" s="36"/>
      <c r="AM51" s="36"/>
      <c r="AN51" s="37">
        <v>-14.805882126146001</v>
      </c>
      <c r="AO51" s="37">
        <v>-64.875429812817998</v>
      </c>
      <c r="AP51" s="36">
        <v>2563</v>
      </c>
      <c r="AQ51" s="36"/>
      <c r="AR51" s="36"/>
      <c r="AS51" s="54">
        <f t="shared" ref="AS51:AS61" si="4">AP50-AP51</f>
        <v>37</v>
      </c>
      <c r="AT51" s="138"/>
      <c r="AU51" s="139"/>
      <c r="AV51" s="36" t="s">
        <v>123</v>
      </c>
      <c r="AW51" s="36" t="s">
        <v>123</v>
      </c>
      <c r="AX51" s="36" t="s">
        <v>123</v>
      </c>
      <c r="AY51" s="36" t="s">
        <v>123</v>
      </c>
      <c r="AZ51" s="36" t="s">
        <v>123</v>
      </c>
      <c r="BA51" s="36" t="s">
        <v>123</v>
      </c>
      <c r="BB51" s="36" t="s">
        <v>123</v>
      </c>
    </row>
    <row r="52" spans="1:54" x14ac:dyDescent="0.3">
      <c r="A52" s="36">
        <v>40</v>
      </c>
      <c r="B52" s="36">
        <v>514</v>
      </c>
      <c r="C52" s="36" t="s">
        <v>123</v>
      </c>
      <c r="D52" s="36" t="s">
        <v>123</v>
      </c>
      <c r="E52" s="36" t="s">
        <v>123</v>
      </c>
      <c r="F52" s="36">
        <v>1</v>
      </c>
      <c r="G52" s="36">
        <v>1</v>
      </c>
      <c r="H52" s="36">
        <v>1</v>
      </c>
      <c r="I52" s="36" t="s">
        <v>123</v>
      </c>
      <c r="J52" s="36" t="s">
        <v>123</v>
      </c>
      <c r="K52" s="36" t="s">
        <v>123</v>
      </c>
      <c r="L52" s="36">
        <v>1</v>
      </c>
      <c r="M52" s="36" t="s">
        <v>123</v>
      </c>
      <c r="N52" s="36" t="s">
        <v>123</v>
      </c>
      <c r="O52" s="36" t="s">
        <v>123</v>
      </c>
      <c r="P52" s="36" t="s">
        <v>123</v>
      </c>
      <c r="Q52" s="36" t="s">
        <v>123</v>
      </c>
      <c r="R52" s="36" t="s">
        <v>123</v>
      </c>
      <c r="S52" s="36" t="s">
        <v>123</v>
      </c>
      <c r="T52" s="36" t="s">
        <v>123</v>
      </c>
      <c r="U52" s="36" t="s">
        <v>123</v>
      </c>
      <c r="V52" s="36" t="s">
        <v>123</v>
      </c>
      <c r="W52" s="36" t="s">
        <v>123</v>
      </c>
      <c r="X52" s="36" t="s">
        <v>123</v>
      </c>
      <c r="Y52" s="36" t="s">
        <v>123</v>
      </c>
      <c r="Z52" s="36" t="s">
        <v>123</v>
      </c>
      <c r="AA52" s="36" t="s">
        <v>123</v>
      </c>
      <c r="AB52" s="36" t="s">
        <v>123</v>
      </c>
      <c r="AC52" s="36" t="s">
        <v>123</v>
      </c>
      <c r="AD52" s="36" t="s">
        <v>123</v>
      </c>
      <c r="AE52" s="36" t="s">
        <v>123</v>
      </c>
      <c r="AF52" s="36" t="s">
        <v>123</v>
      </c>
      <c r="AG52" s="36" t="s">
        <v>123</v>
      </c>
      <c r="AH52" s="36"/>
      <c r="AI52" s="36"/>
      <c r="AJ52" s="36"/>
      <c r="AK52" s="36"/>
      <c r="AL52" s="36"/>
      <c r="AM52" s="36"/>
      <c r="AN52" s="37">
        <v>-14.805649390937001</v>
      </c>
      <c r="AO52" s="37">
        <v>-64.875702392308995</v>
      </c>
      <c r="AP52" s="36">
        <v>2523</v>
      </c>
      <c r="AQ52" s="36"/>
      <c r="AR52" s="36"/>
      <c r="AS52" s="54">
        <f t="shared" si="4"/>
        <v>40</v>
      </c>
      <c r="AT52" s="52"/>
      <c r="AU52" s="53"/>
      <c r="AV52" s="36" t="s">
        <v>123</v>
      </c>
      <c r="AW52" s="36" t="s">
        <v>123</v>
      </c>
      <c r="AX52" s="36" t="s">
        <v>123</v>
      </c>
      <c r="AY52" s="36" t="s">
        <v>123</v>
      </c>
      <c r="AZ52" s="36" t="s">
        <v>123</v>
      </c>
      <c r="BA52" s="36" t="s">
        <v>123</v>
      </c>
      <c r="BB52" s="36" t="s">
        <v>123</v>
      </c>
    </row>
    <row r="53" spans="1:54" x14ac:dyDescent="0.3">
      <c r="A53" s="36">
        <v>41</v>
      </c>
      <c r="B53" s="36">
        <v>515</v>
      </c>
      <c r="C53" s="36" t="s">
        <v>123</v>
      </c>
      <c r="D53" s="36" t="s">
        <v>123</v>
      </c>
      <c r="E53" s="36" t="s">
        <v>123</v>
      </c>
      <c r="F53" s="36">
        <v>1</v>
      </c>
      <c r="G53" s="36">
        <v>1</v>
      </c>
      <c r="H53" s="36">
        <v>1</v>
      </c>
      <c r="I53" s="36" t="s">
        <v>123</v>
      </c>
      <c r="J53" s="36" t="s">
        <v>123</v>
      </c>
      <c r="K53" s="36" t="s">
        <v>123</v>
      </c>
      <c r="L53" s="36">
        <v>1</v>
      </c>
      <c r="M53" s="36" t="s">
        <v>123</v>
      </c>
      <c r="N53" s="36" t="s">
        <v>123</v>
      </c>
      <c r="O53" s="36" t="s">
        <v>123</v>
      </c>
      <c r="P53" s="36" t="s">
        <v>123</v>
      </c>
      <c r="Q53" s="36" t="s">
        <v>123</v>
      </c>
      <c r="R53" s="36" t="s">
        <v>123</v>
      </c>
      <c r="S53" s="36" t="s">
        <v>123</v>
      </c>
      <c r="T53" s="36" t="s">
        <v>123</v>
      </c>
      <c r="U53" s="36" t="s">
        <v>123</v>
      </c>
      <c r="V53" s="36">
        <v>1</v>
      </c>
      <c r="W53" s="36" t="s">
        <v>123</v>
      </c>
      <c r="X53" s="36" t="s">
        <v>123</v>
      </c>
      <c r="Y53" s="36" t="s">
        <v>123</v>
      </c>
      <c r="Z53" s="36" t="s">
        <v>123</v>
      </c>
      <c r="AA53" s="36" t="s">
        <v>123</v>
      </c>
      <c r="AB53" s="36" t="s">
        <v>123</v>
      </c>
      <c r="AC53" s="36" t="s">
        <v>123</v>
      </c>
      <c r="AD53" s="36" t="s">
        <v>123</v>
      </c>
      <c r="AE53" s="36" t="s">
        <v>123</v>
      </c>
      <c r="AF53" s="36" t="s">
        <v>123</v>
      </c>
      <c r="AG53" s="36" t="s">
        <v>123</v>
      </c>
      <c r="AH53" s="36"/>
      <c r="AI53" s="36"/>
      <c r="AJ53" s="36"/>
      <c r="AK53" s="36" t="s">
        <v>284</v>
      </c>
      <c r="AL53" s="36">
        <v>1</v>
      </c>
      <c r="AM53" s="36">
        <v>1</v>
      </c>
      <c r="AN53" s="37">
        <v>-14.805465999999999</v>
      </c>
      <c r="AO53" s="37">
        <v>-64.875846999999993</v>
      </c>
      <c r="AP53" s="36">
        <v>2498</v>
      </c>
      <c r="AQ53" s="36">
        <v>2474</v>
      </c>
      <c r="AR53" s="36">
        <f>AP53-AQ53</f>
        <v>24</v>
      </c>
      <c r="AS53" s="54">
        <f t="shared" si="4"/>
        <v>25</v>
      </c>
      <c r="AT53" s="52"/>
      <c r="AU53" s="53"/>
      <c r="AV53" s="36" t="s">
        <v>123</v>
      </c>
      <c r="AW53" s="36" t="s">
        <v>123</v>
      </c>
      <c r="AX53" s="36" t="s">
        <v>123</v>
      </c>
      <c r="AY53" s="36" t="s">
        <v>123</v>
      </c>
      <c r="AZ53" s="36" t="s">
        <v>123</v>
      </c>
      <c r="BA53" s="36" t="s">
        <v>123</v>
      </c>
      <c r="BB53" s="36" t="s">
        <v>123</v>
      </c>
    </row>
    <row r="54" spans="1:54" x14ac:dyDescent="0.3">
      <c r="A54" s="36">
        <v>42</v>
      </c>
      <c r="B54" s="36">
        <v>516</v>
      </c>
      <c r="C54" s="36" t="s">
        <v>123</v>
      </c>
      <c r="D54" s="36" t="s">
        <v>123</v>
      </c>
      <c r="E54" s="36" t="s">
        <v>123</v>
      </c>
      <c r="F54" s="36">
        <v>1</v>
      </c>
      <c r="G54" s="36">
        <v>1</v>
      </c>
      <c r="H54" s="36">
        <v>1</v>
      </c>
      <c r="I54" s="36" t="s">
        <v>123</v>
      </c>
      <c r="J54" s="36" t="s">
        <v>123</v>
      </c>
      <c r="K54" s="36" t="s">
        <v>123</v>
      </c>
      <c r="L54" s="36">
        <v>1</v>
      </c>
      <c r="M54" s="36" t="s">
        <v>123</v>
      </c>
      <c r="N54" s="36" t="s">
        <v>123</v>
      </c>
      <c r="O54" s="36" t="s">
        <v>123</v>
      </c>
      <c r="P54" s="36" t="s">
        <v>123</v>
      </c>
      <c r="Q54" s="36">
        <v>1</v>
      </c>
      <c r="R54" s="36" t="s">
        <v>123</v>
      </c>
      <c r="S54" s="36" t="s">
        <v>123</v>
      </c>
      <c r="T54" s="36" t="s">
        <v>123</v>
      </c>
      <c r="U54" s="36" t="s">
        <v>123</v>
      </c>
      <c r="V54" s="36" t="s">
        <v>123</v>
      </c>
      <c r="W54" s="36" t="s">
        <v>123</v>
      </c>
      <c r="X54" s="36" t="s">
        <v>123</v>
      </c>
      <c r="Y54" s="36" t="s">
        <v>123</v>
      </c>
      <c r="Z54" s="36" t="s">
        <v>123</v>
      </c>
      <c r="AA54" s="36" t="s">
        <v>123</v>
      </c>
      <c r="AB54" s="36" t="s">
        <v>123</v>
      </c>
      <c r="AC54" s="36" t="s">
        <v>123</v>
      </c>
      <c r="AD54" s="36" t="s">
        <v>123</v>
      </c>
      <c r="AE54" s="36" t="s">
        <v>123</v>
      </c>
      <c r="AF54" s="36" t="s">
        <v>123</v>
      </c>
      <c r="AG54" s="36" t="s">
        <v>123</v>
      </c>
      <c r="AH54" s="36"/>
      <c r="AI54" s="36"/>
      <c r="AJ54" s="36"/>
      <c r="AK54" s="36"/>
      <c r="AL54" s="36"/>
      <c r="AM54" s="36"/>
      <c r="AN54" s="37">
        <v>-14.805737000000001</v>
      </c>
      <c r="AO54" s="37">
        <v>-64.876143999999996</v>
      </c>
      <c r="AP54" s="36">
        <v>2429</v>
      </c>
      <c r="AQ54" s="36"/>
      <c r="AR54" s="36"/>
      <c r="AS54" s="54">
        <f>AQ53-AP54</f>
        <v>45</v>
      </c>
      <c r="AT54" s="52"/>
      <c r="AU54" s="53"/>
      <c r="AV54" s="36" t="s">
        <v>123</v>
      </c>
      <c r="AW54" s="36" t="s">
        <v>123</v>
      </c>
      <c r="AX54" s="36" t="s">
        <v>123</v>
      </c>
      <c r="AY54" s="36" t="s">
        <v>123</v>
      </c>
      <c r="AZ54" s="36" t="s">
        <v>123</v>
      </c>
      <c r="BA54" s="36" t="s">
        <v>123</v>
      </c>
      <c r="BB54" s="36" t="s">
        <v>123</v>
      </c>
    </row>
    <row r="55" spans="1:54" x14ac:dyDescent="0.3">
      <c r="A55" s="36">
        <v>43</v>
      </c>
      <c r="B55" s="36">
        <v>517</v>
      </c>
      <c r="C55" s="36" t="s">
        <v>123</v>
      </c>
      <c r="D55" s="36" t="s">
        <v>123</v>
      </c>
      <c r="E55" s="36" t="s">
        <v>123</v>
      </c>
      <c r="F55" s="36">
        <v>1</v>
      </c>
      <c r="G55" s="36">
        <v>1</v>
      </c>
      <c r="H55" s="36">
        <v>1</v>
      </c>
      <c r="I55" s="36" t="s">
        <v>123</v>
      </c>
      <c r="J55" s="36" t="s">
        <v>123</v>
      </c>
      <c r="K55" s="36" t="s">
        <v>123</v>
      </c>
      <c r="L55" s="36">
        <v>1</v>
      </c>
      <c r="M55" s="36" t="s">
        <v>123</v>
      </c>
      <c r="N55" s="36" t="s">
        <v>123</v>
      </c>
      <c r="O55" s="36" t="s">
        <v>123</v>
      </c>
      <c r="P55" s="36" t="s">
        <v>123</v>
      </c>
      <c r="Q55" s="36">
        <v>1</v>
      </c>
      <c r="R55" s="36" t="s">
        <v>123</v>
      </c>
      <c r="S55" s="36" t="s">
        <v>123</v>
      </c>
      <c r="T55" s="36" t="s">
        <v>123</v>
      </c>
      <c r="U55" s="36" t="s">
        <v>123</v>
      </c>
      <c r="V55" s="36" t="s">
        <v>123</v>
      </c>
      <c r="W55" s="36" t="s">
        <v>123</v>
      </c>
      <c r="X55" s="36" t="s">
        <v>123</v>
      </c>
      <c r="Y55" s="36" t="s">
        <v>123</v>
      </c>
      <c r="Z55" s="36" t="s">
        <v>123</v>
      </c>
      <c r="AA55" s="36" t="s">
        <v>123</v>
      </c>
      <c r="AB55" s="36" t="s">
        <v>123</v>
      </c>
      <c r="AC55" s="36" t="s">
        <v>123</v>
      </c>
      <c r="AD55" s="36" t="s">
        <v>123</v>
      </c>
      <c r="AE55" s="36" t="s">
        <v>123</v>
      </c>
      <c r="AF55" s="36" t="s">
        <v>123</v>
      </c>
      <c r="AG55" s="36" t="s">
        <v>123</v>
      </c>
      <c r="AH55" s="36"/>
      <c r="AI55" s="36"/>
      <c r="AJ55" s="36"/>
      <c r="AK55" s="36"/>
      <c r="AL55" s="36"/>
      <c r="AM55" s="36"/>
      <c r="AN55" s="37">
        <v>-14.805972000000001</v>
      </c>
      <c r="AO55" s="37">
        <v>-64.876384999999999</v>
      </c>
      <c r="AP55" s="36">
        <v>2391</v>
      </c>
      <c r="AQ55" s="36"/>
      <c r="AR55" s="36"/>
      <c r="AS55" s="54">
        <f t="shared" si="4"/>
        <v>38</v>
      </c>
      <c r="AT55" s="52" t="s">
        <v>270</v>
      </c>
      <c r="AU55" s="53"/>
      <c r="AV55" s="36" t="s">
        <v>123</v>
      </c>
      <c r="AW55" s="36" t="s">
        <v>123</v>
      </c>
      <c r="AX55" s="36" t="s">
        <v>123</v>
      </c>
      <c r="AY55" s="36" t="s">
        <v>123</v>
      </c>
      <c r="AZ55" s="36" t="s">
        <v>123</v>
      </c>
      <c r="BA55" s="36" t="s">
        <v>123</v>
      </c>
      <c r="BB55" s="36" t="s">
        <v>123</v>
      </c>
    </row>
    <row r="56" spans="1:54" x14ac:dyDescent="0.3">
      <c r="A56" s="36">
        <v>44</v>
      </c>
      <c r="B56" s="36">
        <v>518</v>
      </c>
      <c r="C56" s="36" t="s">
        <v>123</v>
      </c>
      <c r="D56" s="36" t="s">
        <v>123</v>
      </c>
      <c r="E56" s="36" t="s">
        <v>123</v>
      </c>
      <c r="F56" s="36">
        <v>1</v>
      </c>
      <c r="G56" s="36">
        <v>1</v>
      </c>
      <c r="H56" s="36">
        <v>1</v>
      </c>
      <c r="I56" s="36" t="s">
        <v>123</v>
      </c>
      <c r="J56" s="36" t="s">
        <v>123</v>
      </c>
      <c r="K56" s="36" t="s">
        <v>123</v>
      </c>
      <c r="L56" s="36">
        <v>1</v>
      </c>
      <c r="M56" s="36" t="s">
        <v>123</v>
      </c>
      <c r="N56" s="36" t="s">
        <v>123</v>
      </c>
      <c r="O56" s="36" t="s">
        <v>123</v>
      </c>
      <c r="P56" s="36" t="s">
        <v>123</v>
      </c>
      <c r="Q56" s="36">
        <v>1</v>
      </c>
      <c r="R56" s="36" t="s">
        <v>123</v>
      </c>
      <c r="S56" s="36" t="s">
        <v>123</v>
      </c>
      <c r="T56" s="36" t="s">
        <v>123</v>
      </c>
      <c r="U56" s="36" t="s">
        <v>123</v>
      </c>
      <c r="V56" s="36">
        <v>1</v>
      </c>
      <c r="W56" s="36" t="s">
        <v>123</v>
      </c>
      <c r="X56" s="36" t="s">
        <v>123</v>
      </c>
      <c r="Y56" s="36" t="s">
        <v>123</v>
      </c>
      <c r="Z56" s="36" t="s">
        <v>123</v>
      </c>
      <c r="AA56" s="36" t="s">
        <v>123</v>
      </c>
      <c r="AB56" s="36" t="s">
        <v>123</v>
      </c>
      <c r="AC56" s="36" t="s">
        <v>123</v>
      </c>
      <c r="AD56" s="36" t="s">
        <v>123</v>
      </c>
      <c r="AE56" s="36" t="s">
        <v>123</v>
      </c>
      <c r="AF56" s="36" t="s">
        <v>123</v>
      </c>
      <c r="AG56" s="36" t="s">
        <v>123</v>
      </c>
      <c r="AH56" s="36"/>
      <c r="AI56" s="36"/>
      <c r="AJ56" s="36"/>
      <c r="AK56" s="36" t="s">
        <v>285</v>
      </c>
      <c r="AL56" s="36">
        <v>1</v>
      </c>
      <c r="AM56" s="36">
        <v>1</v>
      </c>
      <c r="AN56" s="37">
        <v>-14.806234146102</v>
      </c>
      <c r="AO56" s="37">
        <v>-64.876671340315994</v>
      </c>
      <c r="AP56" s="36">
        <v>2350</v>
      </c>
      <c r="AQ56" s="36">
        <v>2326</v>
      </c>
      <c r="AR56" s="36">
        <f>AP56-AQ56</f>
        <v>24</v>
      </c>
      <c r="AS56" s="54">
        <f t="shared" si="4"/>
        <v>41</v>
      </c>
      <c r="AT56" s="52" t="s">
        <v>270</v>
      </c>
      <c r="AU56" s="53"/>
      <c r="AV56" s="36" t="s">
        <v>123</v>
      </c>
      <c r="AW56" s="36" t="s">
        <v>123</v>
      </c>
      <c r="AX56" s="36" t="s">
        <v>123</v>
      </c>
      <c r="AY56" s="36" t="s">
        <v>123</v>
      </c>
      <c r="AZ56" s="36" t="s">
        <v>123</v>
      </c>
      <c r="BA56" s="36" t="s">
        <v>123</v>
      </c>
      <c r="BB56" s="36" t="s">
        <v>123</v>
      </c>
    </row>
    <row r="57" spans="1:54" x14ac:dyDescent="0.3">
      <c r="A57" s="36">
        <v>45</v>
      </c>
      <c r="B57" s="36">
        <v>519</v>
      </c>
      <c r="C57" s="36" t="s">
        <v>123</v>
      </c>
      <c r="D57" s="36" t="s">
        <v>123</v>
      </c>
      <c r="E57" s="36" t="s">
        <v>123</v>
      </c>
      <c r="F57" s="36">
        <v>1</v>
      </c>
      <c r="G57" s="36">
        <v>1</v>
      </c>
      <c r="H57" s="36">
        <v>1</v>
      </c>
      <c r="I57" s="36" t="s">
        <v>123</v>
      </c>
      <c r="J57" s="36" t="s">
        <v>123</v>
      </c>
      <c r="K57" s="36" t="s">
        <v>123</v>
      </c>
      <c r="L57" s="36">
        <v>1</v>
      </c>
      <c r="M57" s="36" t="s">
        <v>123</v>
      </c>
      <c r="N57" s="36" t="s">
        <v>123</v>
      </c>
      <c r="O57" s="36" t="s">
        <v>123</v>
      </c>
      <c r="P57" s="36" t="s">
        <v>123</v>
      </c>
      <c r="Q57" s="36">
        <v>1</v>
      </c>
      <c r="R57" s="36" t="s">
        <v>123</v>
      </c>
      <c r="S57" s="36" t="s">
        <v>123</v>
      </c>
      <c r="T57" s="36" t="s">
        <v>123</v>
      </c>
      <c r="U57" s="36" t="s">
        <v>123</v>
      </c>
      <c r="V57" s="36" t="s">
        <v>123</v>
      </c>
      <c r="W57" s="36" t="s">
        <v>123</v>
      </c>
      <c r="X57" s="36" t="s">
        <v>123</v>
      </c>
      <c r="Y57" s="36" t="s">
        <v>123</v>
      </c>
      <c r="Z57" s="36" t="s">
        <v>123</v>
      </c>
      <c r="AA57" s="36" t="s">
        <v>123</v>
      </c>
      <c r="AB57" s="36" t="s">
        <v>123</v>
      </c>
      <c r="AC57" s="36" t="s">
        <v>123</v>
      </c>
      <c r="AD57" s="36" t="s">
        <v>123</v>
      </c>
      <c r="AE57" s="36" t="s">
        <v>123</v>
      </c>
      <c r="AF57" s="36" t="s">
        <v>123</v>
      </c>
      <c r="AG57" s="36" t="s">
        <v>123</v>
      </c>
      <c r="AH57" s="36"/>
      <c r="AI57" s="36"/>
      <c r="AJ57" s="36"/>
      <c r="AK57" s="36"/>
      <c r="AL57" s="36"/>
      <c r="AM57" s="36"/>
      <c r="AN57" s="37">
        <v>-14.806671090790999</v>
      </c>
      <c r="AO57" s="37">
        <v>-64.877119269222007</v>
      </c>
      <c r="AP57" s="36">
        <v>2262</v>
      </c>
      <c r="AQ57" s="36"/>
      <c r="AR57" s="36"/>
      <c r="AS57" s="54">
        <f>AQ56-AP57</f>
        <v>64</v>
      </c>
      <c r="AT57" s="52" t="s">
        <v>270</v>
      </c>
      <c r="AU57" s="53"/>
      <c r="AV57" s="36" t="s">
        <v>123</v>
      </c>
      <c r="AW57" s="36" t="s">
        <v>123</v>
      </c>
      <c r="AX57" s="36" t="s">
        <v>123</v>
      </c>
      <c r="AY57" s="36" t="s">
        <v>123</v>
      </c>
      <c r="AZ57" s="36">
        <f>67*1.25</f>
        <v>83.75</v>
      </c>
      <c r="BA57" s="36" t="s">
        <v>123</v>
      </c>
      <c r="BB57" s="36" t="s">
        <v>123</v>
      </c>
    </row>
    <row r="58" spans="1:54" x14ac:dyDescent="0.3">
      <c r="A58" s="36">
        <v>46</v>
      </c>
      <c r="B58" s="36">
        <v>520</v>
      </c>
      <c r="C58" s="36" t="s">
        <v>123</v>
      </c>
      <c r="D58" s="36" t="s">
        <v>123</v>
      </c>
      <c r="E58" s="36" t="s">
        <v>123</v>
      </c>
      <c r="F58" s="36">
        <v>1</v>
      </c>
      <c r="G58" s="36">
        <v>1</v>
      </c>
      <c r="H58" s="36">
        <v>1</v>
      </c>
      <c r="I58" s="36" t="s">
        <v>123</v>
      </c>
      <c r="J58" s="36" t="s">
        <v>123</v>
      </c>
      <c r="K58" s="36" t="s">
        <v>123</v>
      </c>
      <c r="L58" s="36">
        <v>1</v>
      </c>
      <c r="M58" s="36" t="s">
        <v>123</v>
      </c>
      <c r="N58" s="36" t="s">
        <v>123</v>
      </c>
      <c r="O58" s="36" t="s">
        <v>123</v>
      </c>
      <c r="P58" s="36">
        <v>1</v>
      </c>
      <c r="Q58" s="36">
        <v>1</v>
      </c>
      <c r="R58" s="36" t="s">
        <v>123</v>
      </c>
      <c r="S58" s="36" t="s">
        <v>123</v>
      </c>
      <c r="T58" s="36" t="s">
        <v>123</v>
      </c>
      <c r="U58" s="36" t="s">
        <v>123</v>
      </c>
      <c r="V58" s="36" t="s">
        <v>123</v>
      </c>
      <c r="W58" s="36" t="s">
        <v>123</v>
      </c>
      <c r="X58" s="36" t="s">
        <v>123</v>
      </c>
      <c r="Y58" s="36" t="s">
        <v>123</v>
      </c>
      <c r="Z58" s="36" t="s">
        <v>123</v>
      </c>
      <c r="AA58" s="36" t="s">
        <v>123</v>
      </c>
      <c r="AB58" s="36" t="s">
        <v>123</v>
      </c>
      <c r="AC58" s="36" t="s">
        <v>123</v>
      </c>
      <c r="AD58" s="36" t="s">
        <v>123</v>
      </c>
      <c r="AE58" s="36" t="s">
        <v>123</v>
      </c>
      <c r="AF58" s="36" t="s">
        <v>123</v>
      </c>
      <c r="AG58" s="36" t="s">
        <v>123</v>
      </c>
      <c r="AH58" s="36"/>
      <c r="AI58" s="36"/>
      <c r="AJ58" s="36"/>
      <c r="AK58" s="36"/>
      <c r="AL58" s="36"/>
      <c r="AM58" s="36"/>
      <c r="AN58" s="37">
        <v>-14.806892480827999</v>
      </c>
      <c r="AO58" s="37">
        <v>-64.877339545637</v>
      </c>
      <c r="AP58" s="36">
        <v>2229</v>
      </c>
      <c r="AQ58" s="36"/>
      <c r="AR58" s="36"/>
      <c r="AS58" s="54">
        <f t="shared" si="4"/>
        <v>33</v>
      </c>
      <c r="AT58" s="52" t="s">
        <v>270</v>
      </c>
      <c r="AU58" s="53"/>
      <c r="AV58" s="36" t="s">
        <v>123</v>
      </c>
      <c r="AW58" s="36" t="s">
        <v>123</v>
      </c>
      <c r="AX58" s="36" t="s">
        <v>123</v>
      </c>
      <c r="AY58" s="36" t="s">
        <v>123</v>
      </c>
      <c r="AZ58" s="36">
        <f>35*1.25</f>
        <v>43.75</v>
      </c>
      <c r="BA58" s="36" t="s">
        <v>123</v>
      </c>
      <c r="BB58" s="36" t="s">
        <v>123</v>
      </c>
    </row>
    <row r="59" spans="1:54" x14ac:dyDescent="0.3">
      <c r="A59" s="36">
        <v>47</v>
      </c>
      <c r="B59" s="36">
        <v>521</v>
      </c>
      <c r="C59" s="36" t="s">
        <v>123</v>
      </c>
      <c r="D59" s="36" t="s">
        <v>123</v>
      </c>
      <c r="E59" s="36" t="s">
        <v>123</v>
      </c>
      <c r="F59" s="36">
        <v>1</v>
      </c>
      <c r="G59" s="36">
        <v>1</v>
      </c>
      <c r="H59" s="36">
        <v>1</v>
      </c>
      <c r="I59" s="36" t="s">
        <v>123</v>
      </c>
      <c r="J59" s="36" t="s">
        <v>123</v>
      </c>
      <c r="K59" s="36" t="s">
        <v>123</v>
      </c>
      <c r="L59" s="36" t="s">
        <v>123</v>
      </c>
      <c r="M59" s="36" t="s">
        <v>123</v>
      </c>
      <c r="N59" s="36">
        <v>1</v>
      </c>
      <c r="O59" s="36" t="s">
        <v>123</v>
      </c>
      <c r="P59" s="36">
        <v>1</v>
      </c>
      <c r="Q59" s="36">
        <v>1</v>
      </c>
      <c r="R59" s="36" t="s">
        <v>123</v>
      </c>
      <c r="S59" s="36" t="s">
        <v>123</v>
      </c>
      <c r="T59" s="36" t="s">
        <v>123</v>
      </c>
      <c r="U59" s="36" t="s">
        <v>123</v>
      </c>
      <c r="V59" s="36" t="s">
        <v>123</v>
      </c>
      <c r="W59" s="36" t="s">
        <v>123</v>
      </c>
      <c r="X59" s="36" t="s">
        <v>123</v>
      </c>
      <c r="Y59" s="36" t="s">
        <v>123</v>
      </c>
      <c r="Z59" s="36" t="s">
        <v>123</v>
      </c>
      <c r="AA59" s="36" t="s">
        <v>123</v>
      </c>
      <c r="AB59" s="36" t="s">
        <v>123</v>
      </c>
      <c r="AC59" s="36" t="s">
        <v>123</v>
      </c>
      <c r="AD59" s="36" t="s">
        <v>123</v>
      </c>
      <c r="AE59" s="36" t="s">
        <v>123</v>
      </c>
      <c r="AF59" s="36" t="s">
        <v>123</v>
      </c>
      <c r="AG59" s="36" t="s">
        <v>123</v>
      </c>
      <c r="AH59" s="36"/>
      <c r="AI59" s="36"/>
      <c r="AJ59" s="36"/>
      <c r="AK59" s="36"/>
      <c r="AL59" s="36"/>
      <c r="AM59" s="36"/>
      <c r="AN59" s="37">
        <v>-14.807062655700999</v>
      </c>
      <c r="AO59" s="37">
        <v>-64.877537358552004</v>
      </c>
      <c r="AP59" s="36">
        <v>2198</v>
      </c>
      <c r="AQ59" s="36"/>
      <c r="AR59" s="36"/>
      <c r="AS59" s="54">
        <f t="shared" si="4"/>
        <v>31</v>
      </c>
      <c r="AT59" s="52" t="s">
        <v>270</v>
      </c>
      <c r="AU59" s="53"/>
      <c r="AV59" s="36" t="s">
        <v>123</v>
      </c>
      <c r="AW59" s="36" t="s">
        <v>123</v>
      </c>
      <c r="AX59" s="36" t="s">
        <v>123</v>
      </c>
      <c r="AY59" s="36" t="s">
        <v>123</v>
      </c>
      <c r="AZ59" s="36" t="s">
        <v>123</v>
      </c>
      <c r="BA59" s="36" t="s">
        <v>123</v>
      </c>
      <c r="BB59" s="36" t="s">
        <v>123</v>
      </c>
    </row>
    <row r="60" spans="1:54" x14ac:dyDescent="0.3">
      <c r="A60" s="36">
        <v>48</v>
      </c>
      <c r="B60" s="36">
        <v>522</v>
      </c>
      <c r="C60" s="36" t="s">
        <v>123</v>
      </c>
      <c r="D60" s="36" t="s">
        <v>123</v>
      </c>
      <c r="E60" s="36" t="s">
        <v>123</v>
      </c>
      <c r="F60" s="36">
        <v>1</v>
      </c>
      <c r="G60" s="36">
        <v>1</v>
      </c>
      <c r="H60" s="36">
        <v>1</v>
      </c>
      <c r="I60" s="36" t="s">
        <v>123</v>
      </c>
      <c r="J60" s="36" t="s">
        <v>123</v>
      </c>
      <c r="K60" s="36" t="s">
        <v>123</v>
      </c>
      <c r="L60" s="36">
        <v>1</v>
      </c>
      <c r="M60" s="36" t="s">
        <v>123</v>
      </c>
      <c r="N60" s="36" t="s">
        <v>123</v>
      </c>
      <c r="O60" s="36" t="s">
        <v>123</v>
      </c>
      <c r="P60" s="36" t="s">
        <v>123</v>
      </c>
      <c r="Q60" s="36">
        <v>1</v>
      </c>
      <c r="R60" s="36" t="s">
        <v>123</v>
      </c>
      <c r="S60" s="36" t="s">
        <v>123</v>
      </c>
      <c r="T60" s="36" t="s">
        <v>123</v>
      </c>
      <c r="U60" s="36" t="s">
        <v>123</v>
      </c>
      <c r="V60" s="36"/>
      <c r="W60" s="36" t="s">
        <v>123</v>
      </c>
      <c r="X60" s="36" t="s">
        <v>123</v>
      </c>
      <c r="Y60" s="36" t="s">
        <v>123</v>
      </c>
      <c r="Z60" s="36" t="s">
        <v>123</v>
      </c>
      <c r="AA60" s="36" t="s">
        <v>123</v>
      </c>
      <c r="AB60" s="36" t="s">
        <v>123</v>
      </c>
      <c r="AC60" s="36" t="s">
        <v>123</v>
      </c>
      <c r="AD60" s="36" t="s">
        <v>123</v>
      </c>
      <c r="AE60" s="36" t="s">
        <v>123</v>
      </c>
      <c r="AF60" s="36" t="s">
        <v>123</v>
      </c>
      <c r="AG60" s="36" t="s">
        <v>123</v>
      </c>
      <c r="AH60" s="36"/>
      <c r="AI60" s="36"/>
      <c r="AJ60" s="36"/>
      <c r="AK60" s="36"/>
      <c r="AL60" s="36"/>
      <c r="AM60" s="36"/>
      <c r="AN60" s="37">
        <v>-14.807441901792</v>
      </c>
      <c r="AO60" s="37">
        <v>-64.877943042664995</v>
      </c>
      <c r="AP60" s="36">
        <v>2139</v>
      </c>
      <c r="AQ60" s="36"/>
      <c r="AR60" s="36"/>
      <c r="AS60" s="54">
        <f t="shared" si="4"/>
        <v>59</v>
      </c>
      <c r="AT60" s="52" t="s">
        <v>270</v>
      </c>
      <c r="AU60" s="53"/>
      <c r="AV60" s="36" t="s">
        <v>123</v>
      </c>
      <c r="AW60" s="36" t="s">
        <v>123</v>
      </c>
      <c r="AX60" s="36" t="s">
        <v>123</v>
      </c>
      <c r="AY60" s="36" t="s">
        <v>123</v>
      </c>
      <c r="AZ60" s="36" t="s">
        <v>123</v>
      </c>
      <c r="BA60" s="36" t="s">
        <v>123</v>
      </c>
      <c r="BB60" s="36" t="s">
        <v>123</v>
      </c>
    </row>
    <row r="61" spans="1:54" x14ac:dyDescent="0.3">
      <c r="A61" s="36">
        <v>49</v>
      </c>
      <c r="B61" s="36">
        <v>523</v>
      </c>
      <c r="C61" s="36" t="s">
        <v>123</v>
      </c>
      <c r="D61" s="36" t="s">
        <v>123</v>
      </c>
      <c r="E61" s="36" t="s">
        <v>123</v>
      </c>
      <c r="F61" s="36">
        <v>1</v>
      </c>
      <c r="G61" s="36">
        <v>1</v>
      </c>
      <c r="H61" s="36">
        <v>1</v>
      </c>
      <c r="I61" s="36" t="s">
        <v>123</v>
      </c>
      <c r="J61" s="36" t="s">
        <v>123</v>
      </c>
      <c r="K61" s="36" t="s">
        <v>123</v>
      </c>
      <c r="L61" s="36">
        <v>1</v>
      </c>
      <c r="M61" s="36" t="s">
        <v>123</v>
      </c>
      <c r="N61" s="36" t="s">
        <v>123</v>
      </c>
      <c r="O61" s="36" t="s">
        <v>123</v>
      </c>
      <c r="P61" s="36" t="s">
        <v>123</v>
      </c>
      <c r="Q61" s="36">
        <v>1</v>
      </c>
      <c r="R61" s="36" t="s">
        <v>123</v>
      </c>
      <c r="S61" s="36" t="s">
        <v>123</v>
      </c>
      <c r="T61" s="36" t="s">
        <v>123</v>
      </c>
      <c r="U61" s="36" t="s">
        <v>123</v>
      </c>
      <c r="V61" s="36">
        <v>1</v>
      </c>
      <c r="W61" s="36" t="s">
        <v>123</v>
      </c>
      <c r="X61" s="36" t="s">
        <v>123</v>
      </c>
      <c r="Y61" s="36" t="s">
        <v>123</v>
      </c>
      <c r="Z61" s="36" t="s">
        <v>123</v>
      </c>
      <c r="AA61" s="36" t="s">
        <v>123</v>
      </c>
      <c r="AB61" s="36" t="s">
        <v>123</v>
      </c>
      <c r="AC61" s="36" t="s">
        <v>123</v>
      </c>
      <c r="AD61" s="36" t="s">
        <v>123</v>
      </c>
      <c r="AE61" s="36" t="s">
        <v>123</v>
      </c>
      <c r="AF61" s="36" t="s">
        <v>123</v>
      </c>
      <c r="AG61" s="36" t="s">
        <v>123</v>
      </c>
      <c r="AH61" s="36"/>
      <c r="AI61" s="36">
        <v>1</v>
      </c>
      <c r="AJ61" s="36"/>
      <c r="AK61" s="36" t="s">
        <v>286</v>
      </c>
      <c r="AL61" s="36">
        <v>1</v>
      </c>
      <c r="AM61" s="36">
        <v>5</v>
      </c>
      <c r="AN61" s="37">
        <v>-14.80789861693</v>
      </c>
      <c r="AO61" s="37">
        <v>-64.878416117279997</v>
      </c>
      <c r="AP61" s="36">
        <v>2073</v>
      </c>
      <c r="AQ61" s="36">
        <v>2049</v>
      </c>
      <c r="AR61" s="36">
        <f>AP61-AQ61</f>
        <v>24</v>
      </c>
      <c r="AS61" s="54">
        <f t="shared" si="4"/>
        <v>66</v>
      </c>
      <c r="AT61" s="52" t="s">
        <v>270</v>
      </c>
      <c r="AU61" s="53"/>
      <c r="AV61" s="36" t="s">
        <v>123</v>
      </c>
      <c r="AW61" s="36" t="s">
        <v>123</v>
      </c>
      <c r="AX61" s="36" t="s">
        <v>123</v>
      </c>
      <c r="AY61" s="36" t="s">
        <v>123</v>
      </c>
      <c r="AZ61" s="36" t="s">
        <v>123</v>
      </c>
      <c r="BA61" s="36" t="s">
        <v>123</v>
      </c>
      <c r="BB61" s="36" t="s">
        <v>123</v>
      </c>
    </row>
    <row r="62" spans="1:54" x14ac:dyDescent="0.3">
      <c r="A62" s="36">
        <v>50</v>
      </c>
      <c r="B62" s="36">
        <v>524</v>
      </c>
      <c r="C62" s="36" t="s">
        <v>123</v>
      </c>
      <c r="D62" s="36" t="s">
        <v>123</v>
      </c>
      <c r="E62" s="36" t="s">
        <v>123</v>
      </c>
      <c r="F62" s="36">
        <v>1</v>
      </c>
      <c r="G62" s="36">
        <v>1</v>
      </c>
      <c r="H62" s="36">
        <v>1</v>
      </c>
      <c r="I62" s="36" t="s">
        <v>123</v>
      </c>
      <c r="J62" s="36" t="s">
        <v>123</v>
      </c>
      <c r="K62" s="36" t="s">
        <v>123</v>
      </c>
      <c r="L62" s="36">
        <v>1</v>
      </c>
      <c r="M62" s="36" t="s">
        <v>123</v>
      </c>
      <c r="N62" s="36" t="s">
        <v>123</v>
      </c>
      <c r="O62" s="36" t="s">
        <v>123</v>
      </c>
      <c r="P62" s="36" t="s">
        <v>123</v>
      </c>
      <c r="Q62" s="36" t="s">
        <v>123</v>
      </c>
      <c r="R62" s="36" t="s">
        <v>123</v>
      </c>
      <c r="S62" s="36" t="s">
        <v>123</v>
      </c>
      <c r="T62" s="36" t="s">
        <v>123</v>
      </c>
      <c r="U62" s="36" t="s">
        <v>123</v>
      </c>
      <c r="V62" s="36"/>
      <c r="W62" s="36" t="s">
        <v>123</v>
      </c>
      <c r="X62" s="36" t="s">
        <v>123</v>
      </c>
      <c r="Y62" s="36" t="s">
        <v>123</v>
      </c>
      <c r="Z62" s="36" t="s">
        <v>123</v>
      </c>
      <c r="AA62" s="36" t="s">
        <v>123</v>
      </c>
      <c r="AB62" s="36" t="s">
        <v>123</v>
      </c>
      <c r="AC62" s="36" t="s">
        <v>123</v>
      </c>
      <c r="AD62" s="36" t="s">
        <v>123</v>
      </c>
      <c r="AE62" s="36" t="s">
        <v>123</v>
      </c>
      <c r="AF62" s="36" t="s">
        <v>123</v>
      </c>
      <c r="AG62" s="36" t="s">
        <v>123</v>
      </c>
      <c r="AH62" s="36"/>
      <c r="AI62" s="36"/>
      <c r="AJ62" s="36"/>
      <c r="AK62" s="36"/>
      <c r="AL62" s="36"/>
      <c r="AM62" s="36"/>
      <c r="AN62" s="37">
        <v>-14.808050639000999</v>
      </c>
      <c r="AO62" s="37">
        <v>-64.878591466694999</v>
      </c>
      <c r="AP62" s="36">
        <v>2018</v>
      </c>
      <c r="AQ62" s="36"/>
      <c r="AR62" s="36"/>
      <c r="AS62" s="54">
        <f>AQ61-AP62</f>
        <v>31</v>
      </c>
      <c r="AT62" s="52"/>
      <c r="AU62" s="53"/>
      <c r="AV62" s="36" t="s">
        <v>123</v>
      </c>
      <c r="AW62" s="36" t="s">
        <v>123</v>
      </c>
      <c r="AX62" s="36" t="s">
        <v>123</v>
      </c>
      <c r="AY62" s="36" t="s">
        <v>123</v>
      </c>
      <c r="AZ62" s="36" t="s">
        <v>123</v>
      </c>
      <c r="BA62" s="36" t="s">
        <v>123</v>
      </c>
      <c r="BB62" s="36" t="s">
        <v>123</v>
      </c>
    </row>
    <row r="63" spans="1:54" x14ac:dyDescent="0.3">
      <c r="A63" s="36">
        <v>51</v>
      </c>
      <c r="B63" s="36">
        <v>525</v>
      </c>
      <c r="C63" s="36" t="s">
        <v>123</v>
      </c>
      <c r="D63" s="36" t="s">
        <v>123</v>
      </c>
      <c r="E63" s="36" t="s">
        <v>123</v>
      </c>
      <c r="F63" s="36">
        <v>1</v>
      </c>
      <c r="G63" s="36">
        <v>1</v>
      </c>
      <c r="H63" s="36">
        <v>1</v>
      </c>
      <c r="I63" s="36" t="s">
        <v>123</v>
      </c>
      <c r="J63" s="36" t="s">
        <v>123</v>
      </c>
      <c r="K63" s="36" t="s">
        <v>123</v>
      </c>
      <c r="L63" s="36">
        <v>1</v>
      </c>
      <c r="M63" s="36" t="s">
        <v>123</v>
      </c>
      <c r="N63" s="36" t="s">
        <v>123</v>
      </c>
      <c r="O63" s="36" t="s">
        <v>123</v>
      </c>
      <c r="P63" s="36" t="s">
        <v>123</v>
      </c>
      <c r="Q63" s="36">
        <v>1</v>
      </c>
      <c r="R63" s="36" t="s">
        <v>123</v>
      </c>
      <c r="S63" s="36" t="s">
        <v>123</v>
      </c>
      <c r="T63" s="36" t="s">
        <v>123</v>
      </c>
      <c r="U63" s="36" t="s">
        <v>123</v>
      </c>
      <c r="V63" s="36" t="s">
        <v>123</v>
      </c>
      <c r="W63" s="36" t="s">
        <v>123</v>
      </c>
      <c r="X63" s="36" t="s">
        <v>123</v>
      </c>
      <c r="Y63" s="36" t="s">
        <v>123</v>
      </c>
      <c r="Z63" s="36" t="s">
        <v>123</v>
      </c>
      <c r="AA63" s="36" t="s">
        <v>123</v>
      </c>
      <c r="AB63" s="36" t="s">
        <v>123</v>
      </c>
      <c r="AC63" s="36" t="s">
        <v>123</v>
      </c>
      <c r="AD63" s="36" t="s">
        <v>123</v>
      </c>
      <c r="AE63" s="36" t="s">
        <v>123</v>
      </c>
      <c r="AF63" s="36" t="s">
        <v>123</v>
      </c>
      <c r="AG63" s="36" t="s">
        <v>123</v>
      </c>
      <c r="AH63" s="36"/>
      <c r="AI63" s="36"/>
      <c r="AJ63" s="36"/>
      <c r="AK63" s="36"/>
      <c r="AL63" s="36"/>
      <c r="AM63" s="36"/>
      <c r="AN63" s="37">
        <v>-14.808262951098</v>
      </c>
      <c r="AO63" s="37">
        <v>-64.878814090042994</v>
      </c>
      <c r="AP63" s="36">
        <v>1985</v>
      </c>
      <c r="AQ63" s="36"/>
      <c r="AR63" s="36"/>
      <c r="AS63" s="54">
        <f>AP62-AP63</f>
        <v>33</v>
      </c>
      <c r="AT63" s="52" t="s">
        <v>270</v>
      </c>
      <c r="AU63" s="53"/>
      <c r="AV63" s="36" t="s">
        <v>123</v>
      </c>
      <c r="AW63" s="36" t="s">
        <v>123</v>
      </c>
      <c r="AX63" s="36" t="s">
        <v>123</v>
      </c>
      <c r="AY63" s="36">
        <f>33*1.25</f>
        <v>41.25</v>
      </c>
      <c r="AZ63" s="36" t="s">
        <v>123</v>
      </c>
      <c r="BA63" s="36" t="s">
        <v>123</v>
      </c>
      <c r="BB63" s="36" t="s">
        <v>123</v>
      </c>
    </row>
    <row r="64" spans="1:54" x14ac:dyDescent="0.3">
      <c r="A64" s="36">
        <v>52</v>
      </c>
      <c r="B64" s="36">
        <v>526</v>
      </c>
      <c r="C64" s="36" t="s">
        <v>123</v>
      </c>
      <c r="D64" s="36" t="s">
        <v>123</v>
      </c>
      <c r="E64" s="36" t="s">
        <v>123</v>
      </c>
      <c r="F64" s="36">
        <v>1</v>
      </c>
      <c r="G64" s="36">
        <v>1</v>
      </c>
      <c r="H64" s="36">
        <v>1</v>
      </c>
      <c r="I64" s="36" t="s">
        <v>123</v>
      </c>
      <c r="J64" s="36" t="s">
        <v>123</v>
      </c>
      <c r="K64" s="36" t="s">
        <v>123</v>
      </c>
      <c r="L64" s="36">
        <v>1</v>
      </c>
      <c r="M64" s="36" t="s">
        <v>123</v>
      </c>
      <c r="N64" s="36" t="s">
        <v>123</v>
      </c>
      <c r="O64" s="36" t="s">
        <v>123</v>
      </c>
      <c r="P64" s="36" t="s">
        <v>123</v>
      </c>
      <c r="Q64" s="36" t="s">
        <v>123</v>
      </c>
      <c r="R64" s="36" t="s">
        <v>123</v>
      </c>
      <c r="S64" s="36" t="s">
        <v>123</v>
      </c>
      <c r="T64" s="36" t="s">
        <v>123</v>
      </c>
      <c r="U64" s="36" t="s">
        <v>123</v>
      </c>
      <c r="V64" s="36">
        <v>1</v>
      </c>
      <c r="W64" s="36" t="s">
        <v>123</v>
      </c>
      <c r="X64" s="36" t="s">
        <v>123</v>
      </c>
      <c r="Y64" s="36" t="s">
        <v>123</v>
      </c>
      <c r="Z64" s="36" t="s">
        <v>123</v>
      </c>
      <c r="AA64" s="36" t="s">
        <v>123</v>
      </c>
      <c r="AB64" s="36" t="s">
        <v>123</v>
      </c>
      <c r="AC64" s="36" t="s">
        <v>123</v>
      </c>
      <c r="AD64" s="36" t="s">
        <v>123</v>
      </c>
      <c r="AE64" s="36" t="s">
        <v>123</v>
      </c>
      <c r="AF64" s="36" t="s">
        <v>123</v>
      </c>
      <c r="AG64" s="36" t="s">
        <v>123</v>
      </c>
      <c r="AH64" s="36"/>
      <c r="AI64" s="36"/>
      <c r="AJ64" s="36"/>
      <c r="AK64" s="36" t="s">
        <v>287</v>
      </c>
      <c r="AL64" s="36">
        <v>1</v>
      </c>
      <c r="AM64" s="36">
        <v>1</v>
      </c>
      <c r="AN64" s="37">
        <v>-14.808441552410001</v>
      </c>
      <c r="AO64" s="37">
        <v>-64.879008214920006</v>
      </c>
      <c r="AP64" s="36">
        <v>1956</v>
      </c>
      <c r="AQ64" s="36">
        <v>1932</v>
      </c>
      <c r="AR64" s="36">
        <f>AP64-AQ64</f>
        <v>24</v>
      </c>
      <c r="AS64" s="54">
        <f>AP63-AP64</f>
        <v>29</v>
      </c>
      <c r="AT64" s="52"/>
      <c r="AU64" s="53"/>
      <c r="AV64" s="36" t="s">
        <v>123</v>
      </c>
      <c r="AW64" s="36" t="s">
        <v>123</v>
      </c>
      <c r="AX64" s="36" t="s">
        <v>123</v>
      </c>
      <c r="AY64" s="36">
        <f>28*1.25</f>
        <v>35</v>
      </c>
      <c r="AZ64" s="36" t="s">
        <v>123</v>
      </c>
      <c r="BA64" s="36" t="s">
        <v>123</v>
      </c>
      <c r="BB64" s="36" t="s">
        <v>123</v>
      </c>
    </row>
    <row r="65" spans="1:54" x14ac:dyDescent="0.3">
      <c r="A65" s="36">
        <v>53</v>
      </c>
      <c r="B65" s="36">
        <v>527</v>
      </c>
      <c r="C65" s="36" t="s">
        <v>123</v>
      </c>
      <c r="D65" s="36" t="s">
        <v>123</v>
      </c>
      <c r="E65" s="36" t="s">
        <v>123</v>
      </c>
      <c r="F65" s="36">
        <v>1</v>
      </c>
      <c r="G65" s="36">
        <v>1</v>
      </c>
      <c r="H65" s="36">
        <v>1</v>
      </c>
      <c r="I65" s="36" t="s">
        <v>123</v>
      </c>
      <c r="J65" s="36" t="s">
        <v>123</v>
      </c>
      <c r="K65" s="36" t="s">
        <v>123</v>
      </c>
      <c r="L65" s="36">
        <v>1</v>
      </c>
      <c r="M65" s="36" t="s">
        <v>123</v>
      </c>
      <c r="N65" s="36" t="s">
        <v>123</v>
      </c>
      <c r="O65" s="36" t="s">
        <v>123</v>
      </c>
      <c r="P65" s="36" t="s">
        <v>123</v>
      </c>
      <c r="Q65" s="36">
        <v>1</v>
      </c>
      <c r="R65" s="36" t="s">
        <v>123</v>
      </c>
      <c r="S65" s="36" t="s">
        <v>123</v>
      </c>
      <c r="T65" s="36" t="s">
        <v>123</v>
      </c>
      <c r="U65" s="36" t="s">
        <v>123</v>
      </c>
      <c r="V65" s="36" t="s">
        <v>123</v>
      </c>
      <c r="W65" s="36" t="s">
        <v>123</v>
      </c>
      <c r="X65" s="36" t="s">
        <v>123</v>
      </c>
      <c r="Y65" s="36" t="s">
        <v>123</v>
      </c>
      <c r="Z65" s="36" t="s">
        <v>123</v>
      </c>
      <c r="AA65" s="36" t="s">
        <v>123</v>
      </c>
      <c r="AB65" s="36" t="s">
        <v>123</v>
      </c>
      <c r="AC65" s="36" t="s">
        <v>123</v>
      </c>
      <c r="AD65" s="36" t="s">
        <v>123</v>
      </c>
      <c r="AE65" s="36" t="s">
        <v>123</v>
      </c>
      <c r="AF65" s="36" t="s">
        <v>123</v>
      </c>
      <c r="AG65" s="36" t="s">
        <v>123</v>
      </c>
      <c r="AH65" s="36"/>
      <c r="AI65" s="36"/>
      <c r="AJ65" s="36"/>
      <c r="AK65" s="36"/>
      <c r="AL65" s="36"/>
      <c r="AM65" s="36"/>
      <c r="AN65" s="37">
        <v>-14.808666505578</v>
      </c>
      <c r="AO65" s="37">
        <v>-64.879248607902994</v>
      </c>
      <c r="AP65" s="36">
        <v>1896</v>
      </c>
      <c r="AQ65" s="36"/>
      <c r="AR65" s="36"/>
      <c r="AS65" s="54">
        <f>AQ64-AP65</f>
        <v>36</v>
      </c>
      <c r="AT65" s="52" t="s">
        <v>270</v>
      </c>
      <c r="AU65" s="53"/>
      <c r="AV65" s="36" t="s">
        <v>123</v>
      </c>
      <c r="AW65" s="36" t="s">
        <v>123</v>
      </c>
      <c r="AX65" s="36" t="s">
        <v>123</v>
      </c>
      <c r="AY65" s="36">
        <f>35*1.25</f>
        <v>43.75</v>
      </c>
      <c r="AZ65" s="36" t="s">
        <v>123</v>
      </c>
      <c r="BA65" s="36" t="s">
        <v>123</v>
      </c>
      <c r="BB65" s="36" t="s">
        <v>123</v>
      </c>
    </row>
    <row r="66" spans="1:54" x14ac:dyDescent="0.3">
      <c r="A66" s="36">
        <v>54</v>
      </c>
      <c r="B66" s="36">
        <v>528</v>
      </c>
      <c r="C66" s="36" t="s">
        <v>123</v>
      </c>
      <c r="D66" s="36" t="s">
        <v>123</v>
      </c>
      <c r="E66" s="36" t="s">
        <v>123</v>
      </c>
      <c r="F66" s="36">
        <v>1</v>
      </c>
      <c r="G66" s="36">
        <v>1</v>
      </c>
      <c r="H66" s="36">
        <v>1</v>
      </c>
      <c r="I66" s="36" t="s">
        <v>123</v>
      </c>
      <c r="J66" s="36" t="s">
        <v>123</v>
      </c>
      <c r="K66" s="36" t="s">
        <v>123</v>
      </c>
      <c r="L66" s="36" t="s">
        <v>123</v>
      </c>
      <c r="M66" s="36" t="s">
        <v>123</v>
      </c>
      <c r="N66" s="36">
        <v>1</v>
      </c>
      <c r="O66" s="36" t="s">
        <v>123</v>
      </c>
      <c r="P66" s="36">
        <v>1</v>
      </c>
      <c r="Q66" s="36" t="s">
        <v>123</v>
      </c>
      <c r="R66" s="36" t="s">
        <v>123</v>
      </c>
      <c r="S66" s="36" t="s">
        <v>123</v>
      </c>
      <c r="T66" s="36" t="s">
        <v>123</v>
      </c>
      <c r="U66" s="36" t="s">
        <v>123</v>
      </c>
      <c r="V66" s="36" t="s">
        <v>123</v>
      </c>
      <c r="W66" s="36" t="s">
        <v>123</v>
      </c>
      <c r="X66" s="36" t="s">
        <v>123</v>
      </c>
      <c r="Y66" s="36" t="s">
        <v>123</v>
      </c>
      <c r="Z66" s="36" t="s">
        <v>123</v>
      </c>
      <c r="AA66" s="36" t="s">
        <v>123</v>
      </c>
      <c r="AB66" s="36" t="s">
        <v>123</v>
      </c>
      <c r="AC66" s="36" t="s">
        <v>123</v>
      </c>
      <c r="AD66" s="36" t="s">
        <v>123</v>
      </c>
      <c r="AE66" s="36" t="s">
        <v>123</v>
      </c>
      <c r="AF66" s="36" t="s">
        <v>123</v>
      </c>
      <c r="AG66" s="36" t="s">
        <v>123</v>
      </c>
      <c r="AH66" s="36"/>
      <c r="AI66" s="36"/>
      <c r="AJ66" s="36"/>
      <c r="AK66" s="36"/>
      <c r="AL66" s="36"/>
      <c r="AM66" s="36"/>
      <c r="AN66" s="37">
        <v>-14.808834734091</v>
      </c>
      <c r="AO66" s="37">
        <v>-64.879437703638999</v>
      </c>
      <c r="AP66" s="36">
        <v>1870</v>
      </c>
      <c r="AQ66" s="36"/>
      <c r="AR66" s="36"/>
      <c r="AS66" s="54">
        <f>AP65-AP66</f>
        <v>26</v>
      </c>
      <c r="AT66" s="52"/>
      <c r="AU66" s="53"/>
      <c r="AV66" s="36">
        <v>1</v>
      </c>
      <c r="AW66" s="36">
        <v>1</v>
      </c>
      <c r="AX66" s="36">
        <v>1</v>
      </c>
      <c r="AY66" s="36">
        <f>27*1.25</f>
        <v>33.75</v>
      </c>
      <c r="AZ66" s="36" t="s">
        <v>123</v>
      </c>
      <c r="BA66" s="36" t="s">
        <v>123</v>
      </c>
      <c r="BB66" s="36" t="s">
        <v>123</v>
      </c>
    </row>
    <row r="67" spans="1:54" x14ac:dyDescent="0.3">
      <c r="A67" s="36" t="s">
        <v>185</v>
      </c>
      <c r="B67" s="36" t="s">
        <v>123</v>
      </c>
      <c r="C67" s="36" t="s">
        <v>123</v>
      </c>
      <c r="D67" s="36" t="s">
        <v>123</v>
      </c>
      <c r="E67" s="36" t="s">
        <v>123</v>
      </c>
      <c r="F67" s="36" t="s">
        <v>123</v>
      </c>
      <c r="G67" s="36" t="s">
        <v>123</v>
      </c>
      <c r="H67" s="36" t="s">
        <v>123</v>
      </c>
      <c r="I67" s="36" t="s">
        <v>123</v>
      </c>
      <c r="J67" s="36" t="s">
        <v>123</v>
      </c>
      <c r="K67" s="36" t="s">
        <v>123</v>
      </c>
      <c r="L67" s="36" t="s">
        <v>123</v>
      </c>
      <c r="M67" s="36" t="s">
        <v>123</v>
      </c>
      <c r="N67" s="36" t="s">
        <v>123</v>
      </c>
      <c r="O67" s="36" t="s">
        <v>123</v>
      </c>
      <c r="P67" s="36" t="s">
        <v>123</v>
      </c>
      <c r="Q67" s="36" t="s">
        <v>123</v>
      </c>
      <c r="R67" s="36" t="s">
        <v>123</v>
      </c>
      <c r="S67" s="36" t="s">
        <v>123</v>
      </c>
      <c r="T67" s="36" t="s">
        <v>123</v>
      </c>
      <c r="U67" s="36" t="s">
        <v>123</v>
      </c>
      <c r="V67" s="36" t="s">
        <v>123</v>
      </c>
      <c r="W67" s="36" t="s">
        <v>123</v>
      </c>
      <c r="X67" s="36" t="s">
        <v>123</v>
      </c>
      <c r="Y67" s="36">
        <v>1</v>
      </c>
      <c r="Z67" s="36" t="s">
        <v>123</v>
      </c>
      <c r="AA67" s="36" t="s">
        <v>123</v>
      </c>
      <c r="AB67" s="36" t="s">
        <v>123</v>
      </c>
      <c r="AC67" s="36" t="s">
        <v>123</v>
      </c>
      <c r="AD67" s="36" t="s">
        <v>123</v>
      </c>
      <c r="AE67" s="36" t="s">
        <v>123</v>
      </c>
      <c r="AF67" s="36" t="s">
        <v>123</v>
      </c>
      <c r="AG67" s="36" t="s">
        <v>123</v>
      </c>
      <c r="AH67" s="36"/>
      <c r="AI67" s="36"/>
      <c r="AJ67" s="36"/>
      <c r="AK67" s="36"/>
      <c r="AL67" s="36"/>
      <c r="AM67" s="36"/>
      <c r="AN67" s="37">
        <v>-14.808923999999999</v>
      </c>
      <c r="AO67" s="37">
        <v>-64.879525000000001</v>
      </c>
      <c r="AP67" s="36"/>
      <c r="AQ67" s="36"/>
      <c r="AR67" s="36"/>
      <c r="AS67" s="54"/>
      <c r="AT67" s="52"/>
      <c r="AU67" s="53"/>
      <c r="AV67" s="36" t="s">
        <v>123</v>
      </c>
      <c r="AW67" s="36" t="s">
        <v>123</v>
      </c>
      <c r="AX67" s="36"/>
      <c r="AY67" s="36">
        <v>14</v>
      </c>
      <c r="AZ67" s="36">
        <f>AY67*1.25</f>
        <v>17.5</v>
      </c>
      <c r="BA67" s="36" t="s">
        <v>123</v>
      </c>
      <c r="BB67" s="36" t="s">
        <v>123</v>
      </c>
    </row>
    <row r="68" spans="1:54" x14ac:dyDescent="0.3">
      <c r="A68" s="36">
        <v>55</v>
      </c>
      <c r="B68" s="36">
        <v>529</v>
      </c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7">
        <v>-14.809079000000001</v>
      </c>
      <c r="AO68" s="37">
        <v>-64.879333000000003</v>
      </c>
      <c r="AP68" s="36"/>
      <c r="AQ68" s="36"/>
      <c r="AR68" s="36"/>
      <c r="AS68" s="54"/>
      <c r="AT68" s="52"/>
      <c r="AU68" s="53"/>
      <c r="AV68" s="36">
        <v>1</v>
      </c>
      <c r="AW68" s="36">
        <v>1</v>
      </c>
      <c r="AX68" s="36">
        <v>1</v>
      </c>
      <c r="AY68" s="36">
        <v>26</v>
      </c>
      <c r="AZ68" s="36">
        <v>32</v>
      </c>
      <c r="BA68" s="36"/>
      <c r="BB68" s="36"/>
    </row>
    <row r="69" spans="1:54" x14ac:dyDescent="0.3">
      <c r="A69" s="36">
        <v>56</v>
      </c>
      <c r="B69" s="36">
        <v>530</v>
      </c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>
        <v>1</v>
      </c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7">
        <v>-14.809101</v>
      </c>
      <c r="AO69" s="37">
        <v>-64.879709000000005</v>
      </c>
      <c r="AP69" s="36"/>
      <c r="AQ69" s="36"/>
      <c r="AR69" s="36"/>
      <c r="AS69" s="54"/>
      <c r="AT69" s="52"/>
      <c r="AU69" s="53"/>
      <c r="AV69" s="36"/>
      <c r="AW69" s="36"/>
      <c r="AX69" s="36"/>
      <c r="AY69" s="36"/>
      <c r="AZ69" s="36"/>
      <c r="BA69" s="36"/>
      <c r="BB69" s="36"/>
    </row>
    <row r="70" spans="1:54" x14ac:dyDescent="0.3">
      <c r="A70" s="36">
        <v>57</v>
      </c>
      <c r="B70" s="36">
        <v>531</v>
      </c>
      <c r="C70" s="36" t="s">
        <v>123</v>
      </c>
      <c r="D70" s="36" t="s">
        <v>123</v>
      </c>
      <c r="E70" s="36" t="s">
        <v>123</v>
      </c>
      <c r="F70" s="36">
        <v>1</v>
      </c>
      <c r="G70" s="36">
        <v>1</v>
      </c>
      <c r="H70" s="36" t="s">
        <v>123</v>
      </c>
      <c r="I70" s="36">
        <v>1</v>
      </c>
      <c r="J70" s="36" t="s">
        <v>123</v>
      </c>
      <c r="K70" s="36" t="s">
        <v>123</v>
      </c>
      <c r="L70" s="36" t="s">
        <v>123</v>
      </c>
      <c r="M70" s="36" t="s">
        <v>123</v>
      </c>
      <c r="N70" s="36" t="s">
        <v>123</v>
      </c>
      <c r="O70" s="36" t="s">
        <v>123</v>
      </c>
      <c r="P70" s="36">
        <v>1</v>
      </c>
      <c r="Q70" s="36" t="s">
        <v>123</v>
      </c>
      <c r="R70" s="36" t="s">
        <v>123</v>
      </c>
      <c r="S70" s="36" t="s">
        <v>123</v>
      </c>
      <c r="T70" s="36" t="s">
        <v>123</v>
      </c>
      <c r="U70" s="36" t="s">
        <v>123</v>
      </c>
      <c r="V70" s="36" t="s">
        <v>123</v>
      </c>
      <c r="W70" s="36" t="s">
        <v>123</v>
      </c>
      <c r="X70" s="36" t="s">
        <v>123</v>
      </c>
      <c r="Y70" s="36" t="s">
        <v>123</v>
      </c>
      <c r="Z70" s="36" t="s">
        <v>123</v>
      </c>
      <c r="AA70" s="36" t="s">
        <v>123</v>
      </c>
      <c r="AB70" s="36" t="s">
        <v>123</v>
      </c>
      <c r="AC70" s="36" t="s">
        <v>123</v>
      </c>
      <c r="AD70" s="36" t="s">
        <v>123</v>
      </c>
      <c r="AE70" s="36" t="s">
        <v>123</v>
      </c>
      <c r="AF70" s="36" t="s">
        <v>123</v>
      </c>
      <c r="AG70" s="36" t="s">
        <v>123</v>
      </c>
      <c r="AH70" s="36"/>
      <c r="AI70" s="36"/>
      <c r="AJ70" s="36"/>
      <c r="AK70" s="36"/>
      <c r="AL70" s="36"/>
      <c r="AM70" s="36"/>
      <c r="AN70" s="37">
        <v>-14.808966010584999</v>
      </c>
      <c r="AO70" s="37">
        <v>-64.879572149365998</v>
      </c>
      <c r="AP70" s="36">
        <v>1849</v>
      </c>
      <c r="AQ70" s="36"/>
      <c r="AR70" s="36"/>
      <c r="AS70" s="36">
        <f>AP66-AP70</f>
        <v>21</v>
      </c>
      <c r="AT70" s="52"/>
      <c r="AU70" s="53"/>
      <c r="AV70" s="36">
        <v>1</v>
      </c>
      <c r="AW70" s="36">
        <v>1</v>
      </c>
      <c r="AX70" s="36">
        <v>1</v>
      </c>
      <c r="AY70" s="36">
        <v>7</v>
      </c>
      <c r="AZ70" s="36">
        <f t="shared" ref="AZ70:AZ77" si="5">AY70*1.25</f>
        <v>8.75</v>
      </c>
      <c r="BA70" s="36">
        <v>1</v>
      </c>
      <c r="BB70" s="36" t="s">
        <v>123</v>
      </c>
    </row>
    <row r="71" spans="1:54" x14ac:dyDescent="0.3">
      <c r="A71" s="36">
        <v>58</v>
      </c>
      <c r="B71" s="36">
        <v>532</v>
      </c>
      <c r="C71" s="36" t="s">
        <v>123</v>
      </c>
      <c r="D71" s="36" t="s">
        <v>123</v>
      </c>
      <c r="E71" s="36" t="s">
        <v>123</v>
      </c>
      <c r="F71" s="36">
        <v>1</v>
      </c>
      <c r="G71" s="36">
        <v>1</v>
      </c>
      <c r="H71" s="36" t="s">
        <v>123</v>
      </c>
      <c r="I71" s="36">
        <v>1</v>
      </c>
      <c r="J71" s="36" t="s">
        <v>123</v>
      </c>
      <c r="K71" s="36" t="s">
        <v>123</v>
      </c>
      <c r="L71" s="36">
        <v>1</v>
      </c>
      <c r="M71" s="36" t="s">
        <v>123</v>
      </c>
      <c r="N71" s="36" t="s">
        <v>123</v>
      </c>
      <c r="O71" s="36" t="s">
        <v>123</v>
      </c>
      <c r="P71" s="36" t="s">
        <v>123</v>
      </c>
      <c r="Q71" s="36" t="s">
        <v>123</v>
      </c>
      <c r="R71" s="36" t="s">
        <v>123</v>
      </c>
      <c r="S71" s="36" t="s">
        <v>123</v>
      </c>
      <c r="T71" s="36" t="s">
        <v>123</v>
      </c>
      <c r="U71" s="36" t="s">
        <v>123</v>
      </c>
      <c r="V71" s="36" t="s">
        <v>123</v>
      </c>
      <c r="W71" s="36" t="s">
        <v>123</v>
      </c>
      <c r="X71" s="36" t="s">
        <v>123</v>
      </c>
      <c r="Y71" s="36" t="s">
        <v>123</v>
      </c>
      <c r="Z71" s="36" t="s">
        <v>123</v>
      </c>
      <c r="AA71" s="36" t="s">
        <v>123</v>
      </c>
      <c r="AB71" s="36" t="s">
        <v>123</v>
      </c>
      <c r="AC71" s="36" t="s">
        <v>123</v>
      </c>
      <c r="AD71" s="36" t="s">
        <v>123</v>
      </c>
      <c r="AE71" s="36" t="s">
        <v>123</v>
      </c>
      <c r="AF71" s="36" t="s">
        <v>123</v>
      </c>
      <c r="AG71" s="36" t="s">
        <v>123</v>
      </c>
      <c r="AH71" s="36"/>
      <c r="AI71" s="36"/>
      <c r="AJ71" s="36"/>
      <c r="AK71" s="36"/>
      <c r="AL71" s="36"/>
      <c r="AM71" s="36"/>
      <c r="AN71" s="37">
        <v>-14.80871253343</v>
      </c>
      <c r="AO71" s="37">
        <v>-64.879761915653006</v>
      </c>
      <c r="AP71" s="36">
        <v>1819</v>
      </c>
      <c r="AQ71" s="36"/>
      <c r="AR71" s="36"/>
      <c r="AS71" s="54">
        <f>AP70-AP71</f>
        <v>30</v>
      </c>
      <c r="AT71" s="52"/>
      <c r="AU71" s="53"/>
      <c r="AV71" s="36">
        <v>1</v>
      </c>
      <c r="AW71" s="36">
        <v>1</v>
      </c>
      <c r="AX71" s="36">
        <v>1</v>
      </c>
      <c r="AY71" s="36">
        <v>34</v>
      </c>
      <c r="AZ71" s="36">
        <f t="shared" si="5"/>
        <v>42.5</v>
      </c>
      <c r="BA71" s="36" t="s">
        <v>123</v>
      </c>
      <c r="BB71" s="36" t="s">
        <v>123</v>
      </c>
    </row>
    <row r="72" spans="1:54" x14ac:dyDescent="0.3">
      <c r="A72" s="36">
        <v>59</v>
      </c>
      <c r="B72" s="36">
        <v>533</v>
      </c>
      <c r="C72" s="36" t="s">
        <v>123</v>
      </c>
      <c r="D72" s="36" t="s">
        <v>123</v>
      </c>
      <c r="E72" s="36" t="s">
        <v>123</v>
      </c>
      <c r="F72" s="36">
        <v>1</v>
      </c>
      <c r="G72" s="36">
        <v>1</v>
      </c>
      <c r="H72" s="36" t="s">
        <v>123</v>
      </c>
      <c r="I72" s="36">
        <v>1</v>
      </c>
      <c r="J72" s="36" t="s">
        <v>123</v>
      </c>
      <c r="K72" s="36" t="s">
        <v>123</v>
      </c>
      <c r="L72" s="36">
        <v>1</v>
      </c>
      <c r="M72" s="36" t="s">
        <v>123</v>
      </c>
      <c r="N72" s="36" t="s">
        <v>123</v>
      </c>
      <c r="O72" s="36" t="s">
        <v>123</v>
      </c>
      <c r="P72" s="36" t="s">
        <v>123</v>
      </c>
      <c r="Q72" s="36" t="s">
        <v>123</v>
      </c>
      <c r="R72" s="36" t="s">
        <v>123</v>
      </c>
      <c r="S72" s="36" t="s">
        <v>123</v>
      </c>
      <c r="T72" s="36" t="s">
        <v>123</v>
      </c>
      <c r="U72" s="36" t="s">
        <v>123</v>
      </c>
      <c r="V72" s="36" t="s">
        <v>123</v>
      </c>
      <c r="W72" s="36" t="s">
        <v>123</v>
      </c>
      <c r="X72" s="36" t="s">
        <v>123</v>
      </c>
      <c r="Y72" s="36" t="s">
        <v>123</v>
      </c>
      <c r="Z72" s="36" t="s">
        <v>123</v>
      </c>
      <c r="AA72" s="36" t="s">
        <v>123</v>
      </c>
      <c r="AB72" s="36" t="s">
        <v>123</v>
      </c>
      <c r="AC72" s="36" t="s">
        <v>123</v>
      </c>
      <c r="AD72" s="36" t="s">
        <v>123</v>
      </c>
      <c r="AE72" s="36" t="s">
        <v>123</v>
      </c>
      <c r="AF72" s="36" t="s">
        <v>123</v>
      </c>
      <c r="AG72" s="36" t="s">
        <v>123</v>
      </c>
      <c r="AH72" s="36"/>
      <c r="AI72" s="36"/>
      <c r="AJ72" s="36"/>
      <c r="AK72" s="36"/>
      <c r="AL72" s="36"/>
      <c r="AM72" s="36"/>
      <c r="AN72" s="37">
        <v>-14.808510918396999</v>
      </c>
      <c r="AO72" s="37">
        <v>-64.879944641142998</v>
      </c>
      <c r="AP72" s="36">
        <v>1787</v>
      </c>
      <c r="AQ72" s="36"/>
      <c r="AR72" s="36"/>
      <c r="AS72" s="54">
        <f>AP71-AP72</f>
        <v>32</v>
      </c>
      <c r="AT72" s="52"/>
      <c r="AU72" s="53"/>
      <c r="AV72" s="36" t="s">
        <v>123</v>
      </c>
      <c r="AW72" s="36" t="s">
        <v>123</v>
      </c>
      <c r="AX72" s="36" t="s">
        <v>123</v>
      </c>
      <c r="AY72" s="36" t="s">
        <v>123</v>
      </c>
      <c r="AZ72" s="36" t="s">
        <v>123</v>
      </c>
      <c r="BA72" s="36" t="s">
        <v>123</v>
      </c>
      <c r="BB72" s="36" t="s">
        <v>123</v>
      </c>
    </row>
    <row r="73" spans="1:54" x14ac:dyDescent="0.3">
      <c r="A73" s="36">
        <v>60</v>
      </c>
      <c r="B73" s="36">
        <v>534</v>
      </c>
      <c r="C73" s="36" t="s">
        <v>123</v>
      </c>
      <c r="D73" s="36" t="s">
        <v>123</v>
      </c>
      <c r="E73" s="36" t="s">
        <v>123</v>
      </c>
      <c r="F73" s="36">
        <v>1</v>
      </c>
      <c r="G73" s="36">
        <v>1</v>
      </c>
      <c r="H73" s="36" t="s">
        <v>123</v>
      </c>
      <c r="I73" s="36">
        <v>1</v>
      </c>
      <c r="J73" s="36" t="s">
        <v>123</v>
      </c>
      <c r="K73" s="36" t="s">
        <v>123</v>
      </c>
      <c r="L73" s="36">
        <v>1</v>
      </c>
      <c r="M73" s="36" t="s">
        <v>123</v>
      </c>
      <c r="N73" s="36" t="s">
        <v>123</v>
      </c>
      <c r="O73" s="36" t="s">
        <v>123</v>
      </c>
      <c r="P73" s="36" t="s">
        <v>123</v>
      </c>
      <c r="Q73" s="36" t="s">
        <v>123</v>
      </c>
      <c r="R73" s="36" t="s">
        <v>123</v>
      </c>
      <c r="S73" s="36" t="s">
        <v>123</v>
      </c>
      <c r="T73" s="36" t="s">
        <v>123</v>
      </c>
      <c r="U73" s="36" t="s">
        <v>123</v>
      </c>
      <c r="V73" s="36">
        <v>1</v>
      </c>
      <c r="W73" s="36" t="s">
        <v>123</v>
      </c>
      <c r="X73" s="36" t="s">
        <v>123</v>
      </c>
      <c r="Y73" s="36" t="s">
        <v>123</v>
      </c>
      <c r="Z73" s="36" t="s">
        <v>123</v>
      </c>
      <c r="AA73" s="36" t="s">
        <v>123</v>
      </c>
      <c r="AB73" s="36" t="s">
        <v>123</v>
      </c>
      <c r="AC73" s="36" t="s">
        <v>123</v>
      </c>
      <c r="AD73" s="36" t="s">
        <v>123</v>
      </c>
      <c r="AE73" s="36" t="s">
        <v>123</v>
      </c>
      <c r="AF73" s="36" t="s">
        <v>123</v>
      </c>
      <c r="AG73" s="36" t="s">
        <v>123</v>
      </c>
      <c r="AH73" s="36"/>
      <c r="AI73" s="36"/>
      <c r="AJ73" s="36"/>
      <c r="AK73" s="36" t="s">
        <v>288</v>
      </c>
      <c r="AL73" s="36">
        <v>1</v>
      </c>
      <c r="AM73" s="36">
        <v>1</v>
      </c>
      <c r="AN73" s="37">
        <v>-14.808851589349</v>
      </c>
      <c r="AO73" s="37">
        <v>-64.880193751305001</v>
      </c>
      <c r="AP73" s="36">
        <v>1747</v>
      </c>
      <c r="AQ73" s="36">
        <v>1723</v>
      </c>
      <c r="AR73" s="36">
        <f>AP73-AQ73</f>
        <v>24</v>
      </c>
      <c r="AS73" s="54">
        <f>AP72-AP73</f>
        <v>40</v>
      </c>
      <c r="AT73" s="52"/>
      <c r="AU73" s="53"/>
      <c r="AV73" s="36" t="s">
        <v>123</v>
      </c>
      <c r="AW73" s="36" t="s">
        <v>123</v>
      </c>
      <c r="AX73" s="36" t="s">
        <v>123</v>
      </c>
      <c r="AY73" s="36" t="s">
        <v>123</v>
      </c>
      <c r="AZ73" s="36" t="s">
        <v>123</v>
      </c>
      <c r="BA73" s="36" t="s">
        <v>123</v>
      </c>
      <c r="BB73" s="36" t="s">
        <v>123</v>
      </c>
    </row>
    <row r="74" spans="1:54" x14ac:dyDescent="0.3">
      <c r="A74" s="36">
        <v>61</v>
      </c>
      <c r="B74" s="36">
        <v>535</v>
      </c>
      <c r="C74" s="36" t="s">
        <v>123</v>
      </c>
      <c r="D74" s="36" t="s">
        <v>123</v>
      </c>
      <c r="E74" s="36" t="s">
        <v>123</v>
      </c>
      <c r="F74" s="36">
        <v>1</v>
      </c>
      <c r="G74" s="36">
        <v>1</v>
      </c>
      <c r="H74" s="36" t="s">
        <v>123</v>
      </c>
      <c r="I74" s="36">
        <v>1</v>
      </c>
      <c r="J74" s="36" t="s">
        <v>123</v>
      </c>
      <c r="K74" s="36" t="s">
        <v>123</v>
      </c>
      <c r="L74" s="36" t="s">
        <v>123</v>
      </c>
      <c r="M74" s="36" t="s">
        <v>123</v>
      </c>
      <c r="N74" s="36">
        <v>1</v>
      </c>
      <c r="O74" s="36" t="s">
        <v>123</v>
      </c>
      <c r="P74" s="36">
        <v>1</v>
      </c>
      <c r="Q74" s="36" t="s">
        <v>123</v>
      </c>
      <c r="R74" s="36" t="s">
        <v>123</v>
      </c>
      <c r="S74" s="36" t="s">
        <v>123</v>
      </c>
      <c r="T74" s="36" t="s">
        <v>123</v>
      </c>
      <c r="U74" s="36" t="s">
        <v>123</v>
      </c>
      <c r="V74" s="36" t="s">
        <v>123</v>
      </c>
      <c r="W74" s="36" t="s">
        <v>123</v>
      </c>
      <c r="X74" s="36" t="s">
        <v>123</v>
      </c>
      <c r="Y74" s="36" t="s">
        <v>123</v>
      </c>
      <c r="Z74" s="36" t="s">
        <v>123</v>
      </c>
      <c r="AA74" s="36" t="s">
        <v>123</v>
      </c>
      <c r="AB74" s="36" t="s">
        <v>123</v>
      </c>
      <c r="AC74" s="36" t="s">
        <v>123</v>
      </c>
      <c r="AD74" s="36" t="s">
        <v>123</v>
      </c>
      <c r="AE74" s="36" t="s">
        <v>123</v>
      </c>
      <c r="AF74" s="36" t="s">
        <v>123</v>
      </c>
      <c r="AG74" s="36" t="s">
        <v>123</v>
      </c>
      <c r="AH74" s="36"/>
      <c r="AI74" s="36"/>
      <c r="AJ74" s="36"/>
      <c r="AK74" s="36"/>
      <c r="AL74" s="36"/>
      <c r="AM74" s="36"/>
      <c r="AN74" s="37">
        <v>-14.809098907697001</v>
      </c>
      <c r="AO74" s="37">
        <v>-64.880409333854004</v>
      </c>
      <c r="AP74" s="36">
        <v>1684</v>
      </c>
      <c r="AQ74" s="36"/>
      <c r="AR74" s="36"/>
      <c r="AS74" s="54">
        <f>AQ73-AP74</f>
        <v>39</v>
      </c>
      <c r="AT74" s="52"/>
      <c r="AU74" s="53"/>
      <c r="AV74" s="36">
        <v>1</v>
      </c>
      <c r="AW74" s="36">
        <v>1</v>
      </c>
      <c r="AX74" s="36">
        <v>1</v>
      </c>
      <c r="AY74" s="36" t="s">
        <v>123</v>
      </c>
      <c r="AZ74" s="36" t="s">
        <v>123</v>
      </c>
      <c r="BA74" s="36" t="s">
        <v>123</v>
      </c>
      <c r="BB74" s="36" t="s">
        <v>123</v>
      </c>
    </row>
    <row r="75" spans="1:54" x14ac:dyDescent="0.3">
      <c r="A75" s="36" t="s">
        <v>187</v>
      </c>
      <c r="B75" s="36" t="s">
        <v>123</v>
      </c>
      <c r="C75" s="36" t="s">
        <v>123</v>
      </c>
      <c r="D75" s="36" t="s">
        <v>123</v>
      </c>
      <c r="E75" s="36" t="s">
        <v>123</v>
      </c>
      <c r="F75" s="36" t="s">
        <v>123</v>
      </c>
      <c r="G75" s="36" t="s">
        <v>123</v>
      </c>
      <c r="H75" s="36" t="s">
        <v>123</v>
      </c>
      <c r="I75" s="36" t="s">
        <v>123</v>
      </c>
      <c r="J75" s="36" t="s">
        <v>123</v>
      </c>
      <c r="K75" s="36" t="s">
        <v>123</v>
      </c>
      <c r="L75" s="36" t="s">
        <v>123</v>
      </c>
      <c r="M75" s="36" t="s">
        <v>123</v>
      </c>
      <c r="N75" s="36" t="s">
        <v>123</v>
      </c>
      <c r="O75" s="36" t="s">
        <v>123</v>
      </c>
      <c r="P75" s="36" t="s">
        <v>123</v>
      </c>
      <c r="Q75" s="36" t="s">
        <v>123</v>
      </c>
      <c r="R75" s="36" t="s">
        <v>123</v>
      </c>
      <c r="S75" s="36" t="s">
        <v>123</v>
      </c>
      <c r="T75" s="36" t="s">
        <v>123</v>
      </c>
      <c r="U75" s="36" t="s">
        <v>123</v>
      </c>
      <c r="V75" s="36" t="s">
        <v>123</v>
      </c>
      <c r="W75" s="36" t="s">
        <v>123</v>
      </c>
      <c r="X75" s="36">
        <v>1</v>
      </c>
      <c r="Y75" s="36" t="s">
        <v>123</v>
      </c>
      <c r="Z75" s="36" t="s">
        <v>123</v>
      </c>
      <c r="AA75" s="36" t="s">
        <v>123</v>
      </c>
      <c r="AB75" s="36" t="s">
        <v>123</v>
      </c>
      <c r="AC75" s="36" t="s">
        <v>123</v>
      </c>
      <c r="AD75" s="36" t="s">
        <v>123</v>
      </c>
      <c r="AE75" s="36" t="s">
        <v>123</v>
      </c>
      <c r="AF75" s="36" t="s">
        <v>123</v>
      </c>
      <c r="AG75" s="36" t="s">
        <v>123</v>
      </c>
      <c r="AH75" s="36"/>
      <c r="AI75" s="36"/>
      <c r="AJ75" s="36"/>
      <c r="AK75" s="36"/>
      <c r="AL75" s="36"/>
      <c r="AM75" s="36"/>
      <c r="AN75" s="37">
        <v>-14.809324999999999</v>
      </c>
      <c r="AO75" s="37">
        <v>-64.880623</v>
      </c>
      <c r="AP75" s="36"/>
      <c r="AQ75" s="36"/>
      <c r="AR75" s="36"/>
      <c r="AS75" s="54"/>
      <c r="AT75" s="52"/>
      <c r="AU75" s="53"/>
      <c r="AV75" s="36" t="s">
        <v>123</v>
      </c>
      <c r="AW75" s="36" t="s">
        <v>123</v>
      </c>
      <c r="AX75" s="36"/>
      <c r="AY75" s="36">
        <v>32</v>
      </c>
      <c r="AZ75" s="36">
        <f t="shared" si="5"/>
        <v>40</v>
      </c>
      <c r="BA75" s="36" t="s">
        <v>123</v>
      </c>
      <c r="BB75" s="36" t="s">
        <v>123</v>
      </c>
    </row>
    <row r="76" spans="1:54" x14ac:dyDescent="0.3">
      <c r="A76" s="36">
        <v>62</v>
      </c>
      <c r="B76" s="36">
        <v>536</v>
      </c>
      <c r="C76" s="36" t="s">
        <v>123</v>
      </c>
      <c r="D76" s="36" t="s">
        <v>123</v>
      </c>
      <c r="E76" s="36" t="s">
        <v>123</v>
      </c>
      <c r="F76" s="36">
        <v>1</v>
      </c>
      <c r="G76" s="36">
        <v>1</v>
      </c>
      <c r="H76" s="36">
        <v>1</v>
      </c>
      <c r="I76" s="36" t="s">
        <v>123</v>
      </c>
      <c r="J76" s="36" t="s">
        <v>123</v>
      </c>
      <c r="K76" s="36" t="s">
        <v>123</v>
      </c>
      <c r="L76" s="36" t="s">
        <v>123</v>
      </c>
      <c r="M76" s="36" t="s">
        <v>123</v>
      </c>
      <c r="N76" s="36" t="s">
        <v>123</v>
      </c>
      <c r="O76" s="36" t="s">
        <v>123</v>
      </c>
      <c r="P76" s="36">
        <v>1</v>
      </c>
      <c r="Q76" s="36" t="s">
        <v>123</v>
      </c>
      <c r="R76" s="36" t="s">
        <v>123</v>
      </c>
      <c r="S76" s="36" t="s">
        <v>123</v>
      </c>
      <c r="T76" s="36" t="s">
        <v>123</v>
      </c>
      <c r="U76" s="36" t="s">
        <v>123</v>
      </c>
      <c r="V76" s="36" t="s">
        <v>123</v>
      </c>
      <c r="W76" s="36" t="s">
        <v>123</v>
      </c>
      <c r="X76" s="36" t="s">
        <v>123</v>
      </c>
      <c r="Y76" s="36" t="s">
        <v>123</v>
      </c>
      <c r="Z76" s="36" t="s">
        <v>123</v>
      </c>
      <c r="AA76" s="36" t="s">
        <v>123</v>
      </c>
      <c r="AB76" s="36" t="s">
        <v>123</v>
      </c>
      <c r="AC76" s="36" t="s">
        <v>123</v>
      </c>
      <c r="AD76" s="36" t="s">
        <v>123</v>
      </c>
      <c r="AE76" s="36" t="s">
        <v>123</v>
      </c>
      <c r="AF76" s="36" t="s">
        <v>123</v>
      </c>
      <c r="AG76" s="36" t="s">
        <v>123</v>
      </c>
      <c r="AH76" s="36"/>
      <c r="AI76" s="36"/>
      <c r="AJ76" s="36"/>
      <c r="AK76" s="36"/>
      <c r="AL76" s="36"/>
      <c r="AM76" s="36"/>
      <c r="AN76" s="37">
        <v>-14.809376046532</v>
      </c>
      <c r="AO76" s="37">
        <v>-64.880673866718993</v>
      </c>
      <c r="AP76" s="36"/>
      <c r="AQ76" s="36"/>
      <c r="AR76" s="36"/>
      <c r="AS76" s="36"/>
      <c r="AT76" s="52"/>
      <c r="AU76" s="53"/>
      <c r="AV76" s="36">
        <v>1</v>
      </c>
      <c r="AW76" s="36">
        <v>1</v>
      </c>
      <c r="AX76" s="36">
        <v>1</v>
      </c>
      <c r="AY76" s="36">
        <v>8</v>
      </c>
      <c r="AZ76" s="36">
        <f t="shared" si="5"/>
        <v>10</v>
      </c>
      <c r="BA76" s="36">
        <v>1</v>
      </c>
      <c r="BB76" s="36" t="s">
        <v>123</v>
      </c>
    </row>
    <row r="77" spans="1:54" x14ac:dyDescent="0.3">
      <c r="A77" s="36">
        <v>63</v>
      </c>
      <c r="B77" s="36">
        <v>537</v>
      </c>
      <c r="C77" s="36" t="s">
        <v>123</v>
      </c>
      <c r="D77" s="36" t="s">
        <v>123</v>
      </c>
      <c r="E77" s="36" t="s">
        <v>123</v>
      </c>
      <c r="F77" s="36">
        <v>1</v>
      </c>
      <c r="G77" s="36">
        <v>1</v>
      </c>
      <c r="H77" s="36" t="s">
        <v>123</v>
      </c>
      <c r="I77" s="36">
        <v>1</v>
      </c>
      <c r="J77" s="36" t="s">
        <v>123</v>
      </c>
      <c r="K77" s="36" t="s">
        <v>123</v>
      </c>
      <c r="L77" s="36" t="s">
        <v>123</v>
      </c>
      <c r="M77" s="36" t="s">
        <v>123</v>
      </c>
      <c r="N77" s="36">
        <v>1</v>
      </c>
      <c r="O77" s="36" t="s">
        <v>123</v>
      </c>
      <c r="P77" s="36">
        <v>1</v>
      </c>
      <c r="Q77" s="36" t="s">
        <v>123</v>
      </c>
      <c r="R77" s="36" t="s">
        <v>123</v>
      </c>
      <c r="S77" s="36" t="s">
        <v>123</v>
      </c>
      <c r="T77" s="36" t="s">
        <v>123</v>
      </c>
      <c r="U77" s="36" t="s">
        <v>123</v>
      </c>
      <c r="V77" s="36" t="s">
        <v>123</v>
      </c>
      <c r="W77" s="36" t="s">
        <v>123</v>
      </c>
      <c r="X77" s="36" t="s">
        <v>123</v>
      </c>
      <c r="Y77" s="36" t="s">
        <v>123</v>
      </c>
      <c r="Z77" s="36" t="s">
        <v>123</v>
      </c>
      <c r="AA77" s="36" t="s">
        <v>123</v>
      </c>
      <c r="AB77" s="36" t="s">
        <v>123</v>
      </c>
      <c r="AC77" s="36" t="s">
        <v>123</v>
      </c>
      <c r="AD77" s="36" t="s">
        <v>123</v>
      </c>
      <c r="AE77" s="36" t="s">
        <v>123</v>
      </c>
      <c r="AF77" s="36" t="s">
        <v>123</v>
      </c>
      <c r="AG77" s="36" t="s">
        <v>123</v>
      </c>
      <c r="AH77" s="36"/>
      <c r="AI77" s="36"/>
      <c r="AJ77" s="36"/>
      <c r="AK77" s="36"/>
      <c r="AL77" s="36"/>
      <c r="AM77" s="36"/>
      <c r="AN77" s="37">
        <v>-14.809229211613999</v>
      </c>
      <c r="AO77" s="37">
        <v>-64.880774784832994</v>
      </c>
      <c r="AP77" s="36">
        <v>1630</v>
      </c>
      <c r="AQ77" s="36"/>
      <c r="AR77" s="36"/>
      <c r="AS77" s="54">
        <f>AP74-AP77</f>
        <v>54</v>
      </c>
      <c r="AT77" s="52"/>
      <c r="AU77" s="53"/>
      <c r="AV77" s="36">
        <v>1</v>
      </c>
      <c r="AW77" s="36">
        <v>1</v>
      </c>
      <c r="AX77" s="36">
        <v>1</v>
      </c>
      <c r="AY77" s="36">
        <v>18</v>
      </c>
      <c r="AZ77" s="36">
        <f t="shared" si="5"/>
        <v>22.5</v>
      </c>
      <c r="BA77" s="36" t="s">
        <v>123</v>
      </c>
      <c r="BB77" s="36" t="s">
        <v>123</v>
      </c>
    </row>
    <row r="78" spans="1:54" x14ac:dyDescent="0.3">
      <c r="A78" s="36">
        <v>64</v>
      </c>
      <c r="B78" s="36">
        <v>538</v>
      </c>
      <c r="C78" s="36" t="s">
        <v>123</v>
      </c>
      <c r="D78" s="36" t="s">
        <v>123</v>
      </c>
      <c r="E78" s="36" t="s">
        <v>123</v>
      </c>
      <c r="F78" s="36">
        <v>1</v>
      </c>
      <c r="G78" s="36">
        <v>1</v>
      </c>
      <c r="H78" s="36" t="s">
        <v>123</v>
      </c>
      <c r="I78" s="36">
        <v>1</v>
      </c>
      <c r="J78" s="36" t="s">
        <v>123</v>
      </c>
      <c r="K78" s="36" t="s">
        <v>123</v>
      </c>
      <c r="L78" s="36">
        <v>1</v>
      </c>
      <c r="M78" s="36" t="s">
        <v>123</v>
      </c>
      <c r="N78" s="36" t="s">
        <v>123</v>
      </c>
      <c r="O78" s="36" t="s">
        <v>123</v>
      </c>
      <c r="P78" s="36" t="s">
        <v>123</v>
      </c>
      <c r="Q78" s="36" t="s">
        <v>123</v>
      </c>
      <c r="R78" s="36" t="s">
        <v>123</v>
      </c>
      <c r="S78" s="36" t="s">
        <v>123</v>
      </c>
      <c r="T78" s="36" t="s">
        <v>123</v>
      </c>
      <c r="U78" s="36" t="s">
        <v>123</v>
      </c>
      <c r="V78" s="36"/>
      <c r="W78" s="36" t="s">
        <v>123</v>
      </c>
      <c r="X78" s="36" t="s">
        <v>123</v>
      </c>
      <c r="Y78" s="36" t="s">
        <v>123</v>
      </c>
      <c r="Z78" s="36" t="s">
        <v>123</v>
      </c>
      <c r="AA78" s="36" t="s">
        <v>123</v>
      </c>
      <c r="AB78" s="36" t="s">
        <v>123</v>
      </c>
      <c r="AC78" s="36" t="s">
        <v>123</v>
      </c>
      <c r="AD78" s="36" t="s">
        <v>123</v>
      </c>
      <c r="AE78" s="36" t="s">
        <v>123</v>
      </c>
      <c r="AF78" s="36" t="s">
        <v>123</v>
      </c>
      <c r="AG78" s="36" t="s">
        <v>123</v>
      </c>
      <c r="AH78" s="36"/>
      <c r="AI78" s="36"/>
      <c r="AJ78" s="36"/>
      <c r="AK78" s="36"/>
      <c r="AL78" s="36"/>
      <c r="AM78" s="36"/>
      <c r="AN78" s="37">
        <v>-14.809002962473</v>
      </c>
      <c r="AO78" s="37">
        <v>-64.881062116473004</v>
      </c>
      <c r="AP78" s="36">
        <v>1590</v>
      </c>
      <c r="AQ78" s="36"/>
      <c r="AR78" s="36"/>
      <c r="AS78" s="54">
        <f>AP77-AP78</f>
        <v>40</v>
      </c>
      <c r="AT78" s="52"/>
      <c r="AU78" s="53"/>
      <c r="AV78" s="36" t="s">
        <v>123</v>
      </c>
      <c r="AW78" s="36" t="s">
        <v>123</v>
      </c>
      <c r="AX78" s="36" t="s">
        <v>123</v>
      </c>
      <c r="AY78" s="36" t="s">
        <v>123</v>
      </c>
      <c r="AZ78" s="36" t="s">
        <v>123</v>
      </c>
      <c r="BA78" s="36" t="s">
        <v>123</v>
      </c>
      <c r="BB78" s="36" t="s">
        <v>123</v>
      </c>
    </row>
    <row r="79" spans="1:54" x14ac:dyDescent="0.3">
      <c r="A79" s="36">
        <v>65</v>
      </c>
      <c r="B79" s="36">
        <v>539</v>
      </c>
      <c r="C79" s="36" t="s">
        <v>123</v>
      </c>
      <c r="D79" s="36" t="s">
        <v>123</v>
      </c>
      <c r="E79" s="36" t="s">
        <v>123</v>
      </c>
      <c r="F79" s="36">
        <v>1</v>
      </c>
      <c r="G79" s="36">
        <v>1</v>
      </c>
      <c r="H79" s="36" t="s">
        <v>123</v>
      </c>
      <c r="I79" s="36">
        <v>1</v>
      </c>
      <c r="J79" s="36" t="s">
        <v>123</v>
      </c>
      <c r="K79" s="36" t="s">
        <v>123</v>
      </c>
      <c r="L79" s="36" t="s">
        <v>123</v>
      </c>
      <c r="M79" s="36" t="s">
        <v>123</v>
      </c>
      <c r="N79" s="36">
        <v>1</v>
      </c>
      <c r="O79" s="36" t="s">
        <v>123</v>
      </c>
      <c r="P79" s="36">
        <v>1</v>
      </c>
      <c r="Q79" s="36" t="s">
        <v>123</v>
      </c>
      <c r="R79" s="36" t="s">
        <v>123</v>
      </c>
      <c r="S79" s="36" t="s">
        <v>123</v>
      </c>
      <c r="T79" s="36" t="s">
        <v>123</v>
      </c>
      <c r="U79" s="36" t="s">
        <v>123</v>
      </c>
      <c r="V79" s="36" t="s">
        <v>123</v>
      </c>
      <c r="W79" s="36" t="s">
        <v>123</v>
      </c>
      <c r="X79" s="36" t="s">
        <v>123</v>
      </c>
      <c r="Y79" s="36" t="s">
        <v>123</v>
      </c>
      <c r="Z79" s="36" t="s">
        <v>123</v>
      </c>
      <c r="AA79" s="36" t="s">
        <v>123</v>
      </c>
      <c r="AB79" s="36" t="s">
        <v>123</v>
      </c>
      <c r="AC79" s="36" t="s">
        <v>123</v>
      </c>
      <c r="AD79" s="36" t="s">
        <v>123</v>
      </c>
      <c r="AE79" s="36" t="s">
        <v>123</v>
      </c>
      <c r="AF79" s="36" t="s">
        <v>123</v>
      </c>
      <c r="AG79" s="36" t="s">
        <v>123</v>
      </c>
      <c r="AH79" s="36"/>
      <c r="AI79" s="36"/>
      <c r="AJ79" s="36"/>
      <c r="AK79" s="36"/>
      <c r="AL79" s="36"/>
      <c r="AM79" s="36"/>
      <c r="AN79" s="37">
        <v>-14.808766340626001</v>
      </c>
      <c r="AO79" s="37">
        <v>-64.881343413143995</v>
      </c>
      <c r="AP79" s="36">
        <v>1551</v>
      </c>
      <c r="AQ79" s="36"/>
      <c r="AR79" s="36"/>
      <c r="AS79" s="54">
        <f>AP78-AP79</f>
        <v>39</v>
      </c>
      <c r="AT79" s="52"/>
      <c r="AU79" s="53"/>
      <c r="AV79" s="36">
        <v>1</v>
      </c>
      <c r="AW79" s="36">
        <v>1</v>
      </c>
      <c r="AX79" s="36">
        <v>1</v>
      </c>
      <c r="AY79" s="36" t="s">
        <v>123</v>
      </c>
      <c r="AZ79" s="36" t="s">
        <v>123</v>
      </c>
      <c r="BA79" s="36" t="s">
        <v>123</v>
      </c>
      <c r="BB79" s="36" t="s">
        <v>123</v>
      </c>
    </row>
    <row r="80" spans="1:54" x14ac:dyDescent="0.3">
      <c r="A80" s="36" t="s">
        <v>367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>
        <v>1</v>
      </c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7">
        <v>-14.808676</v>
      </c>
      <c r="AO80" s="37">
        <v>-64.881444999999999</v>
      </c>
      <c r="AP80" s="36"/>
      <c r="AQ80" s="36"/>
      <c r="AR80" s="36"/>
      <c r="AS80" s="54"/>
      <c r="AT80" s="52"/>
      <c r="AU80" s="53"/>
      <c r="AV80" s="36" t="s">
        <v>123</v>
      </c>
      <c r="AW80" s="36" t="s">
        <v>123</v>
      </c>
      <c r="AX80" s="36"/>
      <c r="AY80" s="36">
        <v>15</v>
      </c>
      <c r="AZ80" s="36">
        <f t="shared" ref="AZ80:AZ82" si="6">AY80*1.25</f>
        <v>18.75</v>
      </c>
      <c r="BA80" s="36" t="s">
        <v>123</v>
      </c>
      <c r="BB80" s="36" t="s">
        <v>123</v>
      </c>
    </row>
    <row r="81" spans="1:54" x14ac:dyDescent="0.3">
      <c r="A81" s="36">
        <v>66</v>
      </c>
      <c r="B81" s="36">
        <v>540</v>
      </c>
      <c r="C81" s="36"/>
      <c r="D81" s="36"/>
      <c r="E81" s="36"/>
      <c r="F81" s="36">
        <v>1</v>
      </c>
      <c r="G81" s="36">
        <v>1</v>
      </c>
      <c r="H81" s="36"/>
      <c r="I81" s="36">
        <v>1</v>
      </c>
      <c r="J81" s="36"/>
      <c r="K81" s="36"/>
      <c r="L81" s="36"/>
      <c r="M81" s="36"/>
      <c r="N81" s="36"/>
      <c r="O81" s="36"/>
      <c r="P81" s="36">
        <v>1</v>
      </c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7">
        <v>-14.808439</v>
      </c>
      <c r="AO81" s="37">
        <v>-64.881248999999997</v>
      </c>
      <c r="AP81" s="36"/>
      <c r="AQ81" s="36"/>
      <c r="AR81" s="36"/>
      <c r="AS81" s="54"/>
      <c r="AT81" s="52"/>
      <c r="AU81" s="53"/>
      <c r="AV81" s="36">
        <v>1</v>
      </c>
      <c r="AW81" s="36">
        <v>1</v>
      </c>
      <c r="AX81" s="36">
        <v>1</v>
      </c>
      <c r="AY81" s="36">
        <v>34</v>
      </c>
      <c r="AZ81" s="36">
        <f t="shared" si="6"/>
        <v>42.5</v>
      </c>
      <c r="BA81" s="36">
        <v>1</v>
      </c>
      <c r="BB81" s="36" t="s">
        <v>123</v>
      </c>
    </row>
    <row r="82" spans="1:54" x14ac:dyDescent="0.3">
      <c r="A82" s="36">
        <v>67</v>
      </c>
      <c r="B82" s="36">
        <v>541</v>
      </c>
      <c r="C82" s="36" t="s">
        <v>123</v>
      </c>
      <c r="D82" s="36" t="s">
        <v>123</v>
      </c>
      <c r="E82" s="36" t="s">
        <v>123</v>
      </c>
      <c r="F82" s="36">
        <v>1</v>
      </c>
      <c r="G82" s="36">
        <v>1</v>
      </c>
      <c r="H82" s="36" t="s">
        <v>123</v>
      </c>
      <c r="I82" s="36">
        <v>1</v>
      </c>
      <c r="J82" s="36" t="s">
        <v>123</v>
      </c>
      <c r="K82" s="36" t="s">
        <v>123</v>
      </c>
      <c r="L82" s="36" t="s">
        <v>123</v>
      </c>
      <c r="M82" s="36" t="s">
        <v>123</v>
      </c>
      <c r="N82" s="36">
        <v>1</v>
      </c>
      <c r="O82" s="36" t="s">
        <v>123</v>
      </c>
      <c r="P82" s="36">
        <v>1</v>
      </c>
      <c r="Q82" s="36" t="s">
        <v>123</v>
      </c>
      <c r="R82" s="36" t="s">
        <v>123</v>
      </c>
      <c r="S82" s="36" t="s">
        <v>123</v>
      </c>
      <c r="T82" s="36" t="s">
        <v>123</v>
      </c>
      <c r="U82" s="36" t="s">
        <v>123</v>
      </c>
      <c r="V82" s="36">
        <v>1</v>
      </c>
      <c r="W82" s="36" t="s">
        <v>123</v>
      </c>
      <c r="X82" s="36" t="s">
        <v>123</v>
      </c>
      <c r="Y82" s="36" t="s">
        <v>123</v>
      </c>
      <c r="Z82" s="36" t="s">
        <v>123</v>
      </c>
      <c r="AA82" s="36" t="s">
        <v>123</v>
      </c>
      <c r="AB82" s="36" t="s">
        <v>123</v>
      </c>
      <c r="AC82" s="36" t="s">
        <v>123</v>
      </c>
      <c r="AD82" s="36" t="s">
        <v>123</v>
      </c>
      <c r="AE82" s="36" t="s">
        <v>123</v>
      </c>
      <c r="AF82" s="36" t="s">
        <v>123</v>
      </c>
      <c r="AG82" s="36" t="s">
        <v>123</v>
      </c>
      <c r="AH82" s="36"/>
      <c r="AI82" s="36">
        <v>1</v>
      </c>
      <c r="AJ82" s="36"/>
      <c r="AK82" s="36" t="s">
        <v>289</v>
      </c>
      <c r="AL82" s="36">
        <v>1</v>
      </c>
      <c r="AM82" s="36">
        <v>5</v>
      </c>
      <c r="AN82" s="37">
        <v>-14.808704754076</v>
      </c>
      <c r="AO82" s="37">
        <v>-64.881482888012997</v>
      </c>
      <c r="AP82" s="36">
        <v>1532</v>
      </c>
      <c r="AQ82" s="36">
        <v>1508</v>
      </c>
      <c r="AR82" s="36">
        <f>AP82-AQ82</f>
        <v>24</v>
      </c>
      <c r="AS82" s="54">
        <f>AP79-AP82</f>
        <v>19</v>
      </c>
      <c r="AT82" s="52"/>
      <c r="AU82" s="53"/>
      <c r="AV82" s="36">
        <v>1</v>
      </c>
      <c r="AW82" s="36">
        <v>1</v>
      </c>
      <c r="AX82" s="36">
        <v>1</v>
      </c>
      <c r="AY82" s="36">
        <v>5</v>
      </c>
      <c r="AZ82" s="36">
        <f t="shared" si="6"/>
        <v>6.25</v>
      </c>
      <c r="BA82" s="36" t="s">
        <v>123</v>
      </c>
      <c r="BB82" s="36" t="s">
        <v>123</v>
      </c>
    </row>
    <row r="83" spans="1:54" x14ac:dyDescent="0.3">
      <c r="A83" s="36">
        <v>68</v>
      </c>
      <c r="B83" s="36">
        <v>542</v>
      </c>
      <c r="C83" s="36" t="s">
        <v>123</v>
      </c>
      <c r="D83" s="36" t="s">
        <v>123</v>
      </c>
      <c r="E83" s="36" t="s">
        <v>123</v>
      </c>
      <c r="F83" s="36">
        <v>1</v>
      </c>
      <c r="G83" s="36">
        <v>1</v>
      </c>
      <c r="H83" s="36" t="s">
        <v>123</v>
      </c>
      <c r="I83" s="36">
        <v>1</v>
      </c>
      <c r="J83" s="36" t="s">
        <v>123</v>
      </c>
      <c r="K83" s="36" t="s">
        <v>123</v>
      </c>
      <c r="L83" s="36">
        <v>1</v>
      </c>
      <c r="M83" s="36" t="s">
        <v>123</v>
      </c>
      <c r="N83" s="36" t="s">
        <v>123</v>
      </c>
      <c r="O83" s="36" t="s">
        <v>123</v>
      </c>
      <c r="P83" s="36" t="s">
        <v>123</v>
      </c>
      <c r="Q83" s="36" t="s">
        <v>123</v>
      </c>
      <c r="R83" s="36" t="s">
        <v>123</v>
      </c>
      <c r="S83" s="36" t="s">
        <v>123</v>
      </c>
      <c r="T83" s="36" t="s">
        <v>123</v>
      </c>
      <c r="U83" s="36" t="s">
        <v>123</v>
      </c>
      <c r="V83" s="36" t="s">
        <v>123</v>
      </c>
      <c r="W83" s="36" t="s">
        <v>123</v>
      </c>
      <c r="X83" s="36" t="s">
        <v>123</v>
      </c>
      <c r="Y83" s="36" t="s">
        <v>123</v>
      </c>
      <c r="Z83" s="36" t="s">
        <v>123</v>
      </c>
      <c r="AA83" s="36" t="s">
        <v>123</v>
      </c>
      <c r="AB83" s="36" t="s">
        <v>123</v>
      </c>
      <c r="AC83" s="36" t="s">
        <v>123</v>
      </c>
      <c r="AD83" s="36" t="s">
        <v>123</v>
      </c>
      <c r="AE83" s="36" t="s">
        <v>123</v>
      </c>
      <c r="AF83" s="36" t="s">
        <v>123</v>
      </c>
      <c r="AG83" s="36" t="s">
        <v>123</v>
      </c>
      <c r="AH83" s="36"/>
      <c r="AI83" s="36"/>
      <c r="AJ83" s="36"/>
      <c r="AK83" s="36"/>
      <c r="AL83" s="36"/>
      <c r="AM83" s="36"/>
      <c r="AN83" s="37">
        <v>-14.808983189973</v>
      </c>
      <c r="AO83" s="37">
        <v>-64.881714228540005</v>
      </c>
      <c r="AP83" s="36">
        <v>1470</v>
      </c>
      <c r="AQ83" s="36"/>
      <c r="AR83" s="36"/>
      <c r="AS83" s="54">
        <f>AQ82-AP83</f>
        <v>38</v>
      </c>
      <c r="AT83" s="52"/>
      <c r="AU83" s="53"/>
      <c r="AV83" s="36" t="s">
        <v>123</v>
      </c>
      <c r="AW83" s="36" t="s">
        <v>123</v>
      </c>
      <c r="AX83" s="36" t="s">
        <v>123</v>
      </c>
      <c r="AY83" s="36" t="s">
        <v>123</v>
      </c>
      <c r="AZ83" s="36" t="s">
        <v>123</v>
      </c>
      <c r="BA83" s="36" t="s">
        <v>123</v>
      </c>
      <c r="BB83" s="36" t="s">
        <v>123</v>
      </c>
    </row>
    <row r="84" spans="1:54" x14ac:dyDescent="0.3">
      <c r="A84" s="36">
        <v>69</v>
      </c>
      <c r="B84" s="36">
        <v>543</v>
      </c>
      <c r="C84" s="36" t="s">
        <v>123</v>
      </c>
      <c r="D84" s="36" t="s">
        <v>123</v>
      </c>
      <c r="E84" s="36" t="s">
        <v>123</v>
      </c>
      <c r="F84" s="36">
        <v>1</v>
      </c>
      <c r="G84" s="36">
        <v>1</v>
      </c>
      <c r="H84" s="36">
        <v>1</v>
      </c>
      <c r="I84" s="36" t="s">
        <v>123</v>
      </c>
      <c r="J84" s="36" t="s">
        <v>123</v>
      </c>
      <c r="K84" s="36" t="s">
        <v>123</v>
      </c>
      <c r="L84" s="36">
        <v>1</v>
      </c>
      <c r="M84" s="36" t="s">
        <v>123</v>
      </c>
      <c r="N84" s="36" t="s">
        <v>123</v>
      </c>
      <c r="O84" s="36" t="s">
        <v>123</v>
      </c>
      <c r="P84" s="36" t="s">
        <v>123</v>
      </c>
      <c r="Q84" s="36" t="s">
        <v>123</v>
      </c>
      <c r="R84" s="36" t="s">
        <v>123</v>
      </c>
      <c r="S84" s="36" t="s">
        <v>123</v>
      </c>
      <c r="T84" s="36" t="s">
        <v>123</v>
      </c>
      <c r="U84" s="36" t="s">
        <v>123</v>
      </c>
      <c r="V84" s="36" t="s">
        <v>123</v>
      </c>
      <c r="W84" s="36" t="s">
        <v>123</v>
      </c>
      <c r="X84" s="36" t="s">
        <v>123</v>
      </c>
      <c r="Y84" s="36" t="s">
        <v>123</v>
      </c>
      <c r="Z84" s="36" t="s">
        <v>123</v>
      </c>
      <c r="AA84" s="36" t="s">
        <v>123</v>
      </c>
      <c r="AB84" s="36" t="s">
        <v>123</v>
      </c>
      <c r="AC84" s="36" t="s">
        <v>123</v>
      </c>
      <c r="AD84" s="36" t="s">
        <v>123</v>
      </c>
      <c r="AE84" s="36" t="s">
        <v>123</v>
      </c>
      <c r="AF84" s="36" t="s">
        <v>123</v>
      </c>
      <c r="AG84" s="36" t="s">
        <v>123</v>
      </c>
      <c r="AH84" s="36"/>
      <c r="AI84" s="36"/>
      <c r="AJ84" s="36"/>
      <c r="AK84" s="36"/>
      <c r="AL84" s="36"/>
      <c r="AM84" s="36"/>
      <c r="AN84" s="37">
        <v>-14.809166652778</v>
      </c>
      <c r="AO84" s="37">
        <v>-64.881867114453996</v>
      </c>
      <c r="AP84" s="36">
        <v>1441</v>
      </c>
      <c r="AQ84" s="36"/>
      <c r="AR84" s="36"/>
      <c r="AS84" s="54">
        <f>AP83-AP84</f>
        <v>29</v>
      </c>
      <c r="AT84" s="52"/>
      <c r="AU84" s="53"/>
      <c r="AV84" s="36" t="s">
        <v>123</v>
      </c>
      <c r="AW84" s="36" t="s">
        <v>123</v>
      </c>
      <c r="AX84" s="36" t="s">
        <v>123</v>
      </c>
      <c r="AY84" s="36" t="s">
        <v>123</v>
      </c>
      <c r="AZ84" s="36" t="s">
        <v>123</v>
      </c>
      <c r="BA84" s="36" t="s">
        <v>123</v>
      </c>
      <c r="BB84" s="36" t="s">
        <v>123</v>
      </c>
    </row>
    <row r="85" spans="1:54" x14ac:dyDescent="0.3">
      <c r="A85" s="36">
        <v>70</v>
      </c>
      <c r="B85" s="36">
        <v>544</v>
      </c>
      <c r="C85" s="36" t="s">
        <v>123</v>
      </c>
      <c r="D85" s="36" t="s">
        <v>123</v>
      </c>
      <c r="E85" s="36" t="s">
        <v>123</v>
      </c>
      <c r="F85" s="36">
        <v>1</v>
      </c>
      <c r="G85" s="36">
        <v>1</v>
      </c>
      <c r="H85" s="36">
        <v>1</v>
      </c>
      <c r="I85" s="36" t="s">
        <v>123</v>
      </c>
      <c r="J85" s="36" t="s">
        <v>123</v>
      </c>
      <c r="K85" s="36" t="s">
        <v>123</v>
      </c>
      <c r="L85" s="36">
        <v>1</v>
      </c>
      <c r="M85" s="36" t="s">
        <v>123</v>
      </c>
      <c r="N85" s="36" t="s">
        <v>123</v>
      </c>
      <c r="O85" s="36" t="s">
        <v>123</v>
      </c>
      <c r="P85" s="36" t="s">
        <v>123</v>
      </c>
      <c r="Q85" s="36" t="s">
        <v>123</v>
      </c>
      <c r="R85" s="36" t="s">
        <v>123</v>
      </c>
      <c r="S85" s="36" t="s">
        <v>123</v>
      </c>
      <c r="T85" s="36" t="s">
        <v>123</v>
      </c>
      <c r="U85" s="36" t="s">
        <v>123</v>
      </c>
      <c r="V85" s="36" t="s">
        <v>123</v>
      </c>
      <c r="W85" s="36" t="s">
        <v>123</v>
      </c>
      <c r="X85" s="36" t="s">
        <v>123</v>
      </c>
      <c r="Y85" s="36" t="s">
        <v>123</v>
      </c>
      <c r="Z85" s="36" t="s">
        <v>123</v>
      </c>
      <c r="AA85" s="36" t="s">
        <v>123</v>
      </c>
      <c r="AB85" s="36" t="s">
        <v>123</v>
      </c>
      <c r="AC85" s="36" t="s">
        <v>123</v>
      </c>
      <c r="AD85" s="36" t="s">
        <v>123</v>
      </c>
      <c r="AE85" s="36" t="s">
        <v>123</v>
      </c>
      <c r="AF85" s="36" t="s">
        <v>123</v>
      </c>
      <c r="AG85" s="36" t="s">
        <v>123</v>
      </c>
      <c r="AH85" s="36"/>
      <c r="AI85" s="36"/>
      <c r="AJ85" s="36"/>
      <c r="AK85" s="36"/>
      <c r="AL85" s="36"/>
      <c r="AM85" s="36"/>
      <c r="AN85" s="37">
        <v>-14.809435363921001</v>
      </c>
      <c r="AO85" s="37">
        <v>-64.882073309272002</v>
      </c>
      <c r="AP85" s="36">
        <v>1404</v>
      </c>
      <c r="AQ85" s="36"/>
      <c r="AR85" s="36"/>
      <c r="AS85" s="54">
        <f t="shared" ref="AS85:AS87" si="7">AP84-AP85</f>
        <v>37</v>
      </c>
      <c r="AT85" s="52"/>
      <c r="AU85" s="53"/>
      <c r="AV85" s="36" t="s">
        <v>123</v>
      </c>
      <c r="AW85" s="36" t="s">
        <v>123</v>
      </c>
      <c r="AX85" s="36" t="s">
        <v>123</v>
      </c>
      <c r="AY85" s="36" t="s">
        <v>123</v>
      </c>
      <c r="AZ85" s="36" t="s">
        <v>123</v>
      </c>
      <c r="BA85" s="36" t="s">
        <v>123</v>
      </c>
      <c r="BB85" s="36" t="s">
        <v>123</v>
      </c>
    </row>
    <row r="86" spans="1:54" x14ac:dyDescent="0.3">
      <c r="A86" s="36">
        <v>71</v>
      </c>
      <c r="B86" s="36">
        <v>545</v>
      </c>
      <c r="C86" s="36" t="s">
        <v>123</v>
      </c>
      <c r="D86" s="36" t="s">
        <v>123</v>
      </c>
      <c r="E86" s="36" t="s">
        <v>123</v>
      </c>
      <c r="F86" s="36">
        <v>1</v>
      </c>
      <c r="G86" s="36">
        <v>1</v>
      </c>
      <c r="H86" s="36">
        <v>1</v>
      </c>
      <c r="I86" s="36" t="s">
        <v>123</v>
      </c>
      <c r="J86" s="36" t="s">
        <v>123</v>
      </c>
      <c r="K86" s="36" t="s">
        <v>123</v>
      </c>
      <c r="L86" s="36">
        <v>1</v>
      </c>
      <c r="M86" s="36" t="s">
        <v>123</v>
      </c>
      <c r="N86" s="36" t="s">
        <v>123</v>
      </c>
      <c r="O86" s="36" t="s">
        <v>123</v>
      </c>
      <c r="P86" s="36" t="s">
        <v>123</v>
      </c>
      <c r="Q86" s="36" t="s">
        <v>123</v>
      </c>
      <c r="R86" s="36" t="s">
        <v>123</v>
      </c>
      <c r="S86" s="36" t="s">
        <v>123</v>
      </c>
      <c r="T86" s="36" t="s">
        <v>123</v>
      </c>
      <c r="U86" s="36" t="s">
        <v>123</v>
      </c>
      <c r="V86" s="36" t="s">
        <v>123</v>
      </c>
      <c r="W86" s="36" t="s">
        <v>123</v>
      </c>
      <c r="X86" s="36" t="s">
        <v>123</v>
      </c>
      <c r="Y86" s="36" t="s">
        <v>123</v>
      </c>
      <c r="Z86" s="36" t="s">
        <v>123</v>
      </c>
      <c r="AA86" s="36" t="s">
        <v>123</v>
      </c>
      <c r="AB86" s="36" t="s">
        <v>123</v>
      </c>
      <c r="AC86" s="36" t="s">
        <v>123</v>
      </c>
      <c r="AD86" s="36" t="s">
        <v>123</v>
      </c>
      <c r="AE86" s="36" t="s">
        <v>123</v>
      </c>
      <c r="AF86" s="36" t="s">
        <v>123</v>
      </c>
      <c r="AG86" s="36" t="s">
        <v>123</v>
      </c>
      <c r="AH86" s="36"/>
      <c r="AI86" s="36"/>
      <c r="AJ86" s="36"/>
      <c r="AK86" s="36"/>
      <c r="AL86" s="36"/>
      <c r="AM86" s="36"/>
      <c r="AN86" s="37">
        <v>-14.809706667837</v>
      </c>
      <c r="AO86" s="37">
        <v>-64.882288556545006</v>
      </c>
      <c r="AP86" s="36">
        <v>1367</v>
      </c>
      <c r="AQ86" s="36"/>
      <c r="AR86" s="36"/>
      <c r="AS86" s="54">
        <f t="shared" si="7"/>
        <v>37</v>
      </c>
      <c r="AT86" s="52"/>
      <c r="AU86" s="53"/>
      <c r="AV86" s="36" t="s">
        <v>123</v>
      </c>
      <c r="AW86" s="36" t="s">
        <v>123</v>
      </c>
      <c r="AX86" s="36" t="s">
        <v>123</v>
      </c>
      <c r="AY86" s="36" t="s">
        <v>123</v>
      </c>
      <c r="AZ86" s="36" t="s">
        <v>123</v>
      </c>
      <c r="BA86" s="36" t="s">
        <v>123</v>
      </c>
      <c r="BB86" s="36" t="s">
        <v>123</v>
      </c>
    </row>
    <row r="87" spans="1:54" x14ac:dyDescent="0.3">
      <c r="A87" s="36">
        <v>72</v>
      </c>
      <c r="B87" s="36">
        <v>546</v>
      </c>
      <c r="C87" s="36" t="s">
        <v>123</v>
      </c>
      <c r="D87" s="36" t="s">
        <v>123</v>
      </c>
      <c r="E87" s="36" t="s">
        <v>123</v>
      </c>
      <c r="F87" s="36">
        <v>1</v>
      </c>
      <c r="G87" s="36">
        <v>1</v>
      </c>
      <c r="H87" s="36">
        <v>1</v>
      </c>
      <c r="I87" s="36" t="s">
        <v>123</v>
      </c>
      <c r="J87" s="36" t="s">
        <v>123</v>
      </c>
      <c r="K87" s="36" t="s">
        <v>123</v>
      </c>
      <c r="L87" s="36" t="s">
        <v>123</v>
      </c>
      <c r="M87" s="36" t="s">
        <v>123</v>
      </c>
      <c r="N87" s="36">
        <v>1</v>
      </c>
      <c r="O87" s="36" t="s">
        <v>123</v>
      </c>
      <c r="P87" s="36">
        <v>1</v>
      </c>
      <c r="Q87" s="36" t="s">
        <v>123</v>
      </c>
      <c r="R87" s="36" t="s">
        <v>123</v>
      </c>
      <c r="S87" s="36" t="s">
        <v>123</v>
      </c>
      <c r="T87" s="36" t="s">
        <v>123</v>
      </c>
      <c r="U87" s="36" t="s">
        <v>123</v>
      </c>
      <c r="V87" s="36" t="s">
        <v>123</v>
      </c>
      <c r="W87" s="36" t="s">
        <v>123</v>
      </c>
      <c r="X87" s="36" t="s">
        <v>123</v>
      </c>
      <c r="Y87" s="36" t="s">
        <v>123</v>
      </c>
      <c r="Z87" s="36" t="s">
        <v>123</v>
      </c>
      <c r="AA87" s="36" t="s">
        <v>123</v>
      </c>
      <c r="AB87" s="36" t="s">
        <v>123</v>
      </c>
      <c r="AC87" s="36" t="s">
        <v>123</v>
      </c>
      <c r="AD87" s="36" t="s">
        <v>123</v>
      </c>
      <c r="AE87" s="36" t="s">
        <v>123</v>
      </c>
      <c r="AF87" s="36" t="s">
        <v>123</v>
      </c>
      <c r="AG87" s="36" t="s">
        <v>123</v>
      </c>
      <c r="AH87" s="36"/>
      <c r="AI87" s="36"/>
      <c r="AJ87" s="36"/>
      <c r="AK87" s="36"/>
      <c r="AL87" s="36"/>
      <c r="AM87" s="36"/>
      <c r="AN87" s="37">
        <v>-14.80998153693</v>
      </c>
      <c r="AO87" s="37">
        <v>-64.882503803819006</v>
      </c>
      <c r="AP87" s="36">
        <v>1329</v>
      </c>
      <c r="AQ87" s="36"/>
      <c r="AR87" s="36"/>
      <c r="AS87" s="54">
        <f t="shared" si="7"/>
        <v>38</v>
      </c>
      <c r="AT87" s="52"/>
      <c r="AU87" s="53"/>
      <c r="AV87" s="36">
        <v>1</v>
      </c>
      <c r="AW87" s="36">
        <v>1</v>
      </c>
      <c r="AX87" s="36">
        <v>1</v>
      </c>
      <c r="AY87" s="36" t="s">
        <v>123</v>
      </c>
      <c r="AZ87" s="36" t="s">
        <v>123</v>
      </c>
      <c r="BA87" s="36" t="s">
        <v>123</v>
      </c>
      <c r="BB87" s="36" t="s">
        <v>123</v>
      </c>
    </row>
    <row r="88" spans="1:54" x14ac:dyDescent="0.3">
      <c r="A88" s="36" t="s">
        <v>368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>
        <v>1</v>
      </c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7">
        <v>-14.810055999999999</v>
      </c>
      <c r="AO88" s="37">
        <v>-64.882581999999999</v>
      </c>
      <c r="AP88" s="36"/>
      <c r="AQ88" s="36"/>
      <c r="AR88" s="36"/>
      <c r="AS88" s="54"/>
      <c r="AT88" s="52"/>
      <c r="AU88" s="53"/>
      <c r="AV88" s="36" t="s">
        <v>123</v>
      </c>
      <c r="AW88" s="36" t="s">
        <v>123</v>
      </c>
      <c r="AX88" s="36"/>
      <c r="AY88" s="36">
        <v>12</v>
      </c>
      <c r="AZ88" s="36">
        <f t="shared" ref="AZ88:AZ90" si="8">AY88*1.25</f>
        <v>15</v>
      </c>
      <c r="BA88" s="36" t="s">
        <v>123</v>
      </c>
      <c r="BB88" s="36" t="s">
        <v>123</v>
      </c>
    </row>
    <row r="89" spans="1:54" x14ac:dyDescent="0.3">
      <c r="A89" s="36">
        <v>73</v>
      </c>
      <c r="B89" s="36">
        <v>547</v>
      </c>
      <c r="C89" s="36"/>
      <c r="D89" s="36"/>
      <c r="E89" s="36"/>
      <c r="F89" s="36">
        <v>1</v>
      </c>
      <c r="G89" s="36">
        <v>1</v>
      </c>
      <c r="H89" s="36">
        <v>1</v>
      </c>
      <c r="I89" s="36"/>
      <c r="J89" s="36"/>
      <c r="K89" s="36"/>
      <c r="L89" s="36"/>
      <c r="M89" s="36"/>
      <c r="N89" s="36"/>
      <c r="O89" s="36"/>
      <c r="P89" s="36">
        <v>1</v>
      </c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7">
        <v>-14.809898</v>
      </c>
      <c r="AO89" s="37">
        <v>-64.882763999999995</v>
      </c>
      <c r="AP89" s="36"/>
      <c r="AQ89" s="36"/>
      <c r="AR89" s="36"/>
      <c r="AS89" s="54"/>
      <c r="AT89" s="52"/>
      <c r="AU89" s="53"/>
      <c r="AV89" s="36">
        <v>1</v>
      </c>
      <c r="AW89" s="36">
        <v>1</v>
      </c>
      <c r="AX89" s="36">
        <v>1</v>
      </c>
      <c r="AY89" s="36">
        <v>26</v>
      </c>
      <c r="AZ89" s="36">
        <f t="shared" si="8"/>
        <v>32.5</v>
      </c>
      <c r="BA89" s="36">
        <v>1</v>
      </c>
      <c r="BB89" s="36" t="s">
        <v>123</v>
      </c>
    </row>
    <row r="90" spans="1:54" x14ac:dyDescent="0.3">
      <c r="A90" s="36">
        <v>74</v>
      </c>
      <c r="B90" s="36">
        <v>548</v>
      </c>
      <c r="C90" s="36" t="s">
        <v>123</v>
      </c>
      <c r="D90" s="36" t="s">
        <v>123</v>
      </c>
      <c r="E90" s="36" t="s">
        <v>123</v>
      </c>
      <c r="F90" s="36">
        <v>1</v>
      </c>
      <c r="G90" s="36">
        <v>1</v>
      </c>
      <c r="H90" s="36">
        <v>1</v>
      </c>
      <c r="I90" s="36" t="s">
        <v>123</v>
      </c>
      <c r="J90" s="36" t="s">
        <v>123</v>
      </c>
      <c r="K90" s="36" t="s">
        <v>123</v>
      </c>
      <c r="L90" s="36" t="s">
        <v>123</v>
      </c>
      <c r="M90" s="36" t="s">
        <v>123</v>
      </c>
      <c r="N90" s="36">
        <v>1</v>
      </c>
      <c r="O90" s="36" t="s">
        <v>123</v>
      </c>
      <c r="P90" s="36">
        <v>1</v>
      </c>
      <c r="Q90" s="36" t="s">
        <v>123</v>
      </c>
      <c r="R90" s="36" t="s">
        <v>123</v>
      </c>
      <c r="S90" s="36" t="s">
        <v>123</v>
      </c>
      <c r="T90" s="36" t="s">
        <v>123</v>
      </c>
      <c r="U90" s="36" t="s">
        <v>123</v>
      </c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7">
        <v>-14.810126750649999</v>
      </c>
      <c r="AO90" s="37">
        <v>-64.882490392774002</v>
      </c>
      <c r="AP90" s="36">
        <v>1308</v>
      </c>
      <c r="AQ90" s="36"/>
      <c r="AR90" s="36"/>
      <c r="AS90" s="54">
        <f>AP87-AP90</f>
        <v>21</v>
      </c>
      <c r="AT90" s="52"/>
      <c r="AU90" s="53"/>
      <c r="AV90" s="36">
        <v>1</v>
      </c>
      <c r="AW90" s="36">
        <v>1</v>
      </c>
      <c r="AX90" s="36">
        <v>1</v>
      </c>
      <c r="AY90" s="36">
        <v>13</v>
      </c>
      <c r="AZ90" s="36">
        <f t="shared" si="8"/>
        <v>16.25</v>
      </c>
      <c r="BA90" s="36" t="s">
        <v>123</v>
      </c>
      <c r="BB90" s="36" t="s">
        <v>123</v>
      </c>
    </row>
    <row r="91" spans="1:54" x14ac:dyDescent="0.3">
      <c r="A91" s="36">
        <v>75</v>
      </c>
      <c r="B91" s="36">
        <v>549</v>
      </c>
      <c r="C91" s="36" t="s">
        <v>123</v>
      </c>
      <c r="D91" s="36" t="s">
        <v>123</v>
      </c>
      <c r="E91" s="36" t="s">
        <v>123</v>
      </c>
      <c r="F91" s="36">
        <v>1</v>
      </c>
      <c r="G91" s="36">
        <v>1</v>
      </c>
      <c r="H91" s="36">
        <v>1</v>
      </c>
      <c r="I91" s="36" t="s">
        <v>123</v>
      </c>
      <c r="J91" s="36" t="s">
        <v>123</v>
      </c>
      <c r="K91" s="36" t="s">
        <v>123</v>
      </c>
      <c r="L91" s="36">
        <v>1</v>
      </c>
      <c r="M91" s="36" t="s">
        <v>123</v>
      </c>
      <c r="N91" s="36" t="s">
        <v>123</v>
      </c>
      <c r="O91" s="36" t="s">
        <v>123</v>
      </c>
      <c r="P91" s="36" t="s">
        <v>123</v>
      </c>
      <c r="Q91" s="36" t="s">
        <v>123</v>
      </c>
      <c r="R91" s="36" t="s">
        <v>123</v>
      </c>
      <c r="S91" s="36" t="s">
        <v>123</v>
      </c>
      <c r="T91" s="36" t="s">
        <v>123</v>
      </c>
      <c r="U91" s="36" t="s">
        <v>123</v>
      </c>
      <c r="V91" s="36">
        <v>1</v>
      </c>
      <c r="W91" s="36" t="s">
        <v>123</v>
      </c>
      <c r="X91" s="36" t="s">
        <v>123</v>
      </c>
      <c r="Y91" s="36" t="s">
        <v>123</v>
      </c>
      <c r="Z91" s="36" t="s">
        <v>123</v>
      </c>
      <c r="AA91" s="36" t="s">
        <v>123</v>
      </c>
      <c r="AB91" s="36" t="s">
        <v>123</v>
      </c>
      <c r="AC91" s="36" t="s">
        <v>123</v>
      </c>
      <c r="AD91" s="36" t="s">
        <v>123</v>
      </c>
      <c r="AE91" s="36" t="s">
        <v>123</v>
      </c>
      <c r="AF91" s="36" t="s">
        <v>123</v>
      </c>
      <c r="AG91" s="36" t="s">
        <v>123</v>
      </c>
      <c r="AH91" s="36"/>
      <c r="AI91" s="36"/>
      <c r="AJ91" s="36"/>
      <c r="AK91" s="36" t="s">
        <v>290</v>
      </c>
      <c r="AL91" s="36">
        <v>1</v>
      </c>
      <c r="AM91" s="36">
        <v>1</v>
      </c>
      <c r="AN91" s="37">
        <v>-14.810365639973</v>
      </c>
      <c r="AO91" s="37">
        <v>-64.882184620946006</v>
      </c>
      <c r="AP91" s="36">
        <v>1266</v>
      </c>
      <c r="AQ91" s="36">
        <v>1242</v>
      </c>
      <c r="AR91" s="36">
        <f>AP91-AQ91</f>
        <v>24</v>
      </c>
      <c r="AS91" s="54">
        <f>AP90-AP91</f>
        <v>42</v>
      </c>
      <c r="AT91" s="52"/>
      <c r="AU91" s="53"/>
      <c r="AV91" s="36" t="s">
        <v>123</v>
      </c>
      <c r="AW91" s="36" t="s">
        <v>123</v>
      </c>
      <c r="AX91" s="36" t="s">
        <v>123</v>
      </c>
      <c r="AY91" s="36" t="s">
        <v>123</v>
      </c>
      <c r="AZ91" s="36" t="s">
        <v>123</v>
      </c>
      <c r="BA91" s="36" t="s">
        <v>123</v>
      </c>
      <c r="BB91" s="36" t="s">
        <v>123</v>
      </c>
    </row>
    <row r="92" spans="1:54" x14ac:dyDescent="0.3">
      <c r="A92" s="36">
        <v>76</v>
      </c>
      <c r="B92" s="36">
        <v>550</v>
      </c>
      <c r="C92" s="36" t="s">
        <v>123</v>
      </c>
      <c r="D92" s="36" t="s">
        <v>123</v>
      </c>
      <c r="E92" s="36" t="s">
        <v>123</v>
      </c>
      <c r="F92" s="36">
        <v>1</v>
      </c>
      <c r="G92" s="36">
        <v>1</v>
      </c>
      <c r="H92" s="36">
        <v>1</v>
      </c>
      <c r="I92" s="36" t="s">
        <v>123</v>
      </c>
      <c r="J92" s="36" t="s">
        <v>123</v>
      </c>
      <c r="K92" s="36" t="s">
        <v>123</v>
      </c>
      <c r="L92" s="36">
        <v>1</v>
      </c>
      <c r="M92" s="36" t="s">
        <v>123</v>
      </c>
      <c r="N92" s="36"/>
      <c r="O92" s="36" t="s">
        <v>123</v>
      </c>
      <c r="P92" s="36"/>
      <c r="Q92" s="36" t="s">
        <v>123</v>
      </c>
      <c r="R92" s="36" t="s">
        <v>123</v>
      </c>
      <c r="S92" s="36" t="s">
        <v>123</v>
      </c>
      <c r="T92" s="36" t="s">
        <v>123</v>
      </c>
      <c r="U92" s="36" t="s">
        <v>123</v>
      </c>
      <c r="V92" s="36" t="s">
        <v>123</v>
      </c>
      <c r="W92" s="36" t="s">
        <v>123</v>
      </c>
      <c r="X92" s="36" t="s">
        <v>123</v>
      </c>
      <c r="Y92" s="36" t="s">
        <v>123</v>
      </c>
      <c r="Z92" s="36" t="s">
        <v>123</v>
      </c>
      <c r="AA92" s="36" t="s">
        <v>123</v>
      </c>
      <c r="AB92" s="36" t="s">
        <v>123</v>
      </c>
      <c r="AC92" s="36" t="s">
        <v>123</v>
      </c>
      <c r="AD92" s="36" t="s">
        <v>123</v>
      </c>
      <c r="AE92" s="36" t="s">
        <v>123</v>
      </c>
      <c r="AF92" s="36" t="s">
        <v>123</v>
      </c>
      <c r="AG92" s="36" t="s">
        <v>123</v>
      </c>
      <c r="AH92" s="36"/>
      <c r="AI92" s="36"/>
      <c r="AJ92" s="36"/>
      <c r="AK92" s="36"/>
      <c r="AL92" s="36"/>
      <c r="AM92" s="36"/>
      <c r="AN92" s="37">
        <v>-14.810583784266999</v>
      </c>
      <c r="AO92" s="37">
        <v>-64.881891254335002</v>
      </c>
      <c r="AP92" s="36">
        <v>1202</v>
      </c>
      <c r="AQ92" s="36"/>
      <c r="AR92" s="36"/>
      <c r="AS92" s="54">
        <f>AQ91-AP92</f>
        <v>40</v>
      </c>
      <c r="AT92" s="52"/>
      <c r="AU92" s="53"/>
      <c r="AV92" s="36" t="s">
        <v>123</v>
      </c>
      <c r="AW92" s="36" t="s">
        <v>123</v>
      </c>
      <c r="AX92" s="36" t="s">
        <v>123</v>
      </c>
      <c r="AY92" s="36" t="s">
        <v>123</v>
      </c>
      <c r="AZ92" s="36" t="s">
        <v>123</v>
      </c>
      <c r="BA92" s="36" t="s">
        <v>123</v>
      </c>
      <c r="BB92" s="36" t="s">
        <v>123</v>
      </c>
    </row>
    <row r="93" spans="1:54" x14ac:dyDescent="0.3">
      <c r="A93" s="36">
        <v>77</v>
      </c>
      <c r="B93" s="36">
        <v>551</v>
      </c>
      <c r="C93" s="36">
        <v>1</v>
      </c>
      <c r="D93" s="36"/>
      <c r="E93" s="36"/>
      <c r="F93" s="36"/>
      <c r="G93" s="36">
        <v>1</v>
      </c>
      <c r="H93" s="36">
        <v>1</v>
      </c>
      <c r="I93" s="36"/>
      <c r="J93" s="36"/>
      <c r="K93" s="36"/>
      <c r="L93" s="36"/>
      <c r="M93" s="36"/>
      <c r="N93" s="36">
        <v>1</v>
      </c>
      <c r="O93" s="36"/>
      <c r="P93" s="36">
        <v>1</v>
      </c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7">
        <v>-14.810845</v>
      </c>
      <c r="AO93" s="37">
        <v>-64.881679000000005</v>
      </c>
      <c r="AP93" s="67"/>
      <c r="AQ93" s="67"/>
      <c r="AR93" s="36"/>
      <c r="AS93" s="54"/>
      <c r="AT93" s="52"/>
      <c r="AU93" s="53"/>
      <c r="AV93" s="36">
        <v>1</v>
      </c>
      <c r="AW93" s="36">
        <v>1</v>
      </c>
      <c r="AX93" s="36">
        <v>1</v>
      </c>
      <c r="AY93" s="36" t="s">
        <v>123</v>
      </c>
      <c r="AZ93" s="36" t="s">
        <v>123</v>
      </c>
      <c r="BA93" s="36" t="s">
        <v>123</v>
      </c>
      <c r="BB93" s="36" t="s">
        <v>123</v>
      </c>
    </row>
    <row r="94" spans="1:54" ht="12.75" customHeight="1" x14ac:dyDescent="0.3">
      <c r="A94" s="36" t="s">
        <v>190</v>
      </c>
      <c r="B94" s="36" t="s">
        <v>123</v>
      </c>
      <c r="C94" s="36" t="s">
        <v>123</v>
      </c>
      <c r="D94" s="36" t="s">
        <v>123</v>
      </c>
      <c r="E94" s="36" t="s">
        <v>123</v>
      </c>
      <c r="F94" s="36" t="s">
        <v>123</v>
      </c>
      <c r="G94" s="36" t="s">
        <v>123</v>
      </c>
      <c r="H94" s="36" t="s">
        <v>123</v>
      </c>
      <c r="I94" s="36" t="s">
        <v>123</v>
      </c>
      <c r="J94" s="36" t="s">
        <v>123</v>
      </c>
      <c r="K94" s="36" t="s">
        <v>123</v>
      </c>
      <c r="L94" s="36" t="s">
        <v>123</v>
      </c>
      <c r="M94" s="36" t="s">
        <v>123</v>
      </c>
      <c r="N94" s="36" t="s">
        <v>123</v>
      </c>
      <c r="O94" s="36" t="s">
        <v>123</v>
      </c>
      <c r="P94" s="36" t="s">
        <v>123</v>
      </c>
      <c r="Q94" s="36" t="s">
        <v>123</v>
      </c>
      <c r="R94" s="36" t="s">
        <v>123</v>
      </c>
      <c r="S94" s="36" t="s">
        <v>123</v>
      </c>
      <c r="T94" s="36" t="s">
        <v>123</v>
      </c>
      <c r="U94" s="36" t="s">
        <v>123</v>
      </c>
      <c r="V94" s="36" t="s">
        <v>123</v>
      </c>
      <c r="W94" s="36" t="s">
        <v>123</v>
      </c>
      <c r="X94" s="36">
        <v>1</v>
      </c>
      <c r="Y94" s="36" t="s">
        <v>123</v>
      </c>
      <c r="Z94" s="36" t="s">
        <v>123</v>
      </c>
      <c r="AA94" s="36" t="s">
        <v>123</v>
      </c>
      <c r="AB94" s="36" t="s">
        <v>123</v>
      </c>
      <c r="AC94" s="36" t="s">
        <v>123</v>
      </c>
      <c r="AD94" s="36" t="s">
        <v>123</v>
      </c>
      <c r="AE94" s="36" t="s">
        <v>123</v>
      </c>
      <c r="AF94" s="36" t="s">
        <v>123</v>
      </c>
      <c r="AG94" s="36" t="s">
        <v>123</v>
      </c>
      <c r="AH94" s="36"/>
      <c r="AI94" s="36"/>
      <c r="AJ94" s="36"/>
      <c r="AK94" s="36"/>
      <c r="AL94" s="36"/>
      <c r="AM94" s="36"/>
      <c r="AN94" s="37">
        <v>-14.810902</v>
      </c>
      <c r="AO94" s="37">
        <v>-64.881581999999995</v>
      </c>
      <c r="AP94" s="36"/>
      <c r="AQ94" s="36"/>
      <c r="AR94" s="36"/>
      <c r="AS94" s="54"/>
      <c r="AT94" s="52"/>
      <c r="AU94" s="53"/>
      <c r="AV94" s="36" t="s">
        <v>123</v>
      </c>
      <c r="AW94" s="36" t="s">
        <v>123</v>
      </c>
      <c r="AX94" s="36"/>
      <c r="AY94" s="36">
        <v>12</v>
      </c>
      <c r="AZ94" s="36">
        <f>AY94*1.25</f>
        <v>15</v>
      </c>
      <c r="BA94" s="36" t="s">
        <v>123</v>
      </c>
      <c r="BB94" s="36" t="s">
        <v>123</v>
      </c>
    </row>
    <row r="95" spans="1:54" x14ac:dyDescent="0.3">
      <c r="A95" s="36">
        <v>78</v>
      </c>
      <c r="B95" s="36">
        <v>552</v>
      </c>
      <c r="C95" s="36" t="s">
        <v>123</v>
      </c>
      <c r="D95" s="36" t="s">
        <v>123</v>
      </c>
      <c r="E95" s="36" t="s">
        <v>123</v>
      </c>
      <c r="F95" s="36">
        <v>1</v>
      </c>
      <c r="G95" s="36">
        <v>1</v>
      </c>
      <c r="H95" s="36">
        <v>1</v>
      </c>
      <c r="I95" s="36" t="s">
        <v>123</v>
      </c>
      <c r="J95" s="36" t="s">
        <v>123</v>
      </c>
      <c r="K95" s="36" t="s">
        <v>123</v>
      </c>
      <c r="L95" s="36" t="s">
        <v>123</v>
      </c>
      <c r="M95" s="36" t="s">
        <v>123</v>
      </c>
      <c r="N95" s="36" t="s">
        <v>123</v>
      </c>
      <c r="O95" s="36" t="s">
        <v>123</v>
      </c>
      <c r="P95" s="36">
        <v>1</v>
      </c>
      <c r="Q95" s="36" t="s">
        <v>123</v>
      </c>
      <c r="R95" s="36" t="s">
        <v>123</v>
      </c>
      <c r="S95" s="36" t="s">
        <v>123</v>
      </c>
      <c r="T95" s="36" t="s">
        <v>123</v>
      </c>
      <c r="U95" s="36" t="s">
        <v>123</v>
      </c>
      <c r="V95" s="36" t="s">
        <v>123</v>
      </c>
      <c r="W95" s="36" t="s">
        <v>123</v>
      </c>
      <c r="X95" s="36" t="s">
        <v>123</v>
      </c>
      <c r="Y95" s="36" t="s">
        <v>123</v>
      </c>
      <c r="Z95" s="36" t="s">
        <v>123</v>
      </c>
      <c r="AA95" s="36" t="s">
        <v>123</v>
      </c>
      <c r="AB95" s="36" t="s">
        <v>123</v>
      </c>
      <c r="AC95" s="36" t="s">
        <v>123</v>
      </c>
      <c r="AD95" s="36" t="s">
        <v>123</v>
      </c>
      <c r="AE95" s="36" t="s">
        <v>123</v>
      </c>
      <c r="AF95" s="36" t="s">
        <v>123</v>
      </c>
      <c r="AG95" s="36" t="s">
        <v>123</v>
      </c>
      <c r="AH95" s="36"/>
      <c r="AI95" s="36"/>
      <c r="AJ95" s="36"/>
      <c r="AK95" s="36"/>
      <c r="AL95" s="36"/>
      <c r="AM95" s="36"/>
      <c r="AN95" s="37">
        <v>-14.810722514438</v>
      </c>
      <c r="AO95" s="37">
        <v>-64.881395716219998</v>
      </c>
      <c r="AP95" s="36"/>
      <c r="AQ95" s="36"/>
      <c r="AR95" s="36"/>
      <c r="AS95" s="54"/>
      <c r="AT95" s="52"/>
      <c r="AU95" s="53"/>
      <c r="AV95" s="36">
        <v>1</v>
      </c>
      <c r="AW95" s="36">
        <v>1</v>
      </c>
      <c r="AX95" s="36">
        <v>1</v>
      </c>
      <c r="AY95" s="36">
        <v>27</v>
      </c>
      <c r="AZ95" s="36">
        <f t="shared" ref="AZ95:AZ119" si="9">AY95*1.25</f>
        <v>33.75</v>
      </c>
      <c r="BA95" s="36">
        <v>1</v>
      </c>
      <c r="BB95" s="36" t="s">
        <v>123</v>
      </c>
    </row>
    <row r="96" spans="1:54" x14ac:dyDescent="0.3">
      <c r="A96" s="36">
        <v>79</v>
      </c>
      <c r="B96" s="36">
        <v>553</v>
      </c>
      <c r="C96" s="36" t="s">
        <v>123</v>
      </c>
      <c r="D96" s="36" t="s">
        <v>123</v>
      </c>
      <c r="E96" s="36" t="s">
        <v>123</v>
      </c>
      <c r="F96" s="36">
        <v>1</v>
      </c>
      <c r="G96" s="36">
        <v>1</v>
      </c>
      <c r="H96" s="36">
        <v>1</v>
      </c>
      <c r="I96" s="36" t="s">
        <v>123</v>
      </c>
      <c r="J96" s="36" t="s">
        <v>123</v>
      </c>
      <c r="K96" s="36" t="s">
        <v>123</v>
      </c>
      <c r="L96" s="36" t="s">
        <v>123</v>
      </c>
      <c r="M96" s="36" t="s">
        <v>123</v>
      </c>
      <c r="N96" s="36" t="s">
        <v>123</v>
      </c>
      <c r="O96" s="36">
        <v>1</v>
      </c>
      <c r="P96" s="36" t="s">
        <v>123</v>
      </c>
      <c r="Q96" s="36">
        <v>1</v>
      </c>
      <c r="R96" s="36" t="s">
        <v>123</v>
      </c>
      <c r="S96" s="36" t="s">
        <v>123</v>
      </c>
      <c r="T96" s="36" t="s">
        <v>123</v>
      </c>
      <c r="U96" s="36" t="s">
        <v>123</v>
      </c>
      <c r="V96" s="36" t="s">
        <v>123</v>
      </c>
      <c r="W96" s="36" t="s">
        <v>123</v>
      </c>
      <c r="X96" s="36" t="s">
        <v>123</v>
      </c>
      <c r="Y96" s="36" t="s">
        <v>123</v>
      </c>
      <c r="Z96" s="36" t="s">
        <v>123</v>
      </c>
      <c r="AA96" s="36" t="s">
        <v>123</v>
      </c>
      <c r="AB96" s="36" t="s">
        <v>123</v>
      </c>
      <c r="AC96" s="36" t="s">
        <v>123</v>
      </c>
      <c r="AD96" s="36" t="s">
        <v>123</v>
      </c>
      <c r="AE96" s="36" t="s">
        <v>123</v>
      </c>
      <c r="AF96" s="36" t="s">
        <v>123</v>
      </c>
      <c r="AG96" s="36" t="s">
        <v>123</v>
      </c>
      <c r="AH96" s="36"/>
      <c r="AI96" s="36"/>
      <c r="AJ96" s="36"/>
      <c r="AK96" s="36"/>
      <c r="AL96" s="36"/>
      <c r="AM96" s="36"/>
      <c r="AN96" s="37">
        <v>-14.811123147522</v>
      </c>
      <c r="AO96" s="37">
        <v>-64.881813805549996</v>
      </c>
      <c r="AP96" s="36">
        <v>1118</v>
      </c>
      <c r="AQ96" s="36"/>
      <c r="AR96" s="36"/>
      <c r="AS96" s="54"/>
      <c r="AT96" s="52" t="s">
        <v>270</v>
      </c>
      <c r="AU96" s="53"/>
      <c r="AV96" s="36">
        <v>2</v>
      </c>
      <c r="AW96" s="36">
        <v>2</v>
      </c>
      <c r="AX96" s="36">
        <v>2</v>
      </c>
      <c r="AY96" s="36">
        <v>35</v>
      </c>
      <c r="AZ96" s="36">
        <f t="shared" si="9"/>
        <v>43.75</v>
      </c>
      <c r="BA96" s="36" t="s">
        <v>123</v>
      </c>
      <c r="BB96" s="36" t="s">
        <v>123</v>
      </c>
    </row>
    <row r="97" spans="1:54" x14ac:dyDescent="0.3">
      <c r="A97" s="36">
        <v>80</v>
      </c>
      <c r="B97" s="36">
        <v>554</v>
      </c>
      <c r="C97" s="36" t="s">
        <v>123</v>
      </c>
      <c r="D97" s="36" t="s">
        <v>123</v>
      </c>
      <c r="E97" s="36" t="s">
        <v>123</v>
      </c>
      <c r="F97" s="36">
        <v>1</v>
      </c>
      <c r="G97" s="36">
        <v>1</v>
      </c>
      <c r="H97" s="36">
        <v>1</v>
      </c>
      <c r="I97" s="36" t="s">
        <v>123</v>
      </c>
      <c r="J97" s="36" t="s">
        <v>123</v>
      </c>
      <c r="K97" s="36" t="s">
        <v>123</v>
      </c>
      <c r="L97" s="36">
        <v>1</v>
      </c>
      <c r="M97" s="36" t="s">
        <v>123</v>
      </c>
      <c r="N97" s="36" t="s">
        <v>123</v>
      </c>
      <c r="O97" s="36" t="s">
        <v>123</v>
      </c>
      <c r="P97" s="36" t="s">
        <v>123</v>
      </c>
      <c r="Q97" s="36" t="s">
        <v>123</v>
      </c>
      <c r="R97" s="36" t="s">
        <v>123</v>
      </c>
      <c r="S97" s="36" t="s">
        <v>123</v>
      </c>
      <c r="T97" s="36" t="s">
        <v>123</v>
      </c>
      <c r="U97" s="36" t="s">
        <v>123</v>
      </c>
      <c r="V97" s="36" t="s">
        <v>123</v>
      </c>
      <c r="W97" s="36" t="s">
        <v>123</v>
      </c>
      <c r="X97" s="36" t="s">
        <v>123</v>
      </c>
      <c r="Y97" s="36" t="s">
        <v>123</v>
      </c>
      <c r="Z97" s="36" t="s">
        <v>123</v>
      </c>
      <c r="AA97" s="36" t="s">
        <v>123</v>
      </c>
      <c r="AB97" s="36" t="s">
        <v>123</v>
      </c>
      <c r="AC97" s="36" t="s">
        <v>123</v>
      </c>
      <c r="AD97" s="36" t="s">
        <v>123</v>
      </c>
      <c r="AE97" s="36" t="s">
        <v>123</v>
      </c>
      <c r="AF97" s="36" t="s">
        <v>123</v>
      </c>
      <c r="AG97" s="36" t="s">
        <v>123</v>
      </c>
      <c r="AH97" s="36"/>
      <c r="AI97" s="36"/>
      <c r="AJ97" s="36"/>
      <c r="AK97" s="36"/>
      <c r="AL97" s="36"/>
      <c r="AM97" s="36"/>
      <c r="AN97" s="37">
        <v>-14.811375325314</v>
      </c>
      <c r="AO97" s="37">
        <v>-64.882097784429007</v>
      </c>
      <c r="AP97" s="36">
        <v>1081</v>
      </c>
      <c r="AQ97" s="36"/>
      <c r="AR97" s="36"/>
      <c r="AS97" s="54">
        <f>AP96-AP97</f>
        <v>37</v>
      </c>
      <c r="AT97" s="52" t="s">
        <v>270</v>
      </c>
      <c r="AU97" s="53"/>
      <c r="AV97" s="36" t="s">
        <v>123</v>
      </c>
      <c r="AW97" s="36" t="s">
        <v>123</v>
      </c>
      <c r="AX97" s="36" t="s">
        <v>123</v>
      </c>
      <c r="AY97" s="36" t="s">
        <v>123</v>
      </c>
      <c r="AZ97" s="36" t="s">
        <v>123</v>
      </c>
      <c r="BA97" s="36" t="s">
        <v>123</v>
      </c>
      <c r="BB97" s="36" t="s">
        <v>123</v>
      </c>
    </row>
    <row r="98" spans="1:54" x14ac:dyDescent="0.3">
      <c r="A98" s="36">
        <v>81</v>
      </c>
      <c r="B98" s="36">
        <v>555</v>
      </c>
      <c r="C98" s="36" t="s">
        <v>123</v>
      </c>
      <c r="D98" s="36" t="s">
        <v>123</v>
      </c>
      <c r="E98" s="36" t="s">
        <v>123</v>
      </c>
      <c r="F98" s="36">
        <v>1</v>
      </c>
      <c r="G98" s="36">
        <v>1</v>
      </c>
      <c r="H98" s="36">
        <v>1</v>
      </c>
      <c r="I98" s="36" t="s">
        <v>123</v>
      </c>
      <c r="J98" s="36" t="s">
        <v>123</v>
      </c>
      <c r="K98" s="36" t="s">
        <v>123</v>
      </c>
      <c r="L98" s="36">
        <v>1</v>
      </c>
      <c r="M98" s="36" t="s">
        <v>123</v>
      </c>
      <c r="N98" s="36" t="s">
        <v>123</v>
      </c>
      <c r="O98" s="36" t="s">
        <v>123</v>
      </c>
      <c r="P98" s="36" t="s">
        <v>123</v>
      </c>
      <c r="Q98" s="36" t="s">
        <v>123</v>
      </c>
      <c r="R98" s="36" t="s">
        <v>123</v>
      </c>
      <c r="S98" s="36" t="s">
        <v>123</v>
      </c>
      <c r="T98" s="36" t="s">
        <v>123</v>
      </c>
      <c r="U98" s="36" t="s">
        <v>123</v>
      </c>
      <c r="V98" s="36" t="s">
        <v>123</v>
      </c>
      <c r="W98" s="36" t="s">
        <v>123</v>
      </c>
      <c r="X98" s="36" t="s">
        <v>123</v>
      </c>
      <c r="Y98" s="36" t="s">
        <v>123</v>
      </c>
      <c r="Z98" s="36" t="s">
        <v>123</v>
      </c>
      <c r="AA98" s="36" t="s">
        <v>123</v>
      </c>
      <c r="AB98" s="36" t="s">
        <v>123</v>
      </c>
      <c r="AC98" s="36" t="s">
        <v>123</v>
      </c>
      <c r="AD98" s="36" t="s">
        <v>123</v>
      </c>
      <c r="AE98" s="36" t="s">
        <v>123</v>
      </c>
      <c r="AF98" s="36" t="s">
        <v>123</v>
      </c>
      <c r="AG98" s="36" t="s">
        <v>123</v>
      </c>
      <c r="AH98" s="36"/>
      <c r="AI98" s="36"/>
      <c r="AJ98" s="36"/>
      <c r="AK98" s="36"/>
      <c r="AL98" s="36"/>
      <c r="AM98" s="36"/>
      <c r="AN98" s="37">
        <v>-14.811490393489001</v>
      </c>
      <c r="AO98" s="37">
        <v>-64.881857726722004</v>
      </c>
      <c r="AP98" s="36">
        <v>1053</v>
      </c>
      <c r="AQ98" s="36"/>
      <c r="AR98" s="36"/>
      <c r="AS98" s="54">
        <f t="shared" ref="AS98:AS102" si="10">AP97-AP98</f>
        <v>28</v>
      </c>
      <c r="AT98" s="52" t="s">
        <v>270</v>
      </c>
      <c r="AU98" s="53"/>
      <c r="AV98" s="36" t="s">
        <v>123</v>
      </c>
      <c r="AW98" s="36" t="s">
        <v>123</v>
      </c>
      <c r="AX98" s="36" t="s">
        <v>123</v>
      </c>
      <c r="AY98" s="36" t="s">
        <v>123</v>
      </c>
      <c r="AZ98" s="36" t="s">
        <v>123</v>
      </c>
      <c r="BA98" s="36" t="s">
        <v>123</v>
      </c>
      <c r="BB98" s="36" t="s">
        <v>123</v>
      </c>
    </row>
    <row r="99" spans="1:54" x14ac:dyDescent="0.3">
      <c r="A99" s="36">
        <v>82</v>
      </c>
      <c r="B99" s="36">
        <v>556</v>
      </c>
      <c r="C99" s="36" t="s">
        <v>123</v>
      </c>
      <c r="D99" s="36" t="s">
        <v>123</v>
      </c>
      <c r="E99" s="36" t="s">
        <v>123</v>
      </c>
      <c r="F99" s="36">
        <v>1</v>
      </c>
      <c r="G99" s="36">
        <v>1</v>
      </c>
      <c r="H99" s="36">
        <v>1</v>
      </c>
      <c r="I99" s="36" t="s">
        <v>123</v>
      </c>
      <c r="J99" s="36" t="s">
        <v>123</v>
      </c>
      <c r="K99" s="36" t="s">
        <v>123</v>
      </c>
      <c r="L99" s="36">
        <v>1</v>
      </c>
      <c r="M99" s="36" t="s">
        <v>123</v>
      </c>
      <c r="N99" s="36" t="s">
        <v>123</v>
      </c>
      <c r="O99" s="36" t="s">
        <v>123</v>
      </c>
      <c r="P99" s="36" t="s">
        <v>123</v>
      </c>
      <c r="Q99" s="36" t="s">
        <v>123</v>
      </c>
      <c r="R99" s="36" t="s">
        <v>123</v>
      </c>
      <c r="S99" s="36" t="s">
        <v>123</v>
      </c>
      <c r="T99" s="36" t="s">
        <v>123</v>
      </c>
      <c r="U99" s="36" t="s">
        <v>123</v>
      </c>
      <c r="V99" s="36"/>
      <c r="W99" s="36" t="s">
        <v>123</v>
      </c>
      <c r="X99" s="36" t="s">
        <v>123</v>
      </c>
      <c r="Y99" s="36" t="s">
        <v>123</v>
      </c>
      <c r="Z99" s="36" t="s">
        <v>123</v>
      </c>
      <c r="AA99" s="36" t="s">
        <v>123</v>
      </c>
      <c r="AB99" s="36" t="s">
        <v>123</v>
      </c>
      <c r="AC99" s="36" t="s">
        <v>123</v>
      </c>
      <c r="AD99" s="36" t="s">
        <v>123</v>
      </c>
      <c r="AE99" s="36" t="s">
        <v>123</v>
      </c>
      <c r="AF99" s="36" t="s">
        <v>123</v>
      </c>
      <c r="AG99" s="36" t="s">
        <v>123</v>
      </c>
      <c r="AH99" s="36"/>
      <c r="AI99" s="36"/>
      <c r="AJ99" s="36"/>
      <c r="AK99" s="36"/>
      <c r="AL99" s="36"/>
      <c r="AM99" s="36"/>
      <c r="AN99" s="37">
        <v>-14.811733495066999</v>
      </c>
      <c r="AO99" s="37">
        <v>-64.881607946008003</v>
      </c>
      <c r="AP99" s="36">
        <v>1016</v>
      </c>
      <c r="AQ99" s="36"/>
      <c r="AR99" s="36"/>
      <c r="AS99" s="54">
        <f t="shared" si="10"/>
        <v>37</v>
      </c>
      <c r="AT99" s="52"/>
      <c r="AU99" s="53"/>
      <c r="AV99" s="36" t="s">
        <v>123</v>
      </c>
      <c r="AW99" s="36" t="s">
        <v>123</v>
      </c>
      <c r="AX99" s="36" t="s">
        <v>123</v>
      </c>
      <c r="AY99" s="36" t="s">
        <v>123</v>
      </c>
      <c r="AZ99" s="36" t="s">
        <v>123</v>
      </c>
      <c r="BA99" s="36" t="s">
        <v>123</v>
      </c>
      <c r="BB99" s="36" t="s">
        <v>123</v>
      </c>
    </row>
    <row r="100" spans="1:54" x14ac:dyDescent="0.3">
      <c r="A100" s="36">
        <v>83</v>
      </c>
      <c r="B100" s="36">
        <v>557</v>
      </c>
      <c r="C100" s="36" t="s">
        <v>123</v>
      </c>
      <c r="D100" s="36" t="s">
        <v>123</v>
      </c>
      <c r="E100" s="36" t="s">
        <v>123</v>
      </c>
      <c r="F100" s="36">
        <v>1</v>
      </c>
      <c r="G100" s="36">
        <v>1</v>
      </c>
      <c r="H100" s="36">
        <v>1</v>
      </c>
      <c r="I100" s="36" t="s">
        <v>123</v>
      </c>
      <c r="J100" s="36" t="s">
        <v>123</v>
      </c>
      <c r="K100" s="36" t="s">
        <v>123</v>
      </c>
      <c r="L100" s="36">
        <v>1</v>
      </c>
      <c r="M100" s="36" t="s">
        <v>123</v>
      </c>
      <c r="N100" s="36" t="s">
        <v>123</v>
      </c>
      <c r="O100" s="36" t="s">
        <v>123</v>
      </c>
      <c r="P100" s="36" t="s">
        <v>123</v>
      </c>
      <c r="Q100" s="36">
        <v>1</v>
      </c>
      <c r="R100" s="36" t="s">
        <v>123</v>
      </c>
      <c r="S100" s="36" t="s">
        <v>123</v>
      </c>
      <c r="T100" s="36" t="s">
        <v>123</v>
      </c>
      <c r="U100" s="36" t="s">
        <v>123</v>
      </c>
      <c r="V100" s="36">
        <v>1</v>
      </c>
      <c r="W100" s="36" t="s">
        <v>123</v>
      </c>
      <c r="X100" s="36" t="s">
        <v>123</v>
      </c>
      <c r="Y100" s="36" t="s">
        <v>123</v>
      </c>
      <c r="Z100" s="36" t="s">
        <v>123</v>
      </c>
      <c r="AA100" s="36" t="s">
        <v>123</v>
      </c>
      <c r="AB100" s="36" t="s">
        <v>123</v>
      </c>
      <c r="AC100" s="36" t="s">
        <v>123</v>
      </c>
      <c r="AD100" s="36" t="s">
        <v>123</v>
      </c>
      <c r="AE100" s="36" t="s">
        <v>123</v>
      </c>
      <c r="AF100" s="36" t="s">
        <v>123</v>
      </c>
      <c r="AG100" s="36" t="s">
        <v>123</v>
      </c>
      <c r="AH100" s="36"/>
      <c r="AI100" s="36">
        <v>1</v>
      </c>
      <c r="AJ100" s="36"/>
      <c r="AK100" s="36" t="s">
        <v>291</v>
      </c>
      <c r="AL100" s="36">
        <v>1</v>
      </c>
      <c r="AM100" s="36">
        <v>5</v>
      </c>
      <c r="AN100" s="37">
        <v>-14.811984375610001</v>
      </c>
      <c r="AO100" s="37">
        <v>-64.881350789218999</v>
      </c>
      <c r="AP100" s="36">
        <v>977</v>
      </c>
      <c r="AQ100" s="36">
        <v>953</v>
      </c>
      <c r="AR100" s="36">
        <f>AP100-AQ100</f>
        <v>24</v>
      </c>
      <c r="AS100" s="54">
        <f t="shared" si="10"/>
        <v>39</v>
      </c>
      <c r="AT100" s="52" t="s">
        <v>270</v>
      </c>
      <c r="AU100" s="53"/>
      <c r="AV100" s="36" t="s">
        <v>123</v>
      </c>
      <c r="AW100" s="36" t="s">
        <v>123</v>
      </c>
      <c r="AX100" s="36" t="s">
        <v>123</v>
      </c>
      <c r="AY100" s="36" t="s">
        <v>123</v>
      </c>
      <c r="AZ100" s="36">
        <f>38*1.25</f>
        <v>47.5</v>
      </c>
      <c r="BA100" s="36" t="s">
        <v>123</v>
      </c>
      <c r="BB100" s="36" t="s">
        <v>123</v>
      </c>
    </row>
    <row r="101" spans="1:54" x14ac:dyDescent="0.3">
      <c r="A101" s="36">
        <v>84</v>
      </c>
      <c r="B101" s="36">
        <v>558</v>
      </c>
      <c r="C101" s="36" t="s">
        <v>123</v>
      </c>
      <c r="D101" s="36" t="s">
        <v>123</v>
      </c>
      <c r="E101" s="36" t="s">
        <v>123</v>
      </c>
      <c r="F101" s="36">
        <v>1</v>
      </c>
      <c r="G101" s="36">
        <v>1</v>
      </c>
      <c r="H101" s="36">
        <v>1</v>
      </c>
      <c r="I101" s="36" t="s">
        <v>123</v>
      </c>
      <c r="J101" s="36" t="s">
        <v>123</v>
      </c>
      <c r="K101" s="36" t="s">
        <v>123</v>
      </c>
      <c r="L101" s="36">
        <v>1</v>
      </c>
      <c r="M101" s="36" t="s">
        <v>123</v>
      </c>
      <c r="N101" s="36"/>
      <c r="O101" s="36" t="s">
        <v>123</v>
      </c>
      <c r="P101" s="36">
        <v>1</v>
      </c>
      <c r="Q101" s="36" t="s">
        <v>123</v>
      </c>
      <c r="R101" s="36" t="s">
        <v>123</v>
      </c>
      <c r="S101" s="36" t="s">
        <v>123</v>
      </c>
      <c r="T101" s="36" t="s">
        <v>123</v>
      </c>
      <c r="U101" s="36" t="s">
        <v>123</v>
      </c>
      <c r="V101" s="36" t="s">
        <v>123</v>
      </c>
      <c r="W101" s="36" t="s">
        <v>123</v>
      </c>
      <c r="X101" s="36" t="s">
        <v>123</v>
      </c>
      <c r="Y101" s="36" t="s">
        <v>123</v>
      </c>
      <c r="Z101" s="36" t="s">
        <v>123</v>
      </c>
      <c r="AA101" s="36" t="s">
        <v>123</v>
      </c>
      <c r="AB101" s="36" t="s">
        <v>123</v>
      </c>
      <c r="AC101" s="36" t="s">
        <v>123</v>
      </c>
      <c r="AD101" s="36" t="s">
        <v>123</v>
      </c>
      <c r="AE101" s="36" t="s">
        <v>123</v>
      </c>
      <c r="AF101" s="36" t="s">
        <v>123</v>
      </c>
      <c r="AG101" s="36" t="s">
        <v>123</v>
      </c>
      <c r="AH101" s="36"/>
      <c r="AI101" s="36"/>
      <c r="AJ101" s="36"/>
      <c r="AK101" s="36"/>
      <c r="AL101" s="36"/>
      <c r="AM101" s="36"/>
      <c r="AN101" s="37">
        <v>-14.812225855961</v>
      </c>
      <c r="AO101" s="37">
        <v>-64.881111402063993</v>
      </c>
      <c r="AP101" s="36">
        <v>916</v>
      </c>
      <c r="AQ101" s="36"/>
      <c r="AR101" s="36"/>
      <c r="AS101" s="54">
        <f>AQ100-AP101</f>
        <v>37</v>
      </c>
      <c r="AT101" s="52"/>
      <c r="AU101" s="53"/>
      <c r="AV101" s="36" t="s">
        <v>123</v>
      </c>
      <c r="AW101" s="36" t="s">
        <v>123</v>
      </c>
      <c r="AX101" s="36" t="s">
        <v>123</v>
      </c>
      <c r="AY101" s="36" t="s">
        <v>123</v>
      </c>
      <c r="AZ101" s="36">
        <f>35*1.25</f>
        <v>43.75</v>
      </c>
      <c r="BA101" s="36" t="s">
        <v>123</v>
      </c>
      <c r="BB101" s="36" t="s">
        <v>123</v>
      </c>
    </row>
    <row r="102" spans="1:54" x14ac:dyDescent="0.3">
      <c r="A102" s="36">
        <v>85</v>
      </c>
      <c r="B102" s="36">
        <v>559</v>
      </c>
      <c r="C102" s="36" t="s">
        <v>123</v>
      </c>
      <c r="D102" s="36" t="s">
        <v>123</v>
      </c>
      <c r="E102" s="36" t="s">
        <v>123</v>
      </c>
      <c r="F102" s="36">
        <v>1</v>
      </c>
      <c r="G102" s="36">
        <v>1</v>
      </c>
      <c r="H102" s="36">
        <v>1</v>
      </c>
      <c r="I102" s="36" t="s">
        <v>123</v>
      </c>
      <c r="J102" s="36" t="s">
        <v>123</v>
      </c>
      <c r="K102" s="36" t="s">
        <v>123</v>
      </c>
      <c r="L102" s="36" t="s">
        <v>123</v>
      </c>
      <c r="M102" s="36" t="s">
        <v>123</v>
      </c>
      <c r="N102" s="36">
        <v>1</v>
      </c>
      <c r="O102" s="36" t="s">
        <v>123</v>
      </c>
      <c r="P102" s="36">
        <v>1</v>
      </c>
      <c r="Q102" s="36">
        <v>1</v>
      </c>
      <c r="R102" s="36" t="s">
        <v>123</v>
      </c>
      <c r="S102" s="36" t="s">
        <v>123</v>
      </c>
      <c r="T102" s="36" t="s">
        <v>123</v>
      </c>
      <c r="U102" s="36" t="s">
        <v>123</v>
      </c>
      <c r="V102" s="36" t="s">
        <v>123</v>
      </c>
      <c r="W102" s="36" t="s">
        <v>123</v>
      </c>
      <c r="X102" s="36" t="s">
        <v>123</v>
      </c>
      <c r="Y102" s="36" t="s">
        <v>123</v>
      </c>
      <c r="Z102" s="36" t="s">
        <v>123</v>
      </c>
      <c r="AA102" s="36" t="s">
        <v>123</v>
      </c>
      <c r="AB102" s="36" t="s">
        <v>123</v>
      </c>
      <c r="AC102" s="36" t="s">
        <v>123</v>
      </c>
      <c r="AD102" s="36" t="s">
        <v>123</v>
      </c>
      <c r="AE102" s="36" t="s">
        <v>123</v>
      </c>
      <c r="AF102" s="36" t="s">
        <v>123</v>
      </c>
      <c r="AG102" s="36" t="s">
        <v>123</v>
      </c>
      <c r="AH102" s="36"/>
      <c r="AI102" s="36"/>
      <c r="AJ102" s="36"/>
      <c r="AK102" s="36"/>
      <c r="AL102" s="36"/>
      <c r="AM102" s="36"/>
      <c r="AN102" s="37">
        <v>-14.812422929658</v>
      </c>
      <c r="AO102" s="37">
        <v>-64.880912248044993</v>
      </c>
      <c r="AP102" s="36">
        <v>886</v>
      </c>
      <c r="AQ102" s="36"/>
      <c r="AR102" s="36"/>
      <c r="AS102" s="54">
        <f t="shared" si="10"/>
        <v>30</v>
      </c>
      <c r="AT102" s="52" t="s">
        <v>270</v>
      </c>
      <c r="AU102" s="53"/>
      <c r="AV102" s="36">
        <v>1</v>
      </c>
      <c r="AW102" s="36">
        <v>1</v>
      </c>
      <c r="AX102" s="36">
        <v>1</v>
      </c>
      <c r="AY102" s="36" t="s">
        <v>123</v>
      </c>
      <c r="AZ102" s="36" t="s">
        <v>123</v>
      </c>
      <c r="BA102" s="36" t="s">
        <v>123</v>
      </c>
      <c r="BB102" s="36" t="s">
        <v>123</v>
      </c>
    </row>
    <row r="103" spans="1:54" x14ac:dyDescent="0.3">
      <c r="A103" s="36" t="s">
        <v>193</v>
      </c>
      <c r="B103" s="36" t="s">
        <v>123</v>
      </c>
      <c r="C103" s="36" t="s">
        <v>123</v>
      </c>
      <c r="D103" s="36" t="s">
        <v>123</v>
      </c>
      <c r="E103" s="36" t="s">
        <v>123</v>
      </c>
      <c r="F103" s="36" t="s">
        <v>123</v>
      </c>
      <c r="G103" s="36" t="s">
        <v>123</v>
      </c>
      <c r="H103" s="36" t="s">
        <v>123</v>
      </c>
      <c r="I103" s="36" t="s">
        <v>123</v>
      </c>
      <c r="J103" s="36" t="s">
        <v>123</v>
      </c>
      <c r="K103" s="36" t="s">
        <v>123</v>
      </c>
      <c r="L103" s="36" t="s">
        <v>123</v>
      </c>
      <c r="M103" s="36" t="s">
        <v>123</v>
      </c>
      <c r="N103" s="36" t="s">
        <v>123</v>
      </c>
      <c r="O103" s="36" t="s">
        <v>123</v>
      </c>
      <c r="P103" s="36" t="s">
        <v>123</v>
      </c>
      <c r="Q103" s="36" t="s">
        <v>123</v>
      </c>
      <c r="R103" s="36" t="s">
        <v>123</v>
      </c>
      <c r="S103" s="36" t="s">
        <v>123</v>
      </c>
      <c r="T103" s="36" t="s">
        <v>123</v>
      </c>
      <c r="U103" s="36" t="s">
        <v>123</v>
      </c>
      <c r="V103" s="36" t="s">
        <v>123</v>
      </c>
      <c r="W103" s="36" t="s">
        <v>123</v>
      </c>
      <c r="X103" s="36">
        <v>1</v>
      </c>
      <c r="Y103" s="36" t="s">
        <v>123</v>
      </c>
      <c r="Z103" s="36" t="s">
        <v>123</v>
      </c>
      <c r="AA103" s="36" t="s">
        <v>123</v>
      </c>
      <c r="AB103" s="36" t="s">
        <v>123</v>
      </c>
      <c r="AC103" s="36" t="s">
        <v>123</v>
      </c>
      <c r="AD103" s="36" t="s">
        <v>123</v>
      </c>
      <c r="AE103" s="36" t="s">
        <v>123</v>
      </c>
      <c r="AF103" s="36" t="s">
        <v>123</v>
      </c>
      <c r="AG103" s="36" t="s">
        <v>123</v>
      </c>
      <c r="AH103" s="36"/>
      <c r="AI103" s="36"/>
      <c r="AJ103" s="36"/>
      <c r="AK103" s="36"/>
      <c r="AL103" s="36"/>
      <c r="AM103" s="36"/>
      <c r="AN103" s="37">
        <v>-14.812537000000001</v>
      </c>
      <c r="AO103" s="37">
        <v>-64.880769999999998</v>
      </c>
      <c r="AP103" s="36"/>
      <c r="AQ103" s="36"/>
      <c r="AR103" s="36"/>
      <c r="AS103" s="54"/>
      <c r="AT103" s="52"/>
      <c r="AU103" s="53"/>
      <c r="AV103" s="36" t="s">
        <v>123</v>
      </c>
      <c r="AW103" s="36" t="s">
        <v>123</v>
      </c>
      <c r="AX103" s="36"/>
      <c r="AY103" s="36">
        <v>19</v>
      </c>
      <c r="AZ103" s="36">
        <f>AY103*1.25</f>
        <v>23.75</v>
      </c>
      <c r="BA103" s="36" t="s">
        <v>123</v>
      </c>
      <c r="BB103" s="36" t="s">
        <v>123</v>
      </c>
    </row>
    <row r="104" spans="1:54" x14ac:dyDescent="0.3">
      <c r="A104" s="36">
        <v>86</v>
      </c>
      <c r="B104" s="36">
        <v>560</v>
      </c>
      <c r="C104" s="36"/>
      <c r="D104" s="36"/>
      <c r="E104" s="36"/>
      <c r="F104" s="36">
        <v>1</v>
      </c>
      <c r="G104" s="36">
        <v>1</v>
      </c>
      <c r="H104" s="36">
        <v>1</v>
      </c>
      <c r="I104" s="36"/>
      <c r="J104" s="36"/>
      <c r="K104" s="36"/>
      <c r="L104" s="36"/>
      <c r="M104" s="36"/>
      <c r="N104" s="36"/>
      <c r="O104" s="36"/>
      <c r="P104" s="36">
        <v>1</v>
      </c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7">
        <v>-14.812628</v>
      </c>
      <c r="AO104" s="37">
        <v>-64.880720999999994</v>
      </c>
      <c r="AP104" s="36"/>
      <c r="AQ104" s="36"/>
      <c r="AR104" s="36"/>
      <c r="AS104" s="54"/>
      <c r="AT104" s="52"/>
      <c r="AU104" s="53"/>
      <c r="AV104" s="36">
        <v>1</v>
      </c>
      <c r="AW104" s="36">
        <v>1</v>
      </c>
      <c r="AX104" s="36">
        <v>1</v>
      </c>
      <c r="AY104" s="36">
        <v>11</v>
      </c>
      <c r="AZ104" s="36">
        <f>AY104*1.25</f>
        <v>13.75</v>
      </c>
      <c r="BA104" s="36">
        <v>1</v>
      </c>
      <c r="BB104" s="36"/>
    </row>
    <row r="105" spans="1:54" x14ac:dyDescent="0.3">
      <c r="A105" s="36">
        <v>87</v>
      </c>
      <c r="B105" s="36">
        <v>561</v>
      </c>
      <c r="C105" s="36" t="s">
        <v>123</v>
      </c>
      <c r="D105" s="36" t="s">
        <v>123</v>
      </c>
      <c r="E105" s="36" t="s">
        <v>123</v>
      </c>
      <c r="F105" s="36">
        <v>1</v>
      </c>
      <c r="G105" s="36">
        <v>1</v>
      </c>
      <c r="H105" s="36">
        <v>1</v>
      </c>
      <c r="I105" s="36" t="s">
        <v>123</v>
      </c>
      <c r="J105" s="36" t="s">
        <v>123</v>
      </c>
      <c r="K105" s="36" t="s">
        <v>123</v>
      </c>
      <c r="L105" s="36" t="s">
        <v>123</v>
      </c>
      <c r="M105" s="36" t="s">
        <v>123</v>
      </c>
      <c r="N105" s="36" t="s">
        <v>123</v>
      </c>
      <c r="O105" s="36" t="s">
        <v>123</v>
      </c>
      <c r="P105" s="36">
        <v>1</v>
      </c>
      <c r="Q105" s="36" t="s">
        <v>123</v>
      </c>
      <c r="R105" s="36" t="s">
        <v>123</v>
      </c>
      <c r="S105" s="36" t="s">
        <v>123</v>
      </c>
      <c r="T105" s="36" t="s">
        <v>123</v>
      </c>
      <c r="U105" s="36" t="s">
        <v>123</v>
      </c>
      <c r="V105" s="36" t="s">
        <v>123</v>
      </c>
      <c r="W105" s="36" t="s">
        <v>123</v>
      </c>
      <c r="X105" s="36" t="s">
        <v>123</v>
      </c>
      <c r="Y105" s="36" t="s">
        <v>123</v>
      </c>
      <c r="Z105" s="36" t="s">
        <v>123</v>
      </c>
      <c r="AA105" s="36" t="s">
        <v>123</v>
      </c>
      <c r="AB105" s="36" t="s">
        <v>123</v>
      </c>
      <c r="AC105" s="36" t="s">
        <v>123</v>
      </c>
      <c r="AD105" s="36" t="s">
        <v>123</v>
      </c>
      <c r="AE105" s="36" t="s">
        <v>123</v>
      </c>
      <c r="AF105" s="36" t="s">
        <v>123</v>
      </c>
      <c r="AG105" s="36" t="s">
        <v>123</v>
      </c>
      <c r="AH105" s="36"/>
      <c r="AI105" s="36"/>
      <c r="AJ105" s="36"/>
      <c r="AK105" s="36"/>
      <c r="AL105" s="36"/>
      <c r="AM105" s="36"/>
      <c r="AN105" s="37">
        <v>-14.812385654219</v>
      </c>
      <c r="AO105" s="37">
        <v>-64.880612846462995</v>
      </c>
      <c r="AP105" s="36"/>
      <c r="AQ105" s="36"/>
      <c r="AR105" s="36"/>
      <c r="AS105" s="36"/>
      <c r="AT105" s="52"/>
      <c r="AU105" s="53"/>
      <c r="AV105" s="36">
        <v>1</v>
      </c>
      <c r="AW105" s="36">
        <v>1</v>
      </c>
      <c r="AX105" s="36">
        <v>1</v>
      </c>
      <c r="AY105" s="36">
        <v>23</v>
      </c>
      <c r="AZ105" s="36">
        <f t="shared" si="9"/>
        <v>28.75</v>
      </c>
      <c r="BA105" s="36">
        <v>1</v>
      </c>
      <c r="BB105" s="36" t="s">
        <v>123</v>
      </c>
    </row>
    <row r="106" spans="1:54" x14ac:dyDescent="0.3">
      <c r="A106" s="36">
        <v>88</v>
      </c>
      <c r="B106" s="36">
        <v>562</v>
      </c>
      <c r="C106" s="36" t="s">
        <v>123</v>
      </c>
      <c r="D106" s="36" t="s">
        <v>123</v>
      </c>
      <c r="E106" s="36" t="s">
        <v>123</v>
      </c>
      <c r="F106" s="36">
        <v>1</v>
      </c>
      <c r="G106" s="36">
        <v>1</v>
      </c>
      <c r="H106" s="36">
        <v>1</v>
      </c>
      <c r="I106" s="36" t="s">
        <v>123</v>
      </c>
      <c r="J106" s="36" t="s">
        <v>123</v>
      </c>
      <c r="K106" s="36" t="s">
        <v>123</v>
      </c>
      <c r="L106" s="36" t="s">
        <v>123</v>
      </c>
      <c r="M106" s="36" t="s">
        <v>123</v>
      </c>
      <c r="N106" s="36">
        <v>1</v>
      </c>
      <c r="O106" s="36" t="s">
        <v>123</v>
      </c>
      <c r="P106" s="36">
        <v>1</v>
      </c>
      <c r="Q106" s="36" t="s">
        <v>123</v>
      </c>
      <c r="R106" s="36" t="s">
        <v>123</v>
      </c>
      <c r="S106" s="36" t="s">
        <v>123</v>
      </c>
      <c r="T106" s="36" t="s">
        <v>123</v>
      </c>
      <c r="U106" s="36" t="s">
        <v>123</v>
      </c>
      <c r="V106" s="36" t="s">
        <v>123</v>
      </c>
      <c r="W106" s="36" t="s">
        <v>123</v>
      </c>
      <c r="X106" s="36" t="s">
        <v>123</v>
      </c>
      <c r="Y106" s="36" t="s">
        <v>123</v>
      </c>
      <c r="Z106" s="36" t="s">
        <v>123</v>
      </c>
      <c r="AA106" s="36" t="s">
        <v>123</v>
      </c>
      <c r="AB106" s="36" t="s">
        <v>123</v>
      </c>
      <c r="AC106" s="36" t="s">
        <v>123</v>
      </c>
      <c r="AD106" s="36" t="s">
        <v>123</v>
      </c>
      <c r="AE106" s="36" t="s">
        <v>123</v>
      </c>
      <c r="AF106" s="36" t="s">
        <v>123</v>
      </c>
      <c r="AG106" s="36" t="s">
        <v>123</v>
      </c>
      <c r="AH106" s="36"/>
      <c r="AI106" s="36"/>
      <c r="AJ106" s="36"/>
      <c r="AK106" s="36"/>
      <c r="AL106" s="36"/>
      <c r="AM106" s="36"/>
      <c r="AN106" s="37">
        <v>-14.81262356865</v>
      </c>
      <c r="AO106" s="37">
        <v>-64.880873020737994</v>
      </c>
      <c r="AP106" s="36">
        <v>855</v>
      </c>
      <c r="AQ106" s="36"/>
      <c r="AR106" s="36"/>
      <c r="AS106" s="54">
        <f>AP102-AP106</f>
        <v>31</v>
      </c>
      <c r="AT106" s="52"/>
      <c r="AU106" s="53"/>
      <c r="AV106" s="36">
        <v>1</v>
      </c>
      <c r="AW106" s="36">
        <v>1</v>
      </c>
      <c r="AX106" s="36">
        <v>1</v>
      </c>
      <c r="AY106" s="36">
        <v>15</v>
      </c>
      <c r="AZ106" s="36">
        <f t="shared" si="9"/>
        <v>18.75</v>
      </c>
      <c r="BA106" s="36" t="s">
        <v>123</v>
      </c>
      <c r="BB106" s="36" t="s">
        <v>123</v>
      </c>
    </row>
    <row r="107" spans="1:54" x14ac:dyDescent="0.3">
      <c r="A107" s="36">
        <v>89</v>
      </c>
      <c r="B107" s="36">
        <v>563</v>
      </c>
      <c r="C107" s="36" t="s">
        <v>123</v>
      </c>
      <c r="D107" s="36" t="s">
        <v>123</v>
      </c>
      <c r="E107" s="36" t="s">
        <v>123</v>
      </c>
      <c r="F107" s="36">
        <v>1</v>
      </c>
      <c r="G107" s="36">
        <v>1</v>
      </c>
      <c r="H107" s="36">
        <v>1</v>
      </c>
      <c r="I107" s="36" t="s">
        <v>123</v>
      </c>
      <c r="J107" s="36" t="s">
        <v>123</v>
      </c>
      <c r="K107" s="36" t="s">
        <v>123</v>
      </c>
      <c r="L107" s="36">
        <v>1</v>
      </c>
      <c r="M107" s="36" t="s">
        <v>123</v>
      </c>
      <c r="N107" s="36" t="s">
        <v>123</v>
      </c>
      <c r="O107" s="36" t="s">
        <v>123</v>
      </c>
      <c r="P107" s="36">
        <v>1</v>
      </c>
      <c r="Q107" s="36" t="s">
        <v>123</v>
      </c>
      <c r="R107" s="36" t="s">
        <v>123</v>
      </c>
      <c r="S107" s="36" t="s">
        <v>123</v>
      </c>
      <c r="T107" s="36" t="s">
        <v>123</v>
      </c>
      <c r="U107" s="36" t="s">
        <v>123</v>
      </c>
      <c r="V107" s="36">
        <v>1</v>
      </c>
      <c r="W107" s="36" t="s">
        <v>123</v>
      </c>
      <c r="X107" s="36" t="s">
        <v>123</v>
      </c>
      <c r="Y107" s="36" t="s">
        <v>123</v>
      </c>
      <c r="Z107" s="36" t="s">
        <v>123</v>
      </c>
      <c r="AA107" s="36" t="s">
        <v>123</v>
      </c>
      <c r="AB107" s="36" t="s">
        <v>123</v>
      </c>
      <c r="AC107" s="36" t="s">
        <v>123</v>
      </c>
      <c r="AD107" s="36" t="s">
        <v>123</v>
      </c>
      <c r="AE107" s="36" t="s">
        <v>123</v>
      </c>
      <c r="AF107" s="36" t="s">
        <v>123</v>
      </c>
      <c r="AG107" s="36" t="s">
        <v>123</v>
      </c>
      <c r="AH107" s="36"/>
      <c r="AI107" s="36">
        <v>1</v>
      </c>
      <c r="AJ107" s="36"/>
      <c r="AK107" s="36" t="s">
        <v>292</v>
      </c>
      <c r="AL107" s="36">
        <v>1</v>
      </c>
      <c r="AM107" s="36">
        <v>5</v>
      </c>
      <c r="AN107" s="37">
        <v>-14.812842034804</v>
      </c>
      <c r="AO107" s="37">
        <v>-64.881121460347998</v>
      </c>
      <c r="AP107" s="36">
        <v>820</v>
      </c>
      <c r="AQ107" s="36">
        <v>796</v>
      </c>
      <c r="AR107" s="36">
        <f>AP107-AQ107</f>
        <v>24</v>
      </c>
      <c r="AS107" s="54">
        <f>AP106-AP107</f>
        <v>35</v>
      </c>
      <c r="AT107" s="52"/>
      <c r="AU107" s="53"/>
      <c r="AV107" s="36">
        <v>1</v>
      </c>
      <c r="AW107" s="36">
        <v>1</v>
      </c>
      <c r="AX107" s="36">
        <v>1</v>
      </c>
      <c r="AY107" s="36" t="s">
        <v>123</v>
      </c>
      <c r="AZ107" s="36" t="s">
        <v>123</v>
      </c>
      <c r="BA107" s="36" t="s">
        <v>123</v>
      </c>
      <c r="BB107" s="36" t="s">
        <v>123</v>
      </c>
    </row>
    <row r="108" spans="1:54" x14ac:dyDescent="0.3">
      <c r="A108" s="36" t="s">
        <v>191</v>
      </c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>
        <v>1</v>
      </c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7">
        <v>-14.812882999999999</v>
      </c>
      <c r="AO108" s="37">
        <v>-64.881158999999997</v>
      </c>
      <c r="AP108" s="36"/>
      <c r="AQ108" s="36"/>
      <c r="AR108" s="36"/>
      <c r="AS108" s="54"/>
      <c r="AT108" s="52"/>
      <c r="AU108" s="53"/>
      <c r="AV108" s="36" t="s">
        <v>123</v>
      </c>
      <c r="AW108" s="36" t="s">
        <v>123</v>
      </c>
      <c r="AX108" s="36"/>
      <c r="AY108" s="36">
        <v>6</v>
      </c>
      <c r="AZ108" s="36">
        <f t="shared" si="9"/>
        <v>7.5</v>
      </c>
      <c r="BA108" s="36" t="s">
        <v>123</v>
      </c>
      <c r="BB108" s="36" t="s">
        <v>123</v>
      </c>
    </row>
    <row r="109" spans="1:54" x14ac:dyDescent="0.3">
      <c r="A109" s="36">
        <v>90</v>
      </c>
      <c r="B109" s="36">
        <v>564</v>
      </c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7">
        <v>-14.813048999999999</v>
      </c>
      <c r="AO109" s="37">
        <v>-64.881324000000006</v>
      </c>
      <c r="AP109" s="36"/>
      <c r="AQ109" s="36"/>
      <c r="AR109" s="36"/>
      <c r="AS109" s="54"/>
      <c r="AT109" s="52"/>
      <c r="AU109" s="53"/>
      <c r="AV109" s="36"/>
      <c r="AW109" s="36"/>
      <c r="AX109" s="36"/>
      <c r="AY109" s="36"/>
      <c r="AZ109" s="36"/>
      <c r="BA109" s="36"/>
      <c r="BB109" s="36"/>
    </row>
    <row r="110" spans="1:54" x14ac:dyDescent="0.3">
      <c r="A110" s="36">
        <v>91</v>
      </c>
      <c r="B110" s="36">
        <v>565</v>
      </c>
      <c r="C110" s="36" t="s">
        <v>123</v>
      </c>
      <c r="D110" s="36" t="s">
        <v>123</v>
      </c>
      <c r="E110" s="36" t="s">
        <v>123</v>
      </c>
      <c r="F110" s="36">
        <v>1</v>
      </c>
      <c r="G110" s="36">
        <v>1</v>
      </c>
      <c r="H110" s="36">
        <v>1</v>
      </c>
      <c r="I110" s="36" t="s">
        <v>123</v>
      </c>
      <c r="J110" s="36" t="s">
        <v>123</v>
      </c>
      <c r="K110" s="36" t="s">
        <v>123</v>
      </c>
      <c r="L110" s="36" t="s">
        <v>123</v>
      </c>
      <c r="M110" s="36" t="s">
        <v>123</v>
      </c>
      <c r="N110" s="36">
        <v>1</v>
      </c>
      <c r="O110" s="36" t="s">
        <v>123</v>
      </c>
      <c r="P110" s="36">
        <v>1</v>
      </c>
      <c r="Q110" s="36" t="s">
        <v>123</v>
      </c>
      <c r="R110" s="36" t="s">
        <v>123</v>
      </c>
      <c r="S110" s="36" t="s">
        <v>123</v>
      </c>
      <c r="T110" s="36" t="s">
        <v>123</v>
      </c>
      <c r="U110" s="36" t="s">
        <v>123</v>
      </c>
      <c r="V110" s="36" t="s">
        <v>123</v>
      </c>
      <c r="W110" s="36" t="s">
        <v>123</v>
      </c>
      <c r="X110" s="36" t="s">
        <v>123</v>
      </c>
      <c r="Y110" s="36" t="s">
        <v>123</v>
      </c>
      <c r="Z110" s="36" t="s">
        <v>123</v>
      </c>
      <c r="AA110" s="36" t="s">
        <v>123</v>
      </c>
      <c r="AB110" s="36" t="s">
        <v>123</v>
      </c>
      <c r="AC110" s="36" t="s">
        <v>123</v>
      </c>
      <c r="AD110" s="36" t="s">
        <v>123</v>
      </c>
      <c r="AE110" s="36" t="s">
        <v>123</v>
      </c>
      <c r="AF110" s="36" t="s">
        <v>123</v>
      </c>
      <c r="AG110" s="36" t="s">
        <v>123</v>
      </c>
      <c r="AH110" s="36"/>
      <c r="AI110" s="36"/>
      <c r="AJ110" s="36"/>
      <c r="AK110" s="36"/>
      <c r="AL110" s="36"/>
      <c r="AM110" s="36"/>
      <c r="AN110" s="37">
        <v>-14.812986922474</v>
      </c>
      <c r="AO110" s="37">
        <v>-64.88103730604</v>
      </c>
      <c r="AP110" s="36">
        <v>774</v>
      </c>
      <c r="AQ110" s="36"/>
      <c r="AR110" s="36"/>
      <c r="AS110" s="54">
        <f>AP107-AP110</f>
        <v>46</v>
      </c>
      <c r="AT110" s="52"/>
      <c r="AU110" s="53"/>
      <c r="AV110" s="36">
        <v>1</v>
      </c>
      <c r="AW110" s="36">
        <v>1</v>
      </c>
      <c r="AX110" s="36">
        <v>1</v>
      </c>
      <c r="AY110" s="36">
        <v>17</v>
      </c>
      <c r="AZ110" s="36">
        <f t="shared" si="9"/>
        <v>21.25</v>
      </c>
      <c r="BA110" s="36" t="s">
        <v>123</v>
      </c>
      <c r="BB110" s="36" t="s">
        <v>123</v>
      </c>
    </row>
    <row r="111" spans="1:54" x14ac:dyDescent="0.3">
      <c r="A111" s="36">
        <v>92</v>
      </c>
      <c r="B111" s="36">
        <v>566</v>
      </c>
      <c r="C111" s="36" t="s">
        <v>123</v>
      </c>
      <c r="D111" s="36" t="s">
        <v>123</v>
      </c>
      <c r="E111" s="36" t="s">
        <v>123</v>
      </c>
      <c r="F111" s="36">
        <v>1</v>
      </c>
      <c r="G111" s="36">
        <v>1</v>
      </c>
      <c r="H111" s="36">
        <v>1</v>
      </c>
      <c r="I111" s="36" t="s">
        <v>123</v>
      </c>
      <c r="J111" s="36" t="s">
        <v>123</v>
      </c>
      <c r="K111" s="36" t="s">
        <v>123</v>
      </c>
      <c r="L111" s="36">
        <v>1</v>
      </c>
      <c r="M111" s="36" t="s">
        <v>123</v>
      </c>
      <c r="N111" s="36" t="s">
        <v>123</v>
      </c>
      <c r="O111" s="36" t="s">
        <v>123</v>
      </c>
      <c r="P111" s="36" t="s">
        <v>123</v>
      </c>
      <c r="Q111" s="36" t="s">
        <v>123</v>
      </c>
      <c r="R111" s="36" t="s">
        <v>123</v>
      </c>
      <c r="S111" s="36" t="s">
        <v>123</v>
      </c>
      <c r="T111" s="36" t="s">
        <v>123</v>
      </c>
      <c r="U111" s="36" t="s">
        <v>123</v>
      </c>
      <c r="V111" s="36" t="s">
        <v>123</v>
      </c>
      <c r="W111" s="36" t="s">
        <v>123</v>
      </c>
      <c r="X111" s="36" t="s">
        <v>123</v>
      </c>
      <c r="Y111" s="36" t="s">
        <v>123</v>
      </c>
      <c r="Z111" s="36" t="s">
        <v>123</v>
      </c>
      <c r="AA111" s="36" t="s">
        <v>123</v>
      </c>
      <c r="AB111" s="36" t="s">
        <v>123</v>
      </c>
      <c r="AC111" s="36" t="s">
        <v>123</v>
      </c>
      <c r="AD111" s="36" t="s">
        <v>123</v>
      </c>
      <c r="AE111" s="36" t="s">
        <v>123</v>
      </c>
      <c r="AF111" s="36" t="s">
        <v>123</v>
      </c>
      <c r="AG111" s="36" t="s">
        <v>123</v>
      </c>
      <c r="AH111" s="36"/>
      <c r="AI111" s="36"/>
      <c r="AJ111" s="36"/>
      <c r="AK111" s="36"/>
      <c r="AL111" s="36"/>
      <c r="AM111" s="36"/>
      <c r="AN111" s="37">
        <v>-14.813182050681</v>
      </c>
      <c r="AO111" s="37">
        <v>-64.880837481468006</v>
      </c>
      <c r="AP111" s="36">
        <v>744</v>
      </c>
      <c r="AQ111" s="36"/>
      <c r="AR111" s="36"/>
      <c r="AS111" s="54">
        <f>AP110-AP111</f>
        <v>30</v>
      </c>
      <c r="AT111" s="52"/>
      <c r="AU111" s="53"/>
      <c r="AV111" s="36" t="s">
        <v>123</v>
      </c>
      <c r="AW111" s="36" t="s">
        <v>123</v>
      </c>
      <c r="AX111" s="36" t="s">
        <v>123</v>
      </c>
      <c r="AY111" s="36" t="s">
        <v>123</v>
      </c>
      <c r="AZ111" s="36" t="s">
        <v>123</v>
      </c>
      <c r="BA111" s="36" t="s">
        <v>123</v>
      </c>
      <c r="BB111" s="36" t="s">
        <v>123</v>
      </c>
    </row>
    <row r="112" spans="1:54" x14ac:dyDescent="0.3">
      <c r="A112" s="36">
        <v>93</v>
      </c>
      <c r="B112" s="36">
        <v>567</v>
      </c>
      <c r="C112" s="36" t="s">
        <v>123</v>
      </c>
      <c r="D112" s="36" t="s">
        <v>123</v>
      </c>
      <c r="E112" s="36" t="s">
        <v>123</v>
      </c>
      <c r="F112" s="36">
        <v>1</v>
      </c>
      <c r="G112" s="36">
        <v>1</v>
      </c>
      <c r="H112" s="36">
        <v>1</v>
      </c>
      <c r="I112" s="36" t="s">
        <v>123</v>
      </c>
      <c r="J112" s="36" t="s">
        <v>123</v>
      </c>
      <c r="K112" s="36" t="s">
        <v>123</v>
      </c>
      <c r="L112" s="36" t="s">
        <v>123</v>
      </c>
      <c r="M112" s="36" t="s">
        <v>123</v>
      </c>
      <c r="N112" s="36">
        <v>1</v>
      </c>
      <c r="O112" s="36" t="s">
        <v>123</v>
      </c>
      <c r="P112" s="36">
        <v>1</v>
      </c>
      <c r="Q112" s="36" t="s">
        <v>123</v>
      </c>
      <c r="R112" s="36" t="s">
        <v>123</v>
      </c>
      <c r="S112" s="36" t="s">
        <v>123</v>
      </c>
      <c r="T112" s="36" t="s">
        <v>123</v>
      </c>
      <c r="U112" s="36" t="s">
        <v>123</v>
      </c>
      <c r="V112" s="36" t="s">
        <v>123</v>
      </c>
      <c r="W112" s="36" t="s">
        <v>123</v>
      </c>
      <c r="X112" s="36" t="s">
        <v>123</v>
      </c>
      <c r="Y112" s="36" t="s">
        <v>123</v>
      </c>
      <c r="Z112" s="36" t="s">
        <v>123</v>
      </c>
      <c r="AA112" s="36" t="s">
        <v>123</v>
      </c>
      <c r="AB112" s="36" t="s">
        <v>123</v>
      </c>
      <c r="AC112" s="36" t="s">
        <v>123</v>
      </c>
      <c r="AD112" s="36" t="s">
        <v>123</v>
      </c>
      <c r="AE112" s="36" t="s">
        <v>123</v>
      </c>
      <c r="AF112" s="36" t="s">
        <v>123</v>
      </c>
      <c r="AG112" s="36" t="s">
        <v>123</v>
      </c>
      <c r="AH112" s="36"/>
      <c r="AI112" s="36"/>
      <c r="AJ112" s="36"/>
      <c r="AK112" s="36"/>
      <c r="AL112" s="36"/>
      <c r="AM112" s="36"/>
      <c r="AN112" s="37">
        <v>-14.813376530446</v>
      </c>
      <c r="AO112" s="37">
        <v>-64.880641680210005</v>
      </c>
      <c r="AP112" s="36">
        <v>715</v>
      </c>
      <c r="AQ112" s="36"/>
      <c r="AR112" s="36"/>
      <c r="AS112" s="54">
        <f>AP111-AP112</f>
        <v>29</v>
      </c>
      <c r="AT112" s="52"/>
      <c r="AU112" s="53"/>
      <c r="AV112" s="36">
        <v>1</v>
      </c>
      <c r="AW112" s="36">
        <v>1</v>
      </c>
      <c r="AX112" s="36">
        <v>1</v>
      </c>
      <c r="AY112" s="36" t="s">
        <v>123</v>
      </c>
      <c r="AZ112" s="36" t="s">
        <v>123</v>
      </c>
      <c r="BA112" s="36" t="s">
        <v>123</v>
      </c>
      <c r="BB112" s="36" t="s">
        <v>123</v>
      </c>
    </row>
    <row r="113" spans="1:54" x14ac:dyDescent="0.3">
      <c r="A113" s="36" t="s">
        <v>195</v>
      </c>
      <c r="B113" s="36" t="s">
        <v>123</v>
      </c>
      <c r="C113" s="36" t="s">
        <v>123</v>
      </c>
      <c r="D113" s="36" t="s">
        <v>123</v>
      </c>
      <c r="E113" s="36" t="s">
        <v>123</v>
      </c>
      <c r="F113" s="36" t="s">
        <v>123</v>
      </c>
      <c r="G113" s="36" t="s">
        <v>123</v>
      </c>
      <c r="H113" s="36" t="s">
        <v>123</v>
      </c>
      <c r="I113" s="36" t="s">
        <v>123</v>
      </c>
      <c r="J113" s="36" t="s">
        <v>123</v>
      </c>
      <c r="K113" s="36" t="s">
        <v>123</v>
      </c>
      <c r="L113" s="36" t="s">
        <v>123</v>
      </c>
      <c r="M113" s="36" t="s">
        <v>123</v>
      </c>
      <c r="N113" s="36" t="s">
        <v>123</v>
      </c>
      <c r="O113" s="36" t="s">
        <v>123</v>
      </c>
      <c r="P113" s="36" t="s">
        <v>123</v>
      </c>
      <c r="Q113" s="36" t="s">
        <v>123</v>
      </c>
      <c r="R113" s="36" t="s">
        <v>123</v>
      </c>
      <c r="S113" s="36" t="s">
        <v>123</v>
      </c>
      <c r="T113" s="36" t="s">
        <v>123</v>
      </c>
      <c r="U113" s="36" t="s">
        <v>123</v>
      </c>
      <c r="V113" s="36" t="s">
        <v>123</v>
      </c>
      <c r="W113" s="36" t="s">
        <v>123</v>
      </c>
      <c r="X113" s="36">
        <v>1</v>
      </c>
      <c r="Y113" s="36" t="s">
        <v>123</v>
      </c>
      <c r="Z113" s="36" t="s">
        <v>123</v>
      </c>
      <c r="AA113" s="36" t="s">
        <v>123</v>
      </c>
      <c r="AB113" s="36" t="s">
        <v>123</v>
      </c>
      <c r="AC113" s="36" t="s">
        <v>123</v>
      </c>
      <c r="AD113" s="36" t="s">
        <v>123</v>
      </c>
      <c r="AE113" s="36" t="s">
        <v>123</v>
      </c>
      <c r="AF113" s="36" t="s">
        <v>123</v>
      </c>
      <c r="AG113" s="36" t="s">
        <v>123</v>
      </c>
      <c r="AH113" s="36"/>
      <c r="AI113" s="36"/>
      <c r="AJ113" s="36"/>
      <c r="AK113" s="36"/>
      <c r="AL113" s="36"/>
      <c r="AM113" s="36"/>
      <c r="AN113" s="37">
        <v>-14.813435</v>
      </c>
      <c r="AO113" s="37">
        <v>-64.880561999999998</v>
      </c>
      <c r="AP113" s="36"/>
      <c r="AQ113" s="36"/>
      <c r="AR113" s="36"/>
      <c r="AS113" s="54"/>
      <c r="AT113" s="52"/>
      <c r="AU113" s="53"/>
      <c r="AV113" s="36" t="s">
        <v>123</v>
      </c>
      <c r="AW113" s="36" t="s">
        <v>123</v>
      </c>
      <c r="AX113" s="36"/>
      <c r="AY113" s="36">
        <v>11</v>
      </c>
      <c r="AZ113" s="36">
        <f t="shared" si="9"/>
        <v>13.75</v>
      </c>
      <c r="BA113" s="36" t="s">
        <v>123</v>
      </c>
      <c r="BB113" s="36" t="s">
        <v>123</v>
      </c>
    </row>
    <row r="114" spans="1:54" x14ac:dyDescent="0.3">
      <c r="A114" s="36">
        <v>94</v>
      </c>
      <c r="B114" s="36">
        <v>568</v>
      </c>
      <c r="C114" s="36" t="s">
        <v>123</v>
      </c>
      <c r="D114" s="36" t="s">
        <v>123</v>
      </c>
      <c r="E114" s="36" t="s">
        <v>123</v>
      </c>
      <c r="F114" s="36">
        <v>1</v>
      </c>
      <c r="G114" s="36">
        <v>1</v>
      </c>
      <c r="H114" s="36">
        <v>1</v>
      </c>
      <c r="I114" s="36" t="s">
        <v>123</v>
      </c>
      <c r="J114" s="36" t="s">
        <v>123</v>
      </c>
      <c r="K114" s="36" t="s">
        <v>123</v>
      </c>
      <c r="L114" s="36" t="s">
        <v>123</v>
      </c>
      <c r="M114" s="36" t="s">
        <v>123</v>
      </c>
      <c r="N114" s="36" t="s">
        <v>123</v>
      </c>
      <c r="O114" s="36" t="s">
        <v>123</v>
      </c>
      <c r="P114" s="36">
        <v>1</v>
      </c>
      <c r="Q114" s="36" t="s">
        <v>123</v>
      </c>
      <c r="R114" s="36" t="s">
        <v>123</v>
      </c>
      <c r="S114" s="36" t="s">
        <v>123</v>
      </c>
      <c r="T114" s="36" t="s">
        <v>123</v>
      </c>
      <c r="U114" s="36" t="s">
        <v>123</v>
      </c>
      <c r="V114" s="36" t="s">
        <v>123</v>
      </c>
      <c r="W114" s="36" t="s">
        <v>123</v>
      </c>
      <c r="X114" s="36" t="s">
        <v>123</v>
      </c>
      <c r="Y114" s="36" t="s">
        <v>123</v>
      </c>
      <c r="Z114" s="36" t="s">
        <v>123</v>
      </c>
      <c r="AA114" s="36" t="s">
        <v>123</v>
      </c>
      <c r="AB114" s="36" t="s">
        <v>123</v>
      </c>
      <c r="AC114" s="36" t="s">
        <v>123</v>
      </c>
      <c r="AD114" s="36" t="s">
        <v>123</v>
      </c>
      <c r="AE114" s="36" t="s">
        <v>123</v>
      </c>
      <c r="AF114" s="36" t="s">
        <v>123</v>
      </c>
      <c r="AG114" s="36" t="s">
        <v>123</v>
      </c>
      <c r="AH114" s="36"/>
      <c r="AI114" s="36"/>
      <c r="AJ114" s="36"/>
      <c r="AK114" s="36"/>
      <c r="AL114" s="36"/>
      <c r="AM114" s="36"/>
      <c r="AN114" s="37">
        <v>-14.813526603879</v>
      </c>
      <c r="AO114" s="37">
        <v>-64.880669843405002</v>
      </c>
      <c r="AP114" s="36"/>
      <c r="AQ114" s="36"/>
      <c r="AR114" s="36"/>
      <c r="AS114" s="36"/>
      <c r="AT114" s="52"/>
      <c r="AU114" s="53"/>
      <c r="AV114" s="36">
        <v>1</v>
      </c>
      <c r="AW114" s="36">
        <v>1</v>
      </c>
      <c r="AX114" s="36">
        <v>1</v>
      </c>
      <c r="AY114" s="36">
        <v>14</v>
      </c>
      <c r="AZ114" s="36">
        <f t="shared" si="9"/>
        <v>17.5</v>
      </c>
      <c r="BA114" s="36">
        <v>1</v>
      </c>
      <c r="BB114" s="36" t="s">
        <v>123</v>
      </c>
    </row>
    <row r="115" spans="1:54" x14ac:dyDescent="0.3">
      <c r="A115" s="36">
        <v>95</v>
      </c>
      <c r="B115" s="36">
        <v>569</v>
      </c>
      <c r="C115" s="36" t="s">
        <v>123</v>
      </c>
      <c r="D115" s="36" t="s">
        <v>123</v>
      </c>
      <c r="E115" s="36" t="s">
        <v>123</v>
      </c>
      <c r="F115" s="36">
        <v>1</v>
      </c>
      <c r="G115" s="36">
        <v>1</v>
      </c>
      <c r="H115" s="36">
        <v>1</v>
      </c>
      <c r="I115" s="36" t="s">
        <v>123</v>
      </c>
      <c r="J115" s="36" t="s">
        <v>123</v>
      </c>
      <c r="K115" s="36" t="s">
        <v>123</v>
      </c>
      <c r="L115" s="36" t="s">
        <v>123</v>
      </c>
      <c r="M115" s="36" t="s">
        <v>123</v>
      </c>
      <c r="N115" s="36" t="s">
        <v>123</v>
      </c>
      <c r="O115" s="36">
        <v>1</v>
      </c>
      <c r="P115" s="36" t="s">
        <v>123</v>
      </c>
      <c r="Q115" s="36" t="s">
        <v>123</v>
      </c>
      <c r="R115" s="36" t="s">
        <v>123</v>
      </c>
      <c r="S115" s="36" t="s">
        <v>123</v>
      </c>
      <c r="T115" s="36" t="s">
        <v>123</v>
      </c>
      <c r="U115" s="36" t="s">
        <v>123</v>
      </c>
      <c r="V115" s="36" t="s">
        <v>123</v>
      </c>
      <c r="W115" s="36" t="s">
        <v>123</v>
      </c>
      <c r="X115" s="36" t="s">
        <v>123</v>
      </c>
      <c r="Y115" s="36" t="s">
        <v>123</v>
      </c>
      <c r="Z115" s="36" t="s">
        <v>123</v>
      </c>
      <c r="AA115" s="36" t="s">
        <v>123</v>
      </c>
      <c r="AB115" s="36" t="s">
        <v>123</v>
      </c>
      <c r="AC115" s="36" t="s">
        <v>123</v>
      </c>
      <c r="AD115" s="36" t="s">
        <v>123</v>
      </c>
      <c r="AE115" s="36" t="s">
        <v>123</v>
      </c>
      <c r="AF115" s="36" t="s">
        <v>123</v>
      </c>
      <c r="AG115" s="36" t="s">
        <v>123</v>
      </c>
      <c r="AH115" s="36"/>
      <c r="AI115" s="36"/>
      <c r="AJ115" s="36"/>
      <c r="AK115" s="36"/>
      <c r="AL115" s="36"/>
      <c r="AM115" s="36"/>
      <c r="AN115" s="37">
        <v>-14.813249794448</v>
      </c>
      <c r="AO115" s="37">
        <v>-64.880352336913006</v>
      </c>
      <c r="AP115" s="36">
        <v>672</v>
      </c>
      <c r="AQ115" s="36"/>
      <c r="AR115" s="36"/>
      <c r="AS115" s="54">
        <f>AP112-AP115</f>
        <v>43</v>
      </c>
      <c r="AT115" s="52"/>
      <c r="AU115" s="53"/>
      <c r="AV115" s="36">
        <v>2</v>
      </c>
      <c r="AW115" s="36">
        <v>2</v>
      </c>
      <c r="AX115" s="36">
        <v>2</v>
      </c>
      <c r="AY115" s="36">
        <v>30</v>
      </c>
      <c r="AZ115" s="36">
        <f t="shared" si="9"/>
        <v>37.5</v>
      </c>
      <c r="BA115" s="36" t="s">
        <v>123</v>
      </c>
      <c r="BB115" s="36" t="s">
        <v>123</v>
      </c>
    </row>
    <row r="116" spans="1:54" x14ac:dyDescent="0.3">
      <c r="A116" s="36" t="s">
        <v>196</v>
      </c>
      <c r="B116" s="36" t="s">
        <v>123</v>
      </c>
      <c r="C116" s="36" t="s">
        <v>123</v>
      </c>
      <c r="D116" s="36" t="s">
        <v>123</v>
      </c>
      <c r="E116" s="36" t="s">
        <v>123</v>
      </c>
      <c r="F116" s="36" t="s">
        <v>123</v>
      </c>
      <c r="G116" s="36" t="s">
        <v>123</v>
      </c>
      <c r="H116" s="36" t="s">
        <v>123</v>
      </c>
      <c r="I116" s="36" t="s">
        <v>123</v>
      </c>
      <c r="J116" s="36" t="s">
        <v>123</v>
      </c>
      <c r="K116" s="36" t="s">
        <v>123</v>
      </c>
      <c r="L116" s="36" t="s">
        <v>123</v>
      </c>
      <c r="M116" s="36" t="s">
        <v>123</v>
      </c>
      <c r="N116" s="36" t="s">
        <v>123</v>
      </c>
      <c r="O116" s="36" t="s">
        <v>123</v>
      </c>
      <c r="P116" s="36" t="s">
        <v>123</v>
      </c>
      <c r="Q116" s="36" t="s">
        <v>123</v>
      </c>
      <c r="R116" s="36" t="s">
        <v>123</v>
      </c>
      <c r="S116" s="36" t="s">
        <v>123</v>
      </c>
      <c r="T116" s="36" t="s">
        <v>123</v>
      </c>
      <c r="U116" s="36" t="s">
        <v>123</v>
      </c>
      <c r="V116" s="36" t="s">
        <v>123</v>
      </c>
      <c r="W116" s="36" t="s">
        <v>123</v>
      </c>
      <c r="X116" s="36"/>
      <c r="Y116" s="36">
        <v>1</v>
      </c>
      <c r="Z116" s="36" t="s">
        <v>123</v>
      </c>
      <c r="AA116" s="36" t="s">
        <v>123</v>
      </c>
      <c r="AB116" s="36" t="s">
        <v>123</v>
      </c>
      <c r="AC116" s="36" t="s">
        <v>123</v>
      </c>
      <c r="AD116" s="36" t="s">
        <v>123</v>
      </c>
      <c r="AE116" s="36" t="s">
        <v>123</v>
      </c>
      <c r="AF116" s="36" t="s">
        <v>123</v>
      </c>
      <c r="AG116" s="36" t="s">
        <v>123</v>
      </c>
      <c r="AH116" s="36"/>
      <c r="AI116" s="36"/>
      <c r="AJ116" s="36"/>
      <c r="AK116" s="36"/>
      <c r="AL116" s="36"/>
      <c r="AM116" s="36"/>
      <c r="AN116" s="37">
        <v>-14.813122</v>
      </c>
      <c r="AO116" s="37">
        <v>-64.880171000000004</v>
      </c>
      <c r="AP116" s="36"/>
      <c r="AQ116" s="36"/>
      <c r="AR116" s="36"/>
      <c r="AS116" s="54"/>
      <c r="AT116" s="52"/>
      <c r="AU116" s="53"/>
      <c r="AV116" s="36" t="s">
        <v>123</v>
      </c>
      <c r="AW116" s="36" t="s">
        <v>123</v>
      </c>
      <c r="AX116" s="36"/>
      <c r="AY116" s="36">
        <v>24</v>
      </c>
      <c r="AZ116" s="36">
        <f t="shared" si="9"/>
        <v>30</v>
      </c>
      <c r="BA116" s="36" t="s">
        <v>123</v>
      </c>
      <c r="BB116" s="36" t="s">
        <v>123</v>
      </c>
    </row>
    <row r="117" spans="1:54" x14ac:dyDescent="0.3">
      <c r="A117" s="36">
        <v>96</v>
      </c>
      <c r="B117" s="36">
        <v>570</v>
      </c>
      <c r="C117" s="36"/>
      <c r="D117" s="36"/>
      <c r="E117" s="36"/>
      <c r="F117" s="36">
        <v>1</v>
      </c>
      <c r="G117" s="36">
        <v>1</v>
      </c>
      <c r="H117" s="36">
        <v>1</v>
      </c>
      <c r="I117" s="36"/>
      <c r="J117" s="36"/>
      <c r="K117" s="36"/>
      <c r="L117" s="36"/>
      <c r="M117" s="36"/>
      <c r="N117" s="36"/>
      <c r="O117" s="36"/>
      <c r="P117" s="36">
        <v>1</v>
      </c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7"/>
      <c r="AO117" s="37"/>
      <c r="AP117" s="36"/>
      <c r="AQ117" s="36"/>
      <c r="AR117" s="36"/>
      <c r="AS117" s="54"/>
      <c r="AT117" s="52"/>
      <c r="AU117" s="53"/>
      <c r="AV117" s="36">
        <v>1</v>
      </c>
      <c r="AW117" s="36">
        <v>1</v>
      </c>
      <c r="AX117" s="36">
        <v>1</v>
      </c>
      <c r="AY117" s="36">
        <v>20</v>
      </c>
      <c r="AZ117" s="36">
        <f t="shared" si="9"/>
        <v>25</v>
      </c>
      <c r="BA117" s="36">
        <v>1</v>
      </c>
      <c r="BB117" s="36"/>
    </row>
    <row r="118" spans="1:54" x14ac:dyDescent="0.3">
      <c r="A118" s="36">
        <v>97</v>
      </c>
      <c r="B118" s="36">
        <v>571</v>
      </c>
      <c r="C118" s="36" t="s">
        <v>123</v>
      </c>
      <c r="D118" s="36" t="s">
        <v>123</v>
      </c>
      <c r="E118" s="36" t="s">
        <v>123</v>
      </c>
      <c r="F118" s="36">
        <v>1</v>
      </c>
      <c r="G118" s="36">
        <v>1</v>
      </c>
      <c r="H118" s="36">
        <v>1</v>
      </c>
      <c r="I118" s="36" t="s">
        <v>123</v>
      </c>
      <c r="J118" s="36" t="s">
        <v>123</v>
      </c>
      <c r="K118" s="36" t="s">
        <v>123</v>
      </c>
      <c r="L118" s="36" t="s">
        <v>123</v>
      </c>
      <c r="M118" s="36" t="s">
        <v>123</v>
      </c>
      <c r="N118" s="36"/>
      <c r="O118" s="36" t="s">
        <v>123</v>
      </c>
      <c r="P118" s="36">
        <v>1</v>
      </c>
      <c r="Q118" s="36" t="s">
        <v>123</v>
      </c>
      <c r="R118" s="36" t="s">
        <v>123</v>
      </c>
      <c r="S118" s="36" t="s">
        <v>123</v>
      </c>
      <c r="T118" s="36" t="s">
        <v>123</v>
      </c>
      <c r="U118" s="36" t="s">
        <v>123</v>
      </c>
      <c r="V118" s="36" t="s">
        <v>123</v>
      </c>
      <c r="W118" s="36" t="s">
        <v>123</v>
      </c>
      <c r="X118" s="36" t="s">
        <v>123</v>
      </c>
      <c r="Y118" s="36" t="s">
        <v>123</v>
      </c>
      <c r="Z118" s="36" t="s">
        <v>123</v>
      </c>
      <c r="AA118" s="36" t="s">
        <v>123</v>
      </c>
      <c r="AB118" s="36" t="s">
        <v>123</v>
      </c>
      <c r="AC118" s="36" t="s">
        <v>123</v>
      </c>
      <c r="AD118" s="36" t="s">
        <v>123</v>
      </c>
      <c r="AE118" s="36" t="s">
        <v>123</v>
      </c>
      <c r="AF118" s="36" t="s">
        <v>123</v>
      </c>
      <c r="AG118" s="36" t="s">
        <v>123</v>
      </c>
      <c r="AH118" s="36"/>
      <c r="AI118" s="36"/>
      <c r="AJ118" s="36"/>
      <c r="AK118" s="36"/>
      <c r="AL118" s="36"/>
      <c r="AM118" s="36"/>
      <c r="AN118" s="37">
        <v>-14.813057907671</v>
      </c>
      <c r="AO118" s="37">
        <v>-64.880274552851006</v>
      </c>
      <c r="AP118" s="36"/>
      <c r="AQ118" s="36"/>
      <c r="AR118" s="36"/>
      <c r="AS118" s="36"/>
      <c r="AT118" s="52"/>
      <c r="AU118" s="53"/>
      <c r="AV118" s="36">
        <v>1</v>
      </c>
      <c r="AW118" s="36">
        <v>1</v>
      </c>
      <c r="AX118" s="36">
        <v>1</v>
      </c>
      <c r="AY118" s="36">
        <v>14</v>
      </c>
      <c r="AZ118" s="36">
        <f t="shared" si="9"/>
        <v>17.5</v>
      </c>
      <c r="BA118" s="36">
        <v>1</v>
      </c>
      <c r="BB118" s="36" t="s">
        <v>123</v>
      </c>
    </row>
    <row r="119" spans="1:54" x14ac:dyDescent="0.3">
      <c r="A119" s="36">
        <v>98</v>
      </c>
      <c r="B119" s="36">
        <v>572</v>
      </c>
      <c r="C119" s="36" t="s">
        <v>123</v>
      </c>
      <c r="D119" s="36" t="s">
        <v>123</v>
      </c>
      <c r="E119" s="36" t="s">
        <v>123</v>
      </c>
      <c r="F119" s="36">
        <v>1</v>
      </c>
      <c r="G119" s="36">
        <v>1</v>
      </c>
      <c r="H119" s="36" t="s">
        <v>123</v>
      </c>
      <c r="I119" s="36">
        <v>1</v>
      </c>
      <c r="J119" s="36" t="s">
        <v>123</v>
      </c>
      <c r="K119" s="36" t="s">
        <v>123</v>
      </c>
      <c r="L119" s="36" t="s">
        <v>123</v>
      </c>
      <c r="M119" s="36" t="s">
        <v>123</v>
      </c>
      <c r="N119" s="36">
        <v>1</v>
      </c>
      <c r="O119" s="36" t="s">
        <v>123</v>
      </c>
      <c r="P119" s="36">
        <v>1</v>
      </c>
      <c r="Q119" s="36" t="s">
        <v>123</v>
      </c>
      <c r="R119" s="36" t="s">
        <v>123</v>
      </c>
      <c r="S119" s="36" t="s">
        <v>123</v>
      </c>
      <c r="T119" s="36" t="s">
        <v>123</v>
      </c>
      <c r="U119" s="36" t="s">
        <v>123</v>
      </c>
      <c r="V119" s="36" t="s">
        <v>123</v>
      </c>
      <c r="W119" s="36" t="s">
        <v>123</v>
      </c>
      <c r="X119" s="36" t="s">
        <v>123</v>
      </c>
      <c r="Y119" s="36" t="s">
        <v>123</v>
      </c>
      <c r="Z119" s="36" t="s">
        <v>123</v>
      </c>
      <c r="AA119" s="36" t="s">
        <v>123</v>
      </c>
      <c r="AB119" s="36" t="s">
        <v>123</v>
      </c>
      <c r="AC119" s="36" t="s">
        <v>123</v>
      </c>
      <c r="AD119" s="36" t="s">
        <v>123</v>
      </c>
      <c r="AE119" s="36" t="s">
        <v>123</v>
      </c>
      <c r="AF119" s="36" t="s">
        <v>123</v>
      </c>
      <c r="AG119" s="36" t="s">
        <v>123</v>
      </c>
      <c r="AH119" s="36"/>
      <c r="AI119" s="36"/>
      <c r="AJ119" s="36"/>
      <c r="AK119" s="36"/>
      <c r="AL119" s="36"/>
      <c r="AM119" s="36"/>
      <c r="AN119" s="37">
        <v>-14.813395006015</v>
      </c>
      <c r="AO119" s="37">
        <v>-64.879739787429003</v>
      </c>
      <c r="AP119" s="36">
        <v>592</v>
      </c>
      <c r="AQ119" s="36"/>
      <c r="AR119" s="36"/>
      <c r="AS119" s="54">
        <f>AP115-AP119</f>
        <v>80</v>
      </c>
      <c r="AT119" s="52"/>
      <c r="AU119" s="53"/>
      <c r="AV119" s="36">
        <v>1</v>
      </c>
      <c r="AW119" s="36">
        <v>1</v>
      </c>
      <c r="AX119" s="36">
        <v>1</v>
      </c>
      <c r="AY119" s="36">
        <v>54</v>
      </c>
      <c r="AZ119" s="36">
        <f t="shared" si="9"/>
        <v>67.5</v>
      </c>
      <c r="BA119" s="36" t="s">
        <v>123</v>
      </c>
      <c r="BB119" s="36" t="s">
        <v>123</v>
      </c>
    </row>
    <row r="120" spans="1:54" x14ac:dyDescent="0.3">
      <c r="A120" s="75">
        <v>99</v>
      </c>
      <c r="B120" s="36">
        <v>573</v>
      </c>
      <c r="C120" s="75"/>
      <c r="D120" s="75"/>
      <c r="E120" s="75"/>
      <c r="F120" s="75">
        <v>1</v>
      </c>
      <c r="G120" s="75">
        <v>1</v>
      </c>
      <c r="H120" s="75"/>
      <c r="I120" s="75">
        <v>1</v>
      </c>
      <c r="J120" s="75"/>
      <c r="K120" s="75"/>
      <c r="L120" s="75"/>
      <c r="M120" s="75"/>
      <c r="N120" s="75">
        <v>1</v>
      </c>
      <c r="O120" s="75"/>
      <c r="P120" s="75"/>
      <c r="Q120" s="75"/>
      <c r="R120" s="75"/>
      <c r="S120" s="75"/>
      <c r="T120" s="75"/>
      <c r="U120" s="75"/>
      <c r="V120" s="75">
        <v>1</v>
      </c>
      <c r="W120" s="75"/>
      <c r="X120" s="75"/>
      <c r="Y120" s="75"/>
      <c r="Z120" s="75"/>
      <c r="AA120" s="75"/>
      <c r="AB120" s="75"/>
      <c r="AC120" s="75"/>
      <c r="AD120" s="75"/>
      <c r="AE120" s="75"/>
      <c r="AF120" s="75"/>
      <c r="AG120" s="75"/>
      <c r="AH120" s="75"/>
      <c r="AI120" s="75"/>
      <c r="AJ120" s="75"/>
      <c r="AK120" s="36" t="s">
        <v>293</v>
      </c>
      <c r="AL120" s="36">
        <v>1</v>
      </c>
      <c r="AM120" s="36">
        <v>1</v>
      </c>
      <c r="AN120" s="76">
        <v>-14.813549999999999</v>
      </c>
      <c r="AO120" s="76">
        <v>-64.879435999999998</v>
      </c>
      <c r="AP120" s="36">
        <v>554</v>
      </c>
      <c r="AQ120" s="36">
        <v>541</v>
      </c>
      <c r="AR120" s="36">
        <f>AP120-AQ120</f>
        <v>13</v>
      </c>
      <c r="AS120" s="54">
        <f>AP119-AP120</f>
        <v>38</v>
      </c>
      <c r="AT120" s="77"/>
      <c r="AU120" s="77"/>
      <c r="AV120" s="75"/>
      <c r="AW120" s="75"/>
      <c r="AX120" s="75"/>
      <c r="AY120" s="75"/>
      <c r="AZ120" s="75"/>
      <c r="BA120" s="75"/>
      <c r="BB120" s="75"/>
    </row>
    <row r="121" spans="1:54" x14ac:dyDescent="0.3">
      <c r="A121" s="123" t="s">
        <v>22</v>
      </c>
      <c r="B121" s="123"/>
      <c r="C121" s="38">
        <f t="shared" ref="C121:AG121" si="11">SUM(C9:C119)</f>
        <v>1</v>
      </c>
      <c r="D121" s="38">
        <f t="shared" si="11"/>
        <v>0</v>
      </c>
      <c r="E121" s="38">
        <f t="shared" si="11"/>
        <v>0</v>
      </c>
      <c r="F121" s="38">
        <f>SUM(F9:F120)</f>
        <v>91</v>
      </c>
      <c r="G121" s="38">
        <f>SUM(G9:G120)</f>
        <v>92</v>
      </c>
      <c r="H121" s="38">
        <f>SUM(H9:H120)</f>
        <v>80</v>
      </c>
      <c r="I121" s="38">
        <f t="shared" si="11"/>
        <v>12</v>
      </c>
      <c r="J121" s="38">
        <f t="shared" si="11"/>
        <v>0</v>
      </c>
      <c r="K121" s="38">
        <f t="shared" si="11"/>
        <v>0</v>
      </c>
      <c r="L121" s="38">
        <f t="shared" si="11"/>
        <v>55</v>
      </c>
      <c r="M121" s="38">
        <f t="shared" si="11"/>
        <v>0</v>
      </c>
      <c r="N121" s="38">
        <f t="shared" si="11"/>
        <v>23</v>
      </c>
      <c r="O121" s="38">
        <f t="shared" si="11"/>
        <v>2</v>
      </c>
      <c r="P121" s="38">
        <f t="shared" si="11"/>
        <v>38</v>
      </c>
      <c r="Q121" s="38">
        <f t="shared" si="11"/>
        <v>15</v>
      </c>
      <c r="R121" s="38">
        <f t="shared" si="11"/>
        <v>0</v>
      </c>
      <c r="S121" s="38">
        <f t="shared" si="11"/>
        <v>0</v>
      </c>
      <c r="T121" s="38">
        <f t="shared" si="11"/>
        <v>0</v>
      </c>
      <c r="U121" s="38">
        <f t="shared" si="11"/>
        <v>0</v>
      </c>
      <c r="V121" s="38">
        <f t="shared" si="11"/>
        <v>12</v>
      </c>
      <c r="W121" s="38">
        <f t="shared" si="11"/>
        <v>0</v>
      </c>
      <c r="X121" s="38">
        <f t="shared" si="11"/>
        <v>9</v>
      </c>
      <c r="Y121" s="38">
        <f t="shared" si="11"/>
        <v>2</v>
      </c>
      <c r="Z121" s="38">
        <f t="shared" si="11"/>
        <v>0</v>
      </c>
      <c r="AA121" s="38">
        <f t="shared" si="11"/>
        <v>0</v>
      </c>
      <c r="AB121" s="38">
        <f t="shared" si="11"/>
        <v>0</v>
      </c>
      <c r="AC121" s="38">
        <f t="shared" si="11"/>
        <v>0</v>
      </c>
      <c r="AD121" s="38">
        <f t="shared" si="11"/>
        <v>0</v>
      </c>
      <c r="AE121" s="38">
        <f t="shared" si="11"/>
        <v>0</v>
      </c>
      <c r="AF121" s="38">
        <f t="shared" si="11"/>
        <v>0</v>
      </c>
      <c r="AG121" s="38">
        <f t="shared" si="11"/>
        <v>0</v>
      </c>
      <c r="AH121" s="38">
        <f>COUNTA(AH9:AH119)</f>
        <v>0</v>
      </c>
      <c r="AI121" s="38">
        <f>SUM(AI9:AI119)</f>
        <v>6</v>
      </c>
      <c r="AJ121" s="38">
        <f>SUM(AJ9:AJ119)</f>
        <v>0</v>
      </c>
      <c r="AK121" s="38">
        <f>COUNTA(AK9:AK119)</f>
        <v>12</v>
      </c>
      <c r="AL121" s="38">
        <f>SUM(AL9:AL119)</f>
        <v>12</v>
      </c>
      <c r="AM121" s="38">
        <f>SUM(AM9:AM119)</f>
        <v>36</v>
      </c>
      <c r="AN121" s="106" t="s">
        <v>25</v>
      </c>
      <c r="AO121" s="106"/>
      <c r="AP121" s="106">
        <f>AR121+AS121</f>
        <v>3297</v>
      </c>
      <c r="AQ121" s="106"/>
      <c r="AR121" s="38">
        <f>SUM(AR8:AR120)</f>
        <v>304</v>
      </c>
      <c r="AS121" s="38">
        <f>SUM(AS8:AS120)</f>
        <v>2993</v>
      </c>
      <c r="AT121" s="106" t="s">
        <v>75</v>
      </c>
      <c r="AU121" s="106"/>
      <c r="AV121" s="38">
        <f t="shared" ref="AV121:BB121" si="12">SUM(AV9:AV119)</f>
        <v>39</v>
      </c>
      <c r="AW121" s="38">
        <f t="shared" si="12"/>
        <v>39</v>
      </c>
      <c r="AX121" s="38">
        <f t="shared" si="12"/>
        <v>39</v>
      </c>
      <c r="AY121" s="38">
        <f t="shared" si="12"/>
        <v>910.75</v>
      </c>
      <c r="AZ121" s="38">
        <f t="shared" si="12"/>
        <v>1367.25</v>
      </c>
      <c r="BA121" s="38">
        <f t="shared" si="12"/>
        <v>12</v>
      </c>
      <c r="BB121" s="38">
        <f t="shared" si="12"/>
        <v>0</v>
      </c>
    </row>
    <row r="122" spans="1:54" ht="10.95" customHeight="1" x14ac:dyDescent="0.3">
      <c r="AP122" s="82">
        <f>AP9-AQ120</f>
        <v>3428</v>
      </c>
    </row>
    <row r="123" spans="1:54" ht="10.95" customHeight="1" x14ac:dyDescent="0.3"/>
    <row r="124" spans="1:54" ht="10.95" customHeight="1" x14ac:dyDescent="0.3"/>
    <row r="125" spans="1:54" ht="10.95" customHeight="1" x14ac:dyDescent="0.3"/>
    <row r="126" spans="1:54" ht="10.95" customHeight="1" x14ac:dyDescent="0.3"/>
    <row r="127" spans="1:54" ht="10.95" customHeight="1" x14ac:dyDescent="0.3"/>
    <row r="128" spans="1:54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  <row r="180" ht="10.95" customHeight="1" x14ac:dyDescent="0.3"/>
    <row r="181" ht="10.95" customHeight="1" x14ac:dyDescent="0.3"/>
    <row r="182" ht="10.95" customHeight="1" x14ac:dyDescent="0.3"/>
    <row r="183" ht="10.95" customHeight="1" x14ac:dyDescent="0.3"/>
    <row r="184" ht="10.95" customHeight="1" x14ac:dyDescent="0.3"/>
    <row r="185" ht="10.95" customHeight="1" x14ac:dyDescent="0.3"/>
    <row r="186" ht="10.95" customHeight="1" x14ac:dyDescent="0.3"/>
    <row r="187" ht="10.95" customHeight="1" x14ac:dyDescent="0.3"/>
    <row r="188" ht="10.95" customHeight="1" x14ac:dyDescent="0.3"/>
    <row r="189" ht="10.95" customHeight="1" x14ac:dyDescent="0.3"/>
    <row r="190" ht="10.95" customHeight="1" x14ac:dyDescent="0.3"/>
    <row r="191" ht="10.95" customHeight="1" x14ac:dyDescent="0.3"/>
    <row r="192" ht="10.95" customHeight="1" x14ac:dyDescent="0.3"/>
    <row r="193" ht="10.95" customHeight="1" x14ac:dyDescent="0.3"/>
    <row r="194" ht="10.95" customHeight="1" x14ac:dyDescent="0.3"/>
    <row r="195" ht="10.95" customHeight="1" x14ac:dyDescent="0.3"/>
    <row r="196" ht="10.95" customHeight="1" x14ac:dyDescent="0.3"/>
    <row r="197" ht="10.95" customHeight="1" x14ac:dyDescent="0.3"/>
    <row r="198" ht="10.95" customHeight="1" x14ac:dyDescent="0.3"/>
    <row r="199" ht="10.95" customHeight="1" x14ac:dyDescent="0.3"/>
    <row r="200" ht="10.95" customHeight="1" x14ac:dyDescent="0.3"/>
    <row r="201" ht="10.95" customHeight="1" x14ac:dyDescent="0.3"/>
    <row r="202" ht="10.95" customHeight="1" x14ac:dyDescent="0.3"/>
    <row r="203" ht="10.95" customHeight="1" x14ac:dyDescent="0.3"/>
    <row r="204" ht="10.95" customHeight="1" x14ac:dyDescent="0.3"/>
    <row r="205" ht="10.95" customHeight="1" x14ac:dyDescent="0.3"/>
    <row r="206" ht="10.95" customHeight="1" x14ac:dyDescent="0.3"/>
    <row r="207" ht="10.95" customHeight="1" x14ac:dyDescent="0.3"/>
    <row r="208" ht="10.95" customHeight="1" x14ac:dyDescent="0.3"/>
    <row r="209" ht="10.95" customHeight="1" x14ac:dyDescent="0.3"/>
    <row r="210" ht="10.95" customHeight="1" x14ac:dyDescent="0.3"/>
    <row r="211" ht="10.95" customHeight="1" x14ac:dyDescent="0.3"/>
    <row r="212" ht="10.95" customHeight="1" x14ac:dyDescent="0.3"/>
    <row r="213" ht="10.95" customHeight="1" x14ac:dyDescent="0.3"/>
    <row r="214" ht="10.95" customHeight="1" x14ac:dyDescent="0.3"/>
    <row r="215" ht="10.95" customHeight="1" x14ac:dyDescent="0.3"/>
    <row r="216" ht="10.95" customHeight="1" x14ac:dyDescent="0.3"/>
    <row r="217" ht="10.95" customHeight="1" x14ac:dyDescent="0.3"/>
    <row r="218" ht="10.95" customHeight="1" x14ac:dyDescent="0.3"/>
    <row r="219" ht="10.95" customHeight="1" x14ac:dyDescent="0.3"/>
    <row r="220" ht="10.95" customHeight="1" x14ac:dyDescent="0.3"/>
    <row r="221" ht="10.95" customHeight="1" x14ac:dyDescent="0.3"/>
    <row r="222" ht="10.95" customHeight="1" x14ac:dyDescent="0.3"/>
    <row r="223" ht="10.95" customHeight="1" x14ac:dyDescent="0.3"/>
    <row r="224" ht="10.95" customHeight="1" x14ac:dyDescent="0.3"/>
    <row r="225" ht="10.95" customHeight="1" x14ac:dyDescent="0.3"/>
    <row r="226" ht="10.95" customHeight="1" x14ac:dyDescent="0.3"/>
    <row r="227" ht="10.95" customHeight="1" x14ac:dyDescent="0.3"/>
    <row r="228" ht="10.95" customHeight="1" x14ac:dyDescent="0.3"/>
    <row r="229" ht="10.95" customHeight="1" x14ac:dyDescent="0.3"/>
    <row r="230" ht="10.95" customHeight="1" x14ac:dyDescent="0.3"/>
    <row r="231" ht="10.95" customHeight="1" x14ac:dyDescent="0.3"/>
    <row r="232" ht="10.95" customHeight="1" x14ac:dyDescent="0.3"/>
    <row r="233" ht="10.95" customHeight="1" x14ac:dyDescent="0.3"/>
    <row r="234" ht="10.95" customHeight="1" x14ac:dyDescent="0.3"/>
    <row r="235" ht="10.95" customHeight="1" x14ac:dyDescent="0.3"/>
    <row r="236" ht="10.95" customHeight="1" x14ac:dyDescent="0.3"/>
    <row r="237" ht="10.95" customHeight="1" x14ac:dyDescent="0.3"/>
    <row r="238" ht="10.95" customHeight="1" x14ac:dyDescent="0.3"/>
    <row r="239" ht="10.95" customHeight="1" x14ac:dyDescent="0.3"/>
    <row r="240" ht="10.95" customHeight="1" x14ac:dyDescent="0.3"/>
    <row r="241" ht="10.95" customHeight="1" x14ac:dyDescent="0.3"/>
    <row r="242" ht="10.95" customHeight="1" x14ac:dyDescent="0.3"/>
    <row r="243" ht="10.95" customHeight="1" x14ac:dyDescent="0.3"/>
    <row r="244" ht="10.95" customHeight="1" x14ac:dyDescent="0.3"/>
    <row r="245" ht="10.95" customHeight="1" x14ac:dyDescent="0.3"/>
    <row r="246" ht="10.95" customHeight="1" x14ac:dyDescent="0.3"/>
    <row r="247" ht="10.95" customHeight="1" x14ac:dyDescent="0.3"/>
    <row r="248" ht="10.95" customHeight="1" x14ac:dyDescent="0.3"/>
    <row r="249" ht="10.95" customHeight="1" x14ac:dyDescent="0.3"/>
    <row r="250" ht="10.95" customHeight="1" x14ac:dyDescent="0.3"/>
    <row r="251" ht="10.95" customHeight="1" x14ac:dyDescent="0.3"/>
    <row r="252" ht="10.95" customHeight="1" x14ac:dyDescent="0.3"/>
    <row r="253" ht="10.95" customHeight="1" x14ac:dyDescent="0.3"/>
    <row r="254" ht="10.95" customHeight="1" x14ac:dyDescent="0.3"/>
    <row r="255" ht="10.95" customHeight="1" x14ac:dyDescent="0.3"/>
    <row r="256" ht="10.95" customHeight="1" x14ac:dyDescent="0.3"/>
    <row r="257" ht="10.95" customHeight="1" x14ac:dyDescent="0.3"/>
    <row r="258" ht="10.95" customHeight="1" x14ac:dyDescent="0.3"/>
    <row r="259" ht="10.95" customHeight="1" x14ac:dyDescent="0.3"/>
    <row r="260" ht="10.95" customHeight="1" x14ac:dyDescent="0.3"/>
    <row r="261" ht="10.95" customHeight="1" x14ac:dyDescent="0.3"/>
    <row r="262" ht="10.95" customHeight="1" x14ac:dyDescent="0.3"/>
    <row r="263" ht="10.95" customHeight="1" x14ac:dyDescent="0.3"/>
    <row r="264" ht="10.95" customHeight="1" x14ac:dyDescent="0.3"/>
    <row r="265" ht="10.95" customHeight="1" x14ac:dyDescent="0.3"/>
    <row r="266" ht="10.95" customHeight="1" x14ac:dyDescent="0.3"/>
    <row r="267" ht="10.95" customHeight="1" x14ac:dyDescent="0.3"/>
    <row r="268" ht="10.95" customHeight="1" x14ac:dyDescent="0.3"/>
    <row r="269" ht="10.95" customHeight="1" x14ac:dyDescent="0.3"/>
    <row r="270" ht="10.95" customHeight="1" x14ac:dyDescent="0.3"/>
    <row r="271" ht="10.95" customHeight="1" x14ac:dyDescent="0.3"/>
    <row r="272" ht="10.95" customHeight="1" x14ac:dyDescent="0.3"/>
    <row r="273" ht="10.95" customHeight="1" x14ac:dyDescent="0.3"/>
    <row r="274" ht="10.95" customHeight="1" x14ac:dyDescent="0.3"/>
    <row r="275" ht="10.95" customHeight="1" x14ac:dyDescent="0.3"/>
    <row r="276" ht="10.95" customHeight="1" x14ac:dyDescent="0.3"/>
    <row r="277" ht="10.95" customHeight="1" x14ac:dyDescent="0.3"/>
    <row r="278" ht="10.95" customHeight="1" x14ac:dyDescent="0.3"/>
    <row r="279" ht="10.95" customHeight="1" x14ac:dyDescent="0.3"/>
    <row r="280" ht="10.95" customHeight="1" x14ac:dyDescent="0.3"/>
    <row r="281" ht="10.95" customHeight="1" x14ac:dyDescent="0.3"/>
    <row r="282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55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T24:AU24"/>
    <mergeCell ref="AP7:AQ7"/>
    <mergeCell ref="AT9:AU9"/>
    <mergeCell ref="AT12:AU12"/>
    <mergeCell ref="AT13:AU13"/>
    <mergeCell ref="AT14:AU14"/>
    <mergeCell ref="AT15:AU15"/>
    <mergeCell ref="AT16:AU16"/>
    <mergeCell ref="AT17:AU17"/>
    <mergeCell ref="AT20:AU20"/>
    <mergeCell ref="AT22:AU22"/>
    <mergeCell ref="AT23:AU23"/>
    <mergeCell ref="AT8:AU8"/>
    <mergeCell ref="AT37:AU37"/>
    <mergeCell ref="AT26:AU26"/>
    <mergeCell ref="AT27:AU27"/>
    <mergeCell ref="AT28:AU28"/>
    <mergeCell ref="AT29:AU29"/>
    <mergeCell ref="AT32:AU32"/>
    <mergeCell ref="AT33:AU33"/>
    <mergeCell ref="AT36:AU36"/>
    <mergeCell ref="A121:B121"/>
    <mergeCell ref="AN121:AO121"/>
    <mergeCell ref="AP121:AQ121"/>
    <mergeCell ref="AT121:AU121"/>
    <mergeCell ref="AT38:AU38"/>
    <mergeCell ref="AT39:AU39"/>
    <mergeCell ref="AT40:AU40"/>
    <mergeCell ref="AT41:AU41"/>
    <mergeCell ref="AT42:AU42"/>
    <mergeCell ref="AT45:AU45"/>
    <mergeCell ref="AT46:AU46"/>
    <mergeCell ref="AT48:AU48"/>
    <mergeCell ref="AT49:AU49"/>
    <mergeCell ref="AT50:AU50"/>
    <mergeCell ref="AT51:AU51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8567-156A-4091-B2F2-FE65B6717629}">
  <sheetPr>
    <tabColor rgb="FF00B050"/>
    <pageSetUpPr fitToPage="1"/>
  </sheetPr>
  <dimension ref="A1:BB175"/>
  <sheetViews>
    <sheetView showGridLines="0" topLeftCell="AL1" zoomScaleNormal="100" workbookViewId="0">
      <selection activeCell="AP16" sqref="AP16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6640625" style="1" customWidth="1"/>
    <col min="15" max="15" width="3.44140625" style="1" customWidth="1"/>
    <col min="16" max="16" width="5.109375" style="1" customWidth="1"/>
    <col min="17" max="17" width="4.6640625" style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1.44140625" style="1" customWidth="1"/>
    <col min="41" max="41" width="11.44140625" style="1" bestFit="1" customWidth="1"/>
    <col min="42" max="44" width="6" style="1" bestFit="1" customWidth="1"/>
    <col min="45" max="45" width="5" style="1" bestFit="1" customWidth="1"/>
    <col min="46" max="46" width="10.5546875" style="2" customWidth="1"/>
    <col min="47" max="47" width="8" style="2" customWidth="1"/>
    <col min="48" max="49" width="3.4414062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9" t="s">
        <v>339</v>
      </c>
      <c r="G4" s="28"/>
      <c r="H4" s="28"/>
      <c r="I4" s="28"/>
      <c r="J4" s="28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252</v>
      </c>
      <c r="AQ4" s="31"/>
      <c r="AR4" s="32"/>
      <c r="AT4" s="33" t="s">
        <v>88</v>
      </c>
      <c r="AU4" s="107" t="s">
        <v>341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33.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90</v>
      </c>
      <c r="S7" s="25" t="s">
        <v>117</v>
      </c>
      <c r="T7" s="25" t="s">
        <v>13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>
        <v>1</v>
      </c>
      <c r="B8" s="36">
        <v>481</v>
      </c>
      <c r="C8" s="36" t="s">
        <v>123</v>
      </c>
      <c r="D8" s="36" t="s">
        <v>123</v>
      </c>
      <c r="E8" s="36" t="s">
        <v>123</v>
      </c>
      <c r="F8" s="36" t="s">
        <v>123</v>
      </c>
      <c r="G8" s="36"/>
      <c r="H8" s="36" t="s">
        <v>123</v>
      </c>
      <c r="I8" s="36" t="s">
        <v>123</v>
      </c>
      <c r="J8" s="36" t="s">
        <v>123</v>
      </c>
      <c r="K8" s="36" t="s">
        <v>123</v>
      </c>
      <c r="L8" s="36" t="s">
        <v>123</v>
      </c>
      <c r="M8" s="36" t="s">
        <v>123</v>
      </c>
      <c r="N8" s="36">
        <v>1</v>
      </c>
      <c r="O8" s="36" t="s">
        <v>123</v>
      </c>
      <c r="P8" s="36" t="s">
        <v>123</v>
      </c>
      <c r="Q8" s="36" t="s">
        <v>123</v>
      </c>
      <c r="R8" s="36" t="s">
        <v>123</v>
      </c>
      <c r="S8" s="36" t="s">
        <v>123</v>
      </c>
      <c r="T8" s="36" t="s">
        <v>123</v>
      </c>
      <c r="U8" s="36" t="s">
        <v>123</v>
      </c>
      <c r="V8" s="36" t="s">
        <v>123</v>
      </c>
      <c r="W8" s="36" t="s">
        <v>123</v>
      </c>
      <c r="X8" s="36" t="s">
        <v>123</v>
      </c>
      <c r="Y8" s="36" t="s">
        <v>123</v>
      </c>
      <c r="Z8" s="36" t="s">
        <v>123</v>
      </c>
      <c r="AA8" s="36" t="s">
        <v>123</v>
      </c>
      <c r="AB8" s="36" t="s">
        <v>123</v>
      </c>
      <c r="AC8" s="36" t="s">
        <v>123</v>
      </c>
      <c r="AD8" s="36" t="s">
        <v>123</v>
      </c>
      <c r="AE8" s="36" t="s">
        <v>123</v>
      </c>
      <c r="AF8" s="36" t="s">
        <v>123</v>
      </c>
      <c r="AG8" s="36" t="s">
        <v>123</v>
      </c>
      <c r="AH8" s="36"/>
      <c r="AI8" s="36"/>
      <c r="AJ8" s="36"/>
      <c r="AK8" s="36"/>
      <c r="AL8" s="36"/>
      <c r="AM8" s="36"/>
      <c r="AN8" s="37">
        <v>-14.809776357532</v>
      </c>
      <c r="AO8" s="37">
        <v>-64.872688595205005</v>
      </c>
      <c r="AP8" s="36">
        <v>1658</v>
      </c>
      <c r="AQ8" s="36">
        <v>1646</v>
      </c>
      <c r="AR8" s="36">
        <f>AP8-AQ8</f>
        <v>12</v>
      </c>
      <c r="AS8" s="36"/>
      <c r="AT8" s="138"/>
      <c r="AU8" s="139"/>
      <c r="AV8" s="36" t="s">
        <v>123</v>
      </c>
      <c r="AW8" s="36" t="s">
        <v>123</v>
      </c>
      <c r="AX8" s="36" t="s">
        <v>123</v>
      </c>
      <c r="AY8" s="36" t="s">
        <v>123</v>
      </c>
      <c r="AZ8" s="36" t="s">
        <v>123</v>
      </c>
      <c r="BA8" s="36" t="s">
        <v>123</v>
      </c>
      <c r="BB8" s="36" t="s">
        <v>123</v>
      </c>
    </row>
    <row r="9" spans="1:54" x14ac:dyDescent="0.3">
      <c r="A9" s="36">
        <v>2</v>
      </c>
      <c r="B9" s="36">
        <v>482</v>
      </c>
      <c r="C9" s="36" t="s">
        <v>123</v>
      </c>
      <c r="D9" s="36" t="s">
        <v>123</v>
      </c>
      <c r="E9" s="36" t="s">
        <v>123</v>
      </c>
      <c r="F9" s="36" t="s">
        <v>123</v>
      </c>
      <c r="G9" s="36"/>
      <c r="H9" s="36" t="s">
        <v>123</v>
      </c>
      <c r="I9" s="36" t="s">
        <v>123</v>
      </c>
      <c r="J9" s="36" t="s">
        <v>123</v>
      </c>
      <c r="K9" s="36" t="s">
        <v>123</v>
      </c>
      <c r="L9" s="36" t="s">
        <v>123</v>
      </c>
      <c r="M9" s="36" t="s">
        <v>123</v>
      </c>
      <c r="N9" s="36" t="s">
        <v>123</v>
      </c>
      <c r="O9" s="36" t="s">
        <v>123</v>
      </c>
      <c r="P9" s="36" t="s">
        <v>123</v>
      </c>
      <c r="Q9" s="36" t="s">
        <v>123</v>
      </c>
      <c r="R9" s="36" t="s">
        <v>123</v>
      </c>
      <c r="S9" s="36" t="s">
        <v>123</v>
      </c>
      <c r="T9" s="36" t="s">
        <v>123</v>
      </c>
      <c r="U9" s="36" t="s">
        <v>123</v>
      </c>
      <c r="V9" s="36" t="s">
        <v>123</v>
      </c>
      <c r="W9" s="36" t="s">
        <v>123</v>
      </c>
      <c r="X9" s="36" t="s">
        <v>123</v>
      </c>
      <c r="Y9" s="36" t="s">
        <v>123</v>
      </c>
      <c r="Z9" s="36" t="s">
        <v>123</v>
      </c>
      <c r="AA9" s="36" t="s">
        <v>123</v>
      </c>
      <c r="AB9" s="36" t="s">
        <v>123</v>
      </c>
      <c r="AC9" s="36" t="s">
        <v>123</v>
      </c>
      <c r="AD9" s="36" t="s">
        <v>123</v>
      </c>
      <c r="AE9" s="36" t="s">
        <v>123</v>
      </c>
      <c r="AF9" s="36" t="s">
        <v>123</v>
      </c>
      <c r="AG9" s="36" t="s">
        <v>123</v>
      </c>
      <c r="AH9" s="36"/>
      <c r="AI9" s="36"/>
      <c r="AJ9" s="36"/>
      <c r="AK9" s="36"/>
      <c r="AL9" s="36"/>
      <c r="AM9" s="36"/>
      <c r="AN9" s="37">
        <v>-14.810183150611</v>
      </c>
      <c r="AO9" s="37">
        <v>-64.872727151960007</v>
      </c>
      <c r="AP9" s="67">
        <v>1720</v>
      </c>
      <c r="AQ9" s="36"/>
      <c r="AR9" s="36"/>
      <c r="AS9" s="67">
        <f>AP9-AP8</f>
        <v>62</v>
      </c>
      <c r="AT9" s="138"/>
      <c r="AU9" s="139"/>
      <c r="AV9" s="36" t="s">
        <v>123</v>
      </c>
      <c r="AW9" s="36" t="s">
        <v>123</v>
      </c>
      <c r="AX9" s="36" t="s">
        <v>123</v>
      </c>
      <c r="AY9" s="36" t="s">
        <v>123</v>
      </c>
      <c r="AZ9" s="36" t="s">
        <v>123</v>
      </c>
      <c r="BA9" s="36" t="s">
        <v>123</v>
      </c>
      <c r="BB9" s="36" t="s">
        <v>123</v>
      </c>
    </row>
    <row r="10" spans="1:54" x14ac:dyDescent="0.3">
      <c r="A10" s="36">
        <v>3</v>
      </c>
      <c r="B10" s="36">
        <v>483</v>
      </c>
      <c r="C10" s="36" t="s">
        <v>123</v>
      </c>
      <c r="D10" s="36" t="s">
        <v>123</v>
      </c>
      <c r="E10" s="36" t="s">
        <v>123</v>
      </c>
      <c r="F10" s="36" t="s">
        <v>123</v>
      </c>
      <c r="G10" s="36"/>
      <c r="H10" s="36" t="s">
        <v>123</v>
      </c>
      <c r="I10" s="36" t="s">
        <v>123</v>
      </c>
      <c r="J10" s="36" t="s">
        <v>123</v>
      </c>
      <c r="K10" s="36" t="s">
        <v>123</v>
      </c>
      <c r="L10" s="36" t="s">
        <v>123</v>
      </c>
      <c r="M10" s="36" t="s">
        <v>123</v>
      </c>
      <c r="N10" s="36" t="s">
        <v>123</v>
      </c>
      <c r="O10" s="36" t="s">
        <v>123</v>
      </c>
      <c r="P10" s="36" t="s">
        <v>123</v>
      </c>
      <c r="Q10" s="36" t="s">
        <v>123</v>
      </c>
      <c r="R10" s="36" t="s">
        <v>123</v>
      </c>
      <c r="S10" s="36" t="s">
        <v>123</v>
      </c>
      <c r="T10" s="36" t="s">
        <v>123</v>
      </c>
      <c r="U10" s="36" t="s">
        <v>123</v>
      </c>
      <c r="V10" s="36" t="s">
        <v>123</v>
      </c>
      <c r="W10" s="36" t="s">
        <v>123</v>
      </c>
      <c r="X10" s="36" t="s">
        <v>123</v>
      </c>
      <c r="Y10" s="36" t="s">
        <v>123</v>
      </c>
      <c r="Z10" s="36" t="s">
        <v>123</v>
      </c>
      <c r="AA10" s="36" t="s">
        <v>123</v>
      </c>
      <c r="AB10" s="36" t="s">
        <v>123</v>
      </c>
      <c r="AC10" s="36" t="s">
        <v>123</v>
      </c>
      <c r="AD10" s="36" t="s">
        <v>123</v>
      </c>
      <c r="AE10" s="36" t="s">
        <v>123</v>
      </c>
      <c r="AF10" s="36" t="s">
        <v>123</v>
      </c>
      <c r="AG10" s="36" t="s">
        <v>123</v>
      </c>
      <c r="AH10" s="36"/>
      <c r="AI10" s="36"/>
      <c r="AJ10" s="36"/>
      <c r="AK10" s="36"/>
      <c r="AL10" s="36"/>
      <c r="AM10" s="36"/>
      <c r="AN10" s="37">
        <v>-14.810530949948999</v>
      </c>
      <c r="AO10" s="37">
        <v>-64.872747268526993</v>
      </c>
      <c r="AP10" s="67">
        <v>1742</v>
      </c>
      <c r="AQ10" s="36"/>
      <c r="AR10" s="36"/>
      <c r="AS10" s="67">
        <f>AP10-AP9</f>
        <v>22</v>
      </c>
      <c r="AT10" s="138"/>
      <c r="AU10" s="139"/>
      <c r="AV10" s="36" t="s">
        <v>123</v>
      </c>
      <c r="AW10" s="36" t="s">
        <v>123</v>
      </c>
      <c r="AX10" s="36" t="s">
        <v>123</v>
      </c>
      <c r="AY10" s="36">
        <v>35</v>
      </c>
      <c r="AZ10" s="36">
        <v>43</v>
      </c>
      <c r="BA10" s="36" t="s">
        <v>123</v>
      </c>
      <c r="BB10" s="36" t="s">
        <v>123</v>
      </c>
    </row>
    <row r="11" spans="1:54" x14ac:dyDescent="0.3">
      <c r="A11" s="36" t="s">
        <v>198</v>
      </c>
      <c r="B11" s="36" t="s">
        <v>123</v>
      </c>
      <c r="C11" s="36" t="s">
        <v>123</v>
      </c>
      <c r="D11" s="36" t="s">
        <v>123</v>
      </c>
      <c r="E11" s="36" t="s">
        <v>123</v>
      </c>
      <c r="F11" s="36" t="s">
        <v>123</v>
      </c>
      <c r="G11" s="36" t="s">
        <v>123</v>
      </c>
      <c r="H11" s="36" t="s">
        <v>123</v>
      </c>
      <c r="I11" s="36" t="s">
        <v>123</v>
      </c>
      <c r="J11" s="36" t="s">
        <v>123</v>
      </c>
      <c r="K11" s="36" t="s">
        <v>123</v>
      </c>
      <c r="L11" s="36" t="s">
        <v>123</v>
      </c>
      <c r="M11" s="36" t="s">
        <v>123</v>
      </c>
      <c r="N11" s="36" t="s">
        <v>123</v>
      </c>
      <c r="O11" s="36" t="s">
        <v>123</v>
      </c>
      <c r="P11" s="36" t="s">
        <v>123</v>
      </c>
      <c r="Q11" s="36" t="s">
        <v>123</v>
      </c>
      <c r="R11" s="36" t="s">
        <v>123</v>
      </c>
      <c r="S11" s="36" t="s">
        <v>123</v>
      </c>
      <c r="T11" s="36" t="s">
        <v>123</v>
      </c>
      <c r="U11" s="36" t="s">
        <v>123</v>
      </c>
      <c r="V11" s="36" t="s">
        <v>123</v>
      </c>
      <c r="W11" s="36" t="s">
        <v>123</v>
      </c>
      <c r="X11" s="36"/>
      <c r="Y11" s="36">
        <v>1</v>
      </c>
      <c r="Z11" s="36" t="s">
        <v>123</v>
      </c>
      <c r="AA11" s="36" t="s">
        <v>123</v>
      </c>
      <c r="AB11" s="36" t="s">
        <v>123</v>
      </c>
      <c r="AC11" s="36" t="s">
        <v>123</v>
      </c>
      <c r="AD11" s="36" t="s">
        <v>123</v>
      </c>
      <c r="AE11" s="36" t="s">
        <v>123</v>
      </c>
      <c r="AF11" s="36" t="s">
        <v>123</v>
      </c>
      <c r="AG11" s="36" t="s">
        <v>123</v>
      </c>
      <c r="AH11" s="36"/>
      <c r="AI11" s="36"/>
      <c r="AJ11" s="36"/>
      <c r="AK11" s="36"/>
      <c r="AL11" s="36"/>
      <c r="AM11" s="36"/>
      <c r="AN11" s="37">
        <v>-14.810843999999999</v>
      </c>
      <c r="AO11" s="37">
        <v>-64.872778999999994</v>
      </c>
      <c r="AP11" s="67"/>
      <c r="AQ11" s="36"/>
      <c r="AR11" s="36"/>
      <c r="AS11" s="67"/>
      <c r="AT11" s="52"/>
      <c r="AU11" s="53"/>
      <c r="AV11" s="36" t="s">
        <v>123</v>
      </c>
      <c r="AW11" s="36" t="s">
        <v>123</v>
      </c>
      <c r="AX11" s="36"/>
      <c r="AY11" s="36">
        <v>20</v>
      </c>
      <c r="AZ11" s="36">
        <f>AY11*1.25</f>
        <v>25</v>
      </c>
      <c r="BA11" s="36" t="s">
        <v>123</v>
      </c>
      <c r="BB11" s="36" t="s">
        <v>123</v>
      </c>
    </row>
    <row r="12" spans="1:54" x14ac:dyDescent="0.3">
      <c r="A12" s="36">
        <v>4</v>
      </c>
      <c r="B12" s="36">
        <v>485</v>
      </c>
      <c r="C12" s="36" t="s">
        <v>123</v>
      </c>
      <c r="D12" s="36" t="s">
        <v>123</v>
      </c>
      <c r="E12" s="36" t="s">
        <v>123</v>
      </c>
      <c r="F12" s="36">
        <v>1</v>
      </c>
      <c r="G12" s="36">
        <v>1</v>
      </c>
      <c r="H12" s="36">
        <v>1</v>
      </c>
      <c r="I12" s="36" t="s">
        <v>123</v>
      </c>
      <c r="J12" s="36" t="s">
        <v>123</v>
      </c>
      <c r="K12" s="36" t="s">
        <v>123</v>
      </c>
      <c r="L12" s="36" t="s">
        <v>123</v>
      </c>
      <c r="M12" s="36" t="s">
        <v>123</v>
      </c>
      <c r="N12" s="36">
        <v>1</v>
      </c>
      <c r="O12" s="36" t="s">
        <v>123</v>
      </c>
      <c r="P12" s="36">
        <v>1</v>
      </c>
      <c r="Q12" s="36" t="s">
        <v>123</v>
      </c>
      <c r="R12" s="36" t="s">
        <v>123</v>
      </c>
      <c r="S12" s="36" t="s">
        <v>123</v>
      </c>
      <c r="T12" s="36" t="s">
        <v>123</v>
      </c>
      <c r="U12" s="36" t="s">
        <v>123</v>
      </c>
      <c r="V12" s="36" t="s">
        <v>123</v>
      </c>
      <c r="W12" s="36" t="s">
        <v>123</v>
      </c>
      <c r="X12" s="36" t="s">
        <v>123</v>
      </c>
      <c r="Y12" s="36" t="s">
        <v>123</v>
      </c>
      <c r="Z12" s="36" t="s">
        <v>123</v>
      </c>
      <c r="AA12" s="36" t="s">
        <v>123</v>
      </c>
      <c r="AB12" s="36" t="s">
        <v>123</v>
      </c>
      <c r="AC12" s="36" t="s">
        <v>123</v>
      </c>
      <c r="AD12" s="36" t="s">
        <v>123</v>
      </c>
      <c r="AE12" s="36" t="s">
        <v>123</v>
      </c>
      <c r="AF12" s="36" t="s">
        <v>123</v>
      </c>
      <c r="AG12" s="36" t="s">
        <v>123</v>
      </c>
      <c r="AH12" s="36"/>
      <c r="AI12" s="36"/>
      <c r="AJ12" s="36"/>
      <c r="AK12" s="36"/>
      <c r="AL12" s="36"/>
      <c r="AM12" s="36"/>
      <c r="AN12" s="37">
        <v>-14.810896899617999</v>
      </c>
      <c r="AO12" s="37">
        <v>-64.872788842766994</v>
      </c>
      <c r="AP12" s="67">
        <v>1720</v>
      </c>
      <c r="AQ12" s="36"/>
      <c r="AR12" s="36"/>
      <c r="AS12" s="67">
        <f>AP12-AP10</f>
        <v>-22</v>
      </c>
      <c r="AT12" s="138"/>
      <c r="AU12" s="139"/>
      <c r="AV12" s="36">
        <v>1</v>
      </c>
      <c r="AW12" s="36">
        <v>1</v>
      </c>
      <c r="AX12" s="36">
        <v>1</v>
      </c>
      <c r="AY12" s="36">
        <v>6</v>
      </c>
      <c r="AZ12" s="36">
        <f>AY12*1.25</f>
        <v>7.5</v>
      </c>
      <c r="BA12" s="36" t="s">
        <v>123</v>
      </c>
      <c r="BB12" s="36" t="s">
        <v>123</v>
      </c>
    </row>
    <row r="13" spans="1:54" x14ac:dyDescent="0.3">
      <c r="A13" s="36">
        <v>5</v>
      </c>
      <c r="B13" s="36">
        <v>574</v>
      </c>
      <c r="C13" s="36" t="s">
        <v>123</v>
      </c>
      <c r="D13" s="36" t="s">
        <v>123</v>
      </c>
      <c r="E13" s="36" t="s">
        <v>123</v>
      </c>
      <c r="F13" s="36">
        <v>1</v>
      </c>
      <c r="G13" s="36">
        <v>1</v>
      </c>
      <c r="H13" s="36">
        <v>1</v>
      </c>
      <c r="I13" s="36" t="s">
        <v>123</v>
      </c>
      <c r="J13" s="36" t="s">
        <v>123</v>
      </c>
      <c r="K13" s="36" t="s">
        <v>123</v>
      </c>
      <c r="L13" s="36" t="s">
        <v>123</v>
      </c>
      <c r="M13" s="36" t="s">
        <v>123</v>
      </c>
      <c r="N13" s="36">
        <v>1</v>
      </c>
      <c r="O13" s="36" t="s">
        <v>123</v>
      </c>
      <c r="P13" s="36" t="s">
        <v>123</v>
      </c>
      <c r="Q13" s="36" t="s">
        <v>123</v>
      </c>
      <c r="R13" s="36" t="s">
        <v>123</v>
      </c>
      <c r="S13" s="36" t="s">
        <v>123</v>
      </c>
      <c r="T13" s="36" t="s">
        <v>123</v>
      </c>
      <c r="U13" s="36" t="s">
        <v>123</v>
      </c>
      <c r="V13" s="36">
        <v>1</v>
      </c>
      <c r="W13" s="36" t="s">
        <v>123</v>
      </c>
      <c r="X13" s="36" t="s">
        <v>123</v>
      </c>
      <c r="Y13" s="36" t="s">
        <v>123</v>
      </c>
      <c r="Z13" s="36" t="s">
        <v>123</v>
      </c>
      <c r="AA13" s="36" t="s">
        <v>123</v>
      </c>
      <c r="AB13" s="36" t="s">
        <v>123</v>
      </c>
      <c r="AC13" s="36" t="s">
        <v>123</v>
      </c>
      <c r="AD13" s="36" t="s">
        <v>123</v>
      </c>
      <c r="AE13" s="36" t="s">
        <v>123</v>
      </c>
      <c r="AF13" s="36" t="s">
        <v>123</v>
      </c>
      <c r="AG13" s="36" t="s">
        <v>123</v>
      </c>
      <c r="AH13" s="36"/>
      <c r="AI13" s="36"/>
      <c r="AJ13" s="36"/>
      <c r="AK13" s="36" t="s">
        <v>294</v>
      </c>
      <c r="AL13" s="36">
        <v>1</v>
      </c>
      <c r="AM13" s="36">
        <v>1</v>
      </c>
      <c r="AN13" s="37">
        <v>-14.811266091152</v>
      </c>
      <c r="AO13" s="37">
        <v>-64.872810970990997</v>
      </c>
      <c r="AP13" s="36">
        <v>1835</v>
      </c>
      <c r="AQ13" s="36">
        <v>1823</v>
      </c>
      <c r="AR13" s="36">
        <f>AP13-AQ13</f>
        <v>12</v>
      </c>
      <c r="AS13" s="54">
        <f>AQ13-AP12</f>
        <v>103</v>
      </c>
      <c r="AT13" s="138"/>
      <c r="AU13" s="139"/>
      <c r="AV13" s="36">
        <v>1</v>
      </c>
      <c r="AW13" s="36">
        <v>1</v>
      </c>
      <c r="AX13" s="36">
        <v>1</v>
      </c>
      <c r="AY13" s="36">
        <v>25</v>
      </c>
      <c r="AZ13" s="36">
        <f>AY13*1.25</f>
        <v>31.25</v>
      </c>
      <c r="BA13" s="36" t="s">
        <v>123</v>
      </c>
      <c r="BB13" s="36" t="s">
        <v>123</v>
      </c>
    </row>
    <row r="14" spans="1:54" x14ac:dyDescent="0.3">
      <c r="A14" s="123" t="s">
        <v>22</v>
      </c>
      <c r="B14" s="123"/>
      <c r="C14" s="38">
        <f t="shared" ref="C14:AG14" si="0">SUM(C8:C13)</f>
        <v>0</v>
      </c>
      <c r="D14" s="38">
        <f t="shared" si="0"/>
        <v>0</v>
      </c>
      <c r="E14" s="38">
        <f t="shared" si="0"/>
        <v>0</v>
      </c>
      <c r="F14" s="38">
        <f t="shared" si="0"/>
        <v>2</v>
      </c>
      <c r="G14" s="38">
        <f t="shared" si="0"/>
        <v>2</v>
      </c>
      <c r="H14" s="38">
        <f t="shared" si="0"/>
        <v>2</v>
      </c>
      <c r="I14" s="38">
        <f t="shared" si="0"/>
        <v>0</v>
      </c>
      <c r="J14" s="38">
        <f t="shared" si="0"/>
        <v>0</v>
      </c>
      <c r="K14" s="38">
        <f t="shared" si="0"/>
        <v>0</v>
      </c>
      <c r="L14" s="38">
        <f t="shared" si="0"/>
        <v>0</v>
      </c>
      <c r="M14" s="38">
        <f t="shared" si="0"/>
        <v>0</v>
      </c>
      <c r="N14" s="38">
        <f t="shared" si="0"/>
        <v>3</v>
      </c>
      <c r="O14" s="38">
        <f t="shared" si="0"/>
        <v>0</v>
      </c>
      <c r="P14" s="38">
        <f t="shared" si="0"/>
        <v>1</v>
      </c>
      <c r="Q14" s="38">
        <f t="shared" si="0"/>
        <v>0</v>
      </c>
      <c r="R14" s="38">
        <f t="shared" si="0"/>
        <v>0</v>
      </c>
      <c r="S14" s="38">
        <f t="shared" si="0"/>
        <v>0</v>
      </c>
      <c r="T14" s="38">
        <f t="shared" si="0"/>
        <v>0</v>
      </c>
      <c r="U14" s="38">
        <f t="shared" si="0"/>
        <v>0</v>
      </c>
      <c r="V14" s="38">
        <f t="shared" si="0"/>
        <v>1</v>
      </c>
      <c r="W14" s="38">
        <f t="shared" si="0"/>
        <v>0</v>
      </c>
      <c r="X14" s="38">
        <f t="shared" si="0"/>
        <v>0</v>
      </c>
      <c r="Y14" s="38">
        <f t="shared" si="0"/>
        <v>1</v>
      </c>
      <c r="Z14" s="38">
        <f t="shared" si="0"/>
        <v>0</v>
      </c>
      <c r="AA14" s="38">
        <f t="shared" si="0"/>
        <v>0</v>
      </c>
      <c r="AB14" s="38">
        <f t="shared" si="0"/>
        <v>0</v>
      </c>
      <c r="AC14" s="38">
        <f t="shared" si="0"/>
        <v>0</v>
      </c>
      <c r="AD14" s="38">
        <f t="shared" si="0"/>
        <v>0</v>
      </c>
      <c r="AE14" s="38">
        <f t="shared" si="0"/>
        <v>0</v>
      </c>
      <c r="AF14" s="38">
        <f t="shared" si="0"/>
        <v>0</v>
      </c>
      <c r="AG14" s="38">
        <f t="shared" si="0"/>
        <v>0</v>
      </c>
      <c r="AH14" s="38">
        <f>COUNTA(AH8:AH13)</f>
        <v>0</v>
      </c>
      <c r="AI14" s="38">
        <f>SUM(AI8:AI13)</f>
        <v>0</v>
      </c>
      <c r="AJ14" s="38">
        <f>SUM(AJ8:AJ13)</f>
        <v>0</v>
      </c>
      <c r="AK14" s="38">
        <f>COUNTA(AK8:AK13)</f>
        <v>1</v>
      </c>
      <c r="AL14" s="38">
        <f>SUM(AL8:AL13)</f>
        <v>1</v>
      </c>
      <c r="AM14" s="38">
        <f>SUM(AM8:AM13)</f>
        <v>1</v>
      </c>
      <c r="AN14" s="106" t="s">
        <v>25</v>
      </c>
      <c r="AO14" s="106"/>
      <c r="AP14" s="106">
        <f>AR14+AS14</f>
        <v>189</v>
      </c>
      <c r="AQ14" s="106"/>
      <c r="AR14" s="34">
        <f>SUM(AR8:AR13)</f>
        <v>24</v>
      </c>
      <c r="AS14" s="34">
        <f>SUM(AS8:AS13)</f>
        <v>165</v>
      </c>
      <c r="AT14" s="106" t="s">
        <v>75</v>
      </c>
      <c r="AU14" s="106"/>
      <c r="AV14" s="38">
        <f t="shared" ref="AV14:BB14" si="1">SUM(AV8:AV13)</f>
        <v>2</v>
      </c>
      <c r="AW14" s="38">
        <f t="shared" si="1"/>
        <v>2</v>
      </c>
      <c r="AX14" s="38">
        <f t="shared" si="1"/>
        <v>2</v>
      </c>
      <c r="AY14" s="38">
        <f t="shared" si="1"/>
        <v>86</v>
      </c>
      <c r="AZ14" s="38">
        <f t="shared" si="1"/>
        <v>106.75</v>
      </c>
      <c r="BA14" s="38">
        <f t="shared" si="1"/>
        <v>0</v>
      </c>
      <c r="BB14" s="38">
        <f t="shared" si="1"/>
        <v>0</v>
      </c>
    </row>
    <row r="15" spans="1:54" ht="10.95" customHeight="1" x14ac:dyDescent="0.3">
      <c r="AP15" s="82">
        <f>AP13-AQ8</f>
        <v>189</v>
      </c>
    </row>
    <row r="16" spans="1:54" ht="10.95" customHeight="1" x14ac:dyDescent="0.3"/>
    <row r="17" ht="10.95" customHeight="1" x14ac:dyDescent="0.3"/>
    <row r="18" ht="10.95" customHeight="1" x14ac:dyDescent="0.3"/>
    <row r="19" ht="10.95" customHeight="1" x14ac:dyDescent="0.3"/>
    <row r="20" ht="10.95" customHeight="1" x14ac:dyDescent="0.3"/>
    <row r="21" ht="10.95" customHeight="1" x14ac:dyDescent="0.3"/>
    <row r="22" ht="10.95" customHeight="1" x14ac:dyDescent="0.3"/>
    <row r="23" ht="10.95" customHeight="1" x14ac:dyDescent="0.3"/>
    <row r="24" ht="10.95" customHeight="1" x14ac:dyDescent="0.3"/>
    <row r="25" ht="10.95" customHeight="1" x14ac:dyDescent="0.3"/>
    <row r="26" ht="10.95" customHeight="1" x14ac:dyDescent="0.3"/>
    <row r="27" ht="10.95" customHeight="1" x14ac:dyDescent="0.3"/>
    <row r="28" ht="10.95" customHeight="1" x14ac:dyDescent="0.3"/>
    <row r="29" ht="10.95" customHeight="1" x14ac:dyDescent="0.3"/>
    <row r="30" ht="10.95" customHeight="1" x14ac:dyDescent="0.3"/>
    <row r="31" ht="10.95" customHeight="1" x14ac:dyDescent="0.3"/>
    <row r="32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9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14:B14"/>
    <mergeCell ref="AN14:AO14"/>
    <mergeCell ref="AP14:AQ14"/>
    <mergeCell ref="AT14:AU14"/>
    <mergeCell ref="AP7:AQ7"/>
    <mergeCell ref="AT8:AU8"/>
    <mergeCell ref="AT9:AU9"/>
    <mergeCell ref="AT10:AU10"/>
    <mergeCell ref="AT12:AU12"/>
    <mergeCell ref="AT13:AU13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6EA08-D99B-4037-9472-C5EC462E9C65}">
  <sheetPr>
    <tabColor rgb="FF00B050"/>
    <pageSetUpPr fitToPage="1"/>
  </sheetPr>
  <dimension ref="A1:BB177"/>
  <sheetViews>
    <sheetView showGridLines="0" zoomScaleNormal="100" workbookViewId="0">
      <pane xSplit="2" ySplit="7" topLeftCell="AO8" activePane="bottomRight" state="frozen"/>
      <selection pane="topRight" activeCell="C1" sqref="C1"/>
      <selection pane="bottomLeft" activeCell="A8" sqref="A8"/>
      <selection pane="bottomRight" activeCell="AP18" sqref="AP18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6640625" style="1" customWidth="1"/>
    <col min="15" max="15" width="3.44140625" style="1" customWidth="1"/>
    <col min="16" max="16" width="5.109375" style="1" customWidth="1"/>
    <col min="17" max="17" width="4.6640625" style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1.44140625" style="1" customWidth="1"/>
    <col min="41" max="41" width="11.44140625" style="1" bestFit="1" customWidth="1"/>
    <col min="42" max="44" width="6" style="1" bestFit="1" customWidth="1"/>
    <col min="45" max="45" width="5" style="1" bestFit="1" customWidth="1"/>
    <col min="46" max="46" width="10.5546875" style="2" customWidth="1"/>
    <col min="47" max="47" width="8" style="2" customWidth="1"/>
    <col min="48" max="49" width="3.4414062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9" t="s">
        <v>339</v>
      </c>
      <c r="G4" s="28"/>
      <c r="H4" s="28"/>
      <c r="I4" s="28"/>
      <c r="J4" s="28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265</v>
      </c>
      <c r="AQ4" s="31"/>
      <c r="AR4" s="32"/>
      <c r="AT4" s="33" t="s">
        <v>88</v>
      </c>
      <c r="AU4" s="107" t="s">
        <v>341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33.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90</v>
      </c>
      <c r="S7" s="25" t="s">
        <v>117</v>
      </c>
      <c r="T7" s="25" t="s">
        <v>13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>
        <v>1</v>
      </c>
      <c r="B8" s="36">
        <v>574</v>
      </c>
      <c r="C8" s="36" t="s">
        <v>123</v>
      </c>
      <c r="D8" s="36" t="s">
        <v>123</v>
      </c>
      <c r="E8" s="36" t="s">
        <v>123</v>
      </c>
      <c r="F8" s="36" t="s">
        <v>123</v>
      </c>
      <c r="G8" s="36"/>
      <c r="H8" s="36" t="s">
        <v>123</v>
      </c>
      <c r="I8" s="36" t="s">
        <v>123</v>
      </c>
      <c r="J8" s="36" t="s">
        <v>123</v>
      </c>
      <c r="K8" s="36" t="s">
        <v>123</v>
      </c>
      <c r="L8" s="36" t="s">
        <v>123</v>
      </c>
      <c r="M8" s="36" t="s">
        <v>123</v>
      </c>
      <c r="N8" s="36">
        <v>1</v>
      </c>
      <c r="O8" s="36" t="s">
        <v>123</v>
      </c>
      <c r="P8" s="36" t="s">
        <v>123</v>
      </c>
      <c r="Q8" s="36" t="s">
        <v>123</v>
      </c>
      <c r="R8" s="36" t="s">
        <v>123</v>
      </c>
      <c r="S8" s="36" t="s">
        <v>123</v>
      </c>
      <c r="T8" s="36" t="s">
        <v>123</v>
      </c>
      <c r="U8" s="36" t="s">
        <v>123</v>
      </c>
      <c r="V8" s="36" t="s">
        <v>123</v>
      </c>
      <c r="W8" s="36" t="s">
        <v>123</v>
      </c>
      <c r="X8" s="36" t="s">
        <v>123</v>
      </c>
      <c r="Y8" s="36" t="s">
        <v>123</v>
      </c>
      <c r="Z8" s="36" t="s">
        <v>123</v>
      </c>
      <c r="AA8" s="36" t="s">
        <v>123</v>
      </c>
      <c r="AB8" s="36" t="s">
        <v>123</v>
      </c>
      <c r="AC8" s="36" t="s">
        <v>123</v>
      </c>
      <c r="AD8" s="36" t="s">
        <v>123</v>
      </c>
      <c r="AE8" s="36" t="s">
        <v>123</v>
      </c>
      <c r="AF8" s="36" t="s">
        <v>123</v>
      </c>
      <c r="AG8" s="36" t="s">
        <v>123</v>
      </c>
      <c r="AH8" s="36"/>
      <c r="AI8" s="36"/>
      <c r="AJ8" s="36"/>
      <c r="AK8" s="36"/>
      <c r="AL8" s="36"/>
      <c r="AM8" s="36"/>
      <c r="AN8" s="37">
        <v>-14.811266091152</v>
      </c>
      <c r="AO8" s="37">
        <v>-64.872810970990997</v>
      </c>
      <c r="AP8" s="36">
        <v>412</v>
      </c>
      <c r="AQ8" s="36">
        <v>400</v>
      </c>
      <c r="AR8" s="36">
        <f>AP8-AQ8</f>
        <v>12</v>
      </c>
      <c r="AS8" s="36"/>
      <c r="AT8" s="138"/>
      <c r="AU8" s="139"/>
      <c r="AV8" s="36" t="s">
        <v>123</v>
      </c>
      <c r="AW8" s="36" t="s">
        <v>123</v>
      </c>
      <c r="AX8" s="36" t="s">
        <v>123</v>
      </c>
      <c r="AY8" s="36" t="s">
        <v>123</v>
      </c>
      <c r="AZ8" s="36" t="s">
        <v>123</v>
      </c>
      <c r="BA8" s="36" t="s">
        <v>123</v>
      </c>
      <c r="BB8" s="36" t="s">
        <v>123</v>
      </c>
    </row>
    <row r="9" spans="1:54" x14ac:dyDescent="0.3">
      <c r="A9" s="36">
        <v>2</v>
      </c>
      <c r="B9" s="36">
        <v>485</v>
      </c>
      <c r="C9" s="36" t="s">
        <v>123</v>
      </c>
      <c r="D9" s="36" t="s">
        <v>123</v>
      </c>
      <c r="E9" s="36" t="s">
        <v>123</v>
      </c>
      <c r="F9" s="36"/>
      <c r="G9" s="36"/>
      <c r="H9" s="36"/>
      <c r="I9" s="36" t="s">
        <v>123</v>
      </c>
      <c r="J9" s="36" t="s">
        <v>123</v>
      </c>
      <c r="K9" s="36" t="s">
        <v>123</v>
      </c>
      <c r="L9" s="36" t="s">
        <v>123</v>
      </c>
      <c r="M9" s="36" t="s">
        <v>123</v>
      </c>
      <c r="N9" s="36" t="s">
        <v>123</v>
      </c>
      <c r="O9" s="36" t="s">
        <v>123</v>
      </c>
      <c r="P9" s="36">
        <v>1</v>
      </c>
      <c r="Q9" s="36" t="s">
        <v>123</v>
      </c>
      <c r="R9" s="36" t="s">
        <v>123</v>
      </c>
      <c r="S9" s="36" t="s">
        <v>123</v>
      </c>
      <c r="T9" s="36" t="s">
        <v>123</v>
      </c>
      <c r="U9" s="36" t="s">
        <v>123</v>
      </c>
      <c r="V9" s="36" t="s">
        <v>123</v>
      </c>
      <c r="W9" s="36" t="s">
        <v>123</v>
      </c>
      <c r="X9" s="36" t="s">
        <v>123</v>
      </c>
      <c r="Y9" s="36" t="s">
        <v>123</v>
      </c>
      <c r="Z9" s="36" t="s">
        <v>123</v>
      </c>
      <c r="AA9" s="36" t="s">
        <v>123</v>
      </c>
      <c r="AB9" s="36" t="s">
        <v>123</v>
      </c>
      <c r="AC9" s="36" t="s">
        <v>123</v>
      </c>
      <c r="AD9" s="36" t="s">
        <v>123</v>
      </c>
      <c r="AE9" s="36" t="s">
        <v>123</v>
      </c>
      <c r="AF9" s="36" t="s">
        <v>123</v>
      </c>
      <c r="AG9" s="36" t="s">
        <v>123</v>
      </c>
      <c r="AH9" s="36"/>
      <c r="AI9" s="36"/>
      <c r="AJ9" s="36"/>
      <c r="AK9" s="36"/>
      <c r="AL9" s="36"/>
      <c r="AM9" s="36"/>
      <c r="AN9" s="37">
        <v>-14.810896899617999</v>
      </c>
      <c r="AO9" s="37">
        <v>-64.872788842766994</v>
      </c>
      <c r="AP9" s="36">
        <v>359</v>
      </c>
      <c r="AQ9" s="36"/>
      <c r="AR9" s="36"/>
      <c r="AS9" s="54">
        <f>AQ8-AP9</f>
        <v>41</v>
      </c>
      <c r="AT9" s="138"/>
      <c r="AU9" s="139"/>
      <c r="AV9" s="36" t="s">
        <v>123</v>
      </c>
      <c r="AW9" s="36" t="s">
        <v>123</v>
      </c>
      <c r="AX9" s="36" t="s">
        <v>123</v>
      </c>
      <c r="AY9" s="36" t="s">
        <v>123</v>
      </c>
      <c r="AZ9" s="36" t="s">
        <v>123</v>
      </c>
      <c r="BA9" s="36" t="s">
        <v>123</v>
      </c>
      <c r="BB9" s="36" t="s">
        <v>123</v>
      </c>
    </row>
    <row r="10" spans="1:54" x14ac:dyDescent="0.3">
      <c r="A10" s="36">
        <v>3</v>
      </c>
      <c r="B10" s="36">
        <v>484</v>
      </c>
      <c r="C10" s="36" t="s">
        <v>123</v>
      </c>
      <c r="D10" s="36" t="s">
        <v>123</v>
      </c>
      <c r="E10" s="36" t="s">
        <v>123</v>
      </c>
      <c r="F10" s="36">
        <v>1</v>
      </c>
      <c r="G10" s="36">
        <v>1</v>
      </c>
      <c r="H10" s="36">
        <v>1</v>
      </c>
      <c r="I10" s="36" t="s">
        <v>123</v>
      </c>
      <c r="J10" s="36" t="s">
        <v>123</v>
      </c>
      <c r="K10" s="36" t="s">
        <v>123</v>
      </c>
      <c r="L10" s="36" t="s">
        <v>123</v>
      </c>
      <c r="M10" s="36" t="s">
        <v>123</v>
      </c>
      <c r="N10" s="36" t="s">
        <v>123</v>
      </c>
      <c r="O10" s="36">
        <v>1</v>
      </c>
      <c r="P10" s="36" t="s">
        <v>123</v>
      </c>
      <c r="Q10" s="36" t="s">
        <v>123</v>
      </c>
      <c r="R10" s="36" t="s">
        <v>123</v>
      </c>
      <c r="S10" s="36" t="s">
        <v>123</v>
      </c>
      <c r="T10" s="36" t="s">
        <v>123</v>
      </c>
      <c r="U10" s="36" t="s">
        <v>123</v>
      </c>
      <c r="V10" s="36" t="s">
        <v>123</v>
      </c>
      <c r="W10" s="36" t="s">
        <v>123</v>
      </c>
      <c r="X10" s="36" t="s">
        <v>123</v>
      </c>
      <c r="Y10" s="36" t="s">
        <v>123</v>
      </c>
      <c r="Z10" s="36" t="s">
        <v>123</v>
      </c>
      <c r="AA10" s="36" t="s">
        <v>123</v>
      </c>
      <c r="AB10" s="36" t="s">
        <v>123</v>
      </c>
      <c r="AC10" s="36" t="s">
        <v>123</v>
      </c>
      <c r="AD10" s="36" t="s">
        <v>123</v>
      </c>
      <c r="AE10" s="36" t="s">
        <v>123</v>
      </c>
      <c r="AF10" s="36" t="s">
        <v>123</v>
      </c>
      <c r="AG10" s="36" t="s">
        <v>123</v>
      </c>
      <c r="AH10" s="36"/>
      <c r="AI10" s="36"/>
      <c r="AJ10" s="36"/>
      <c r="AK10" s="36"/>
      <c r="AL10" s="36"/>
      <c r="AM10" s="36"/>
      <c r="AN10" s="37">
        <v>-14.810858975643001</v>
      </c>
      <c r="AO10" s="37">
        <v>-64.872542414814006</v>
      </c>
      <c r="AP10" s="36">
        <v>329</v>
      </c>
      <c r="AQ10" s="36"/>
      <c r="AR10" s="36"/>
      <c r="AS10" s="54">
        <f>AP9-AP10</f>
        <v>30</v>
      </c>
      <c r="AT10" s="138"/>
      <c r="AU10" s="139"/>
      <c r="AV10" s="36">
        <v>2</v>
      </c>
      <c r="AW10" s="36">
        <v>2</v>
      </c>
      <c r="AX10" s="36">
        <v>2</v>
      </c>
      <c r="AY10" s="36" t="s">
        <v>123</v>
      </c>
      <c r="AZ10" s="36" t="s">
        <v>123</v>
      </c>
      <c r="BA10" s="36" t="s">
        <v>123</v>
      </c>
      <c r="BB10" s="36" t="s">
        <v>123</v>
      </c>
    </row>
    <row r="11" spans="1:54" x14ac:dyDescent="0.3">
      <c r="A11" s="36" t="s">
        <v>200</v>
      </c>
      <c r="B11" s="36" t="s">
        <v>123</v>
      </c>
      <c r="C11" s="36" t="s">
        <v>123</v>
      </c>
      <c r="D11" s="36" t="s">
        <v>123</v>
      </c>
      <c r="E11" s="36" t="s">
        <v>123</v>
      </c>
      <c r="F11" s="36" t="s">
        <v>123</v>
      </c>
      <c r="G11" s="36" t="s">
        <v>123</v>
      </c>
      <c r="H11" s="36" t="s">
        <v>123</v>
      </c>
      <c r="I11" s="36" t="s">
        <v>123</v>
      </c>
      <c r="J11" s="36" t="s">
        <v>123</v>
      </c>
      <c r="K11" s="36" t="s">
        <v>123</v>
      </c>
      <c r="L11" s="36" t="s">
        <v>123</v>
      </c>
      <c r="M11" s="36" t="s">
        <v>123</v>
      </c>
      <c r="N11" s="36" t="s">
        <v>123</v>
      </c>
      <c r="O11" s="36" t="s">
        <v>123</v>
      </c>
      <c r="P11" s="36" t="s">
        <v>123</v>
      </c>
      <c r="Q11" s="36" t="s">
        <v>123</v>
      </c>
      <c r="R11" s="36" t="s">
        <v>123</v>
      </c>
      <c r="S11" s="36" t="s">
        <v>123</v>
      </c>
      <c r="T11" s="36" t="s">
        <v>123</v>
      </c>
      <c r="U11" s="36" t="s">
        <v>123</v>
      </c>
      <c r="V11" s="36" t="s">
        <v>123</v>
      </c>
      <c r="W11" s="36" t="s">
        <v>123</v>
      </c>
      <c r="X11" s="36">
        <v>1</v>
      </c>
      <c r="Y11" s="36" t="s">
        <v>123</v>
      </c>
      <c r="Z11" s="36" t="s">
        <v>123</v>
      </c>
      <c r="AA11" s="36" t="s">
        <v>123</v>
      </c>
      <c r="AB11" s="36" t="s">
        <v>123</v>
      </c>
      <c r="AC11" s="36" t="s">
        <v>123</v>
      </c>
      <c r="AD11" s="36" t="s">
        <v>123</v>
      </c>
      <c r="AE11" s="36" t="s">
        <v>123</v>
      </c>
      <c r="AF11" s="36" t="s">
        <v>123</v>
      </c>
      <c r="AG11" s="36" t="s">
        <v>123</v>
      </c>
      <c r="AH11" s="36"/>
      <c r="AI11" s="36"/>
      <c r="AJ11" s="36"/>
      <c r="AK11" s="36"/>
      <c r="AL11" s="36"/>
      <c r="AM11" s="36"/>
      <c r="AN11" s="37">
        <v>-14.810892000000001</v>
      </c>
      <c r="AO11" s="37">
        <v>-64.872166000000007</v>
      </c>
      <c r="AP11" s="36"/>
      <c r="AQ11" s="36"/>
      <c r="AR11" s="36"/>
      <c r="AS11" s="54"/>
      <c r="AT11" s="52"/>
      <c r="AU11" s="53"/>
      <c r="AV11" s="36" t="s">
        <v>123</v>
      </c>
      <c r="AW11" s="36" t="s">
        <v>123</v>
      </c>
      <c r="AX11" s="36"/>
      <c r="AY11" s="36">
        <v>40</v>
      </c>
      <c r="AZ11" s="36">
        <f>AY11*1.25</f>
        <v>50</v>
      </c>
      <c r="BA11" s="36" t="s">
        <v>123</v>
      </c>
      <c r="BB11" s="36" t="s">
        <v>123</v>
      </c>
    </row>
    <row r="12" spans="1:54" x14ac:dyDescent="0.3">
      <c r="A12" s="36">
        <v>4</v>
      </c>
      <c r="B12" s="36">
        <v>575</v>
      </c>
      <c r="C12" s="36" t="s">
        <v>123</v>
      </c>
      <c r="D12" s="36" t="s">
        <v>123</v>
      </c>
      <c r="E12" s="36" t="s">
        <v>123</v>
      </c>
      <c r="F12" s="36">
        <v>1</v>
      </c>
      <c r="G12" s="36">
        <v>1</v>
      </c>
      <c r="H12" s="36">
        <v>1</v>
      </c>
      <c r="I12" s="36" t="s">
        <v>123</v>
      </c>
      <c r="J12" s="36" t="s">
        <v>123</v>
      </c>
      <c r="K12" s="36" t="s">
        <v>123</v>
      </c>
      <c r="L12" s="36" t="s">
        <v>123</v>
      </c>
      <c r="M12" s="36" t="s">
        <v>123</v>
      </c>
      <c r="N12" s="36" t="s">
        <v>123</v>
      </c>
      <c r="O12" s="36" t="s">
        <v>123</v>
      </c>
      <c r="P12" s="36">
        <v>1</v>
      </c>
      <c r="Q12" s="36" t="s">
        <v>123</v>
      </c>
      <c r="R12" s="36" t="s">
        <v>123</v>
      </c>
      <c r="S12" s="36" t="s">
        <v>123</v>
      </c>
      <c r="T12" s="36" t="s">
        <v>123</v>
      </c>
      <c r="U12" s="36" t="s">
        <v>123</v>
      </c>
      <c r="V12" s="36" t="s">
        <v>123</v>
      </c>
      <c r="W12" s="36" t="s">
        <v>123</v>
      </c>
      <c r="X12" s="36" t="s">
        <v>123</v>
      </c>
      <c r="Y12" s="36" t="s">
        <v>123</v>
      </c>
      <c r="Z12" s="36" t="s">
        <v>123</v>
      </c>
      <c r="AA12" s="36" t="s">
        <v>123</v>
      </c>
      <c r="AB12" s="36" t="s">
        <v>123</v>
      </c>
      <c r="AC12" s="36" t="s">
        <v>123</v>
      </c>
      <c r="AD12" s="36" t="s">
        <v>123</v>
      </c>
      <c r="AE12" s="36" t="s">
        <v>123</v>
      </c>
      <c r="AF12" s="36" t="s">
        <v>123</v>
      </c>
      <c r="AG12" s="36" t="s">
        <v>123</v>
      </c>
      <c r="AH12" s="36"/>
      <c r="AI12" s="36"/>
      <c r="AJ12" s="36"/>
      <c r="AK12" s="36"/>
      <c r="AL12" s="36"/>
      <c r="AM12" s="36"/>
      <c r="AN12" s="37">
        <v>-14.810895927882999</v>
      </c>
      <c r="AO12" s="37">
        <v>-64.872126001864004</v>
      </c>
      <c r="AP12" s="36"/>
      <c r="AQ12" s="36"/>
      <c r="AR12" s="36"/>
      <c r="AS12" s="36"/>
      <c r="AT12" s="138"/>
      <c r="AU12" s="139"/>
      <c r="AV12" s="36">
        <v>1</v>
      </c>
      <c r="AW12" s="36">
        <v>1</v>
      </c>
      <c r="AX12" s="36">
        <v>1</v>
      </c>
      <c r="AY12" s="36">
        <v>4</v>
      </c>
      <c r="AZ12" s="36">
        <f>AY12*1.25</f>
        <v>5</v>
      </c>
      <c r="BA12" s="36" t="s">
        <v>123</v>
      </c>
      <c r="BB12" s="36">
        <v>1</v>
      </c>
    </row>
    <row r="13" spans="1:54" x14ac:dyDescent="0.3">
      <c r="A13" s="36">
        <v>5</v>
      </c>
      <c r="B13" s="36">
        <v>576</v>
      </c>
      <c r="C13" s="36" t="s">
        <v>123</v>
      </c>
      <c r="D13" s="36" t="s">
        <v>123</v>
      </c>
      <c r="E13" s="36" t="s">
        <v>123</v>
      </c>
      <c r="F13" s="36">
        <v>1</v>
      </c>
      <c r="G13" s="36">
        <v>1</v>
      </c>
      <c r="H13" s="36">
        <v>1</v>
      </c>
      <c r="I13" s="36" t="s">
        <v>123</v>
      </c>
      <c r="J13" s="36" t="s">
        <v>123</v>
      </c>
      <c r="K13" s="36" t="s">
        <v>123</v>
      </c>
      <c r="L13" s="36" t="s">
        <v>123</v>
      </c>
      <c r="M13" s="36" t="s">
        <v>123</v>
      </c>
      <c r="N13" s="36">
        <v>1</v>
      </c>
      <c r="O13" s="36" t="s">
        <v>123</v>
      </c>
      <c r="P13" s="36">
        <v>1</v>
      </c>
      <c r="Q13" s="36" t="s">
        <v>123</v>
      </c>
      <c r="R13" s="36" t="s">
        <v>123</v>
      </c>
      <c r="S13" s="36" t="s">
        <v>123</v>
      </c>
      <c r="T13" s="36" t="s">
        <v>123</v>
      </c>
      <c r="U13" s="36" t="s">
        <v>123</v>
      </c>
      <c r="V13" s="36" t="s">
        <v>123</v>
      </c>
      <c r="W13" s="36" t="s">
        <v>123</v>
      </c>
      <c r="X13" s="36" t="s">
        <v>123</v>
      </c>
      <c r="Y13" s="36" t="s">
        <v>123</v>
      </c>
      <c r="Z13" s="36" t="s">
        <v>123</v>
      </c>
      <c r="AA13" s="36" t="s">
        <v>123</v>
      </c>
      <c r="AB13" s="36" t="s">
        <v>123</v>
      </c>
      <c r="AC13" s="36" t="s">
        <v>123</v>
      </c>
      <c r="AD13" s="36" t="s">
        <v>123</v>
      </c>
      <c r="AE13" s="36" t="s">
        <v>123</v>
      </c>
      <c r="AF13" s="36" t="s">
        <v>123</v>
      </c>
      <c r="AG13" s="36" t="s">
        <v>123</v>
      </c>
      <c r="AH13" s="36"/>
      <c r="AI13" s="36"/>
      <c r="AJ13" s="36"/>
      <c r="AK13" s="36"/>
      <c r="AL13" s="36"/>
      <c r="AM13" s="36"/>
      <c r="AN13" s="37">
        <v>-14.810999327322</v>
      </c>
      <c r="AO13" s="37">
        <v>-64.872176293283005</v>
      </c>
      <c r="AP13" s="36">
        <v>268</v>
      </c>
      <c r="AQ13" s="36"/>
      <c r="AR13" s="36"/>
      <c r="AS13" s="54">
        <f>AP10-AP13</f>
        <v>61</v>
      </c>
      <c r="AT13" s="52"/>
      <c r="AU13" s="53"/>
      <c r="AV13" s="36">
        <v>1</v>
      </c>
      <c r="AW13" s="36">
        <v>1</v>
      </c>
      <c r="AX13" s="36">
        <v>1</v>
      </c>
      <c r="AY13" s="36">
        <v>12</v>
      </c>
      <c r="AZ13" s="36">
        <f>AY13*1.25</f>
        <v>15</v>
      </c>
      <c r="BA13" s="36" t="s">
        <v>123</v>
      </c>
      <c r="BB13" s="36" t="s">
        <v>123</v>
      </c>
    </row>
    <row r="14" spans="1:54" x14ac:dyDescent="0.3">
      <c r="A14" s="36">
        <v>6</v>
      </c>
      <c r="B14" s="36">
        <v>577</v>
      </c>
      <c r="C14" s="36" t="s">
        <v>123</v>
      </c>
      <c r="D14" s="36" t="s">
        <v>123</v>
      </c>
      <c r="E14" s="36" t="s">
        <v>123</v>
      </c>
      <c r="F14" s="36">
        <v>1</v>
      </c>
      <c r="G14" s="36">
        <v>1</v>
      </c>
      <c r="H14" s="36">
        <v>1</v>
      </c>
      <c r="I14" s="36" t="s">
        <v>123</v>
      </c>
      <c r="J14" s="36" t="s">
        <v>123</v>
      </c>
      <c r="K14" s="36" t="s">
        <v>123</v>
      </c>
      <c r="L14" s="36">
        <v>1</v>
      </c>
      <c r="M14" s="36" t="s">
        <v>123</v>
      </c>
      <c r="N14" s="36" t="s">
        <v>123</v>
      </c>
      <c r="O14" s="36" t="s">
        <v>123</v>
      </c>
      <c r="P14" s="36" t="s">
        <v>123</v>
      </c>
      <c r="Q14" s="36" t="s">
        <v>123</v>
      </c>
      <c r="R14" s="36" t="s">
        <v>123</v>
      </c>
      <c r="S14" s="36" t="s">
        <v>123</v>
      </c>
      <c r="T14" s="36" t="s">
        <v>123</v>
      </c>
      <c r="U14" s="36" t="s">
        <v>123</v>
      </c>
      <c r="V14" s="36" t="s">
        <v>123</v>
      </c>
      <c r="W14" s="36" t="s">
        <v>123</v>
      </c>
      <c r="X14" s="36" t="s">
        <v>123</v>
      </c>
      <c r="Y14" s="36" t="s">
        <v>123</v>
      </c>
      <c r="Z14" s="36" t="s">
        <v>123</v>
      </c>
      <c r="AA14" s="36" t="s">
        <v>123</v>
      </c>
      <c r="AB14" s="36" t="s">
        <v>123</v>
      </c>
      <c r="AC14" s="36" t="s">
        <v>123</v>
      </c>
      <c r="AD14" s="36" t="s">
        <v>123</v>
      </c>
      <c r="AE14" s="36" t="s">
        <v>123</v>
      </c>
      <c r="AF14" s="36" t="s">
        <v>123</v>
      </c>
      <c r="AG14" s="36" t="s">
        <v>123</v>
      </c>
      <c r="AH14" s="36"/>
      <c r="AI14" s="36"/>
      <c r="AJ14" s="36"/>
      <c r="AK14" s="36"/>
      <c r="AL14" s="36"/>
      <c r="AM14" s="36"/>
      <c r="AN14" s="37">
        <v>-14.811358145821</v>
      </c>
      <c r="AO14" s="37">
        <v>-64.872201774269001</v>
      </c>
      <c r="AP14" s="36">
        <v>229</v>
      </c>
      <c r="AQ14" s="36"/>
      <c r="AR14" s="36"/>
      <c r="AS14" s="54">
        <f>AP13-AP14</f>
        <v>39</v>
      </c>
      <c r="AT14" s="52"/>
      <c r="AU14" s="53"/>
      <c r="AV14" s="36" t="s">
        <v>123</v>
      </c>
      <c r="AW14" s="36" t="s">
        <v>123</v>
      </c>
      <c r="AX14" s="36" t="s">
        <v>123</v>
      </c>
      <c r="AY14" s="36" t="s">
        <v>123</v>
      </c>
      <c r="AZ14" s="36" t="s">
        <v>123</v>
      </c>
      <c r="BA14" s="36" t="s">
        <v>123</v>
      </c>
      <c r="BB14" s="36" t="s">
        <v>123</v>
      </c>
    </row>
    <row r="15" spans="1:54" x14ac:dyDescent="0.3">
      <c r="A15" s="36">
        <v>7</v>
      </c>
      <c r="B15" s="36">
        <v>578</v>
      </c>
      <c r="C15" s="36" t="s">
        <v>123</v>
      </c>
      <c r="D15" s="36" t="s">
        <v>123</v>
      </c>
      <c r="E15" s="36" t="s">
        <v>123</v>
      </c>
      <c r="F15" s="36">
        <v>1</v>
      </c>
      <c r="G15" s="36">
        <v>1</v>
      </c>
      <c r="H15" s="36">
        <v>1</v>
      </c>
      <c r="I15" s="36" t="s">
        <v>123</v>
      </c>
      <c r="J15" s="36" t="s">
        <v>123</v>
      </c>
      <c r="K15" s="36" t="s">
        <v>123</v>
      </c>
      <c r="L15" s="36" t="s">
        <v>123</v>
      </c>
      <c r="M15" s="36" t="s">
        <v>123</v>
      </c>
      <c r="N15" s="36">
        <v>1</v>
      </c>
      <c r="O15" s="36" t="s">
        <v>123</v>
      </c>
      <c r="P15" s="36" t="s">
        <v>123</v>
      </c>
      <c r="Q15" s="36" t="s">
        <v>123</v>
      </c>
      <c r="R15" s="36" t="s">
        <v>123</v>
      </c>
      <c r="S15" s="36" t="s">
        <v>123</v>
      </c>
      <c r="T15" s="36" t="s">
        <v>123</v>
      </c>
      <c r="U15" s="36" t="s">
        <v>123</v>
      </c>
      <c r="V15" s="36">
        <v>1</v>
      </c>
      <c r="W15" s="36" t="s">
        <v>123</v>
      </c>
      <c r="X15" s="36" t="s">
        <v>123</v>
      </c>
      <c r="Y15" s="36" t="s">
        <v>123</v>
      </c>
      <c r="Z15" s="36" t="s">
        <v>123</v>
      </c>
      <c r="AA15" s="36" t="s">
        <v>123</v>
      </c>
      <c r="AB15" s="36" t="s">
        <v>123</v>
      </c>
      <c r="AC15" s="36" t="s">
        <v>123</v>
      </c>
      <c r="AD15" s="36" t="s">
        <v>123</v>
      </c>
      <c r="AE15" s="36" t="s">
        <v>123</v>
      </c>
      <c r="AF15" s="36" t="s">
        <v>123</v>
      </c>
      <c r="AG15" s="36" t="s">
        <v>123</v>
      </c>
      <c r="AH15" s="36"/>
      <c r="AI15" s="36"/>
      <c r="AJ15" s="36"/>
      <c r="AK15" s="36" t="s">
        <v>295</v>
      </c>
      <c r="AL15" s="36">
        <v>1</v>
      </c>
      <c r="AM15" s="36">
        <v>1</v>
      </c>
      <c r="AN15" s="37">
        <v>-14.811715667426</v>
      </c>
      <c r="AO15" s="37">
        <v>-64.872232619672999</v>
      </c>
      <c r="AP15" s="36">
        <v>189</v>
      </c>
      <c r="AQ15" s="36">
        <v>177</v>
      </c>
      <c r="AR15" s="36">
        <f>AP15-AQ15</f>
        <v>12</v>
      </c>
      <c r="AS15" s="54">
        <f>AP14-AP15</f>
        <v>40</v>
      </c>
      <c r="AT15" s="52"/>
      <c r="AU15" s="53"/>
      <c r="AV15" s="36" t="s">
        <v>123</v>
      </c>
      <c r="AW15" s="36" t="s">
        <v>123</v>
      </c>
      <c r="AX15" s="36" t="s">
        <v>123</v>
      </c>
      <c r="AY15" s="36" t="s">
        <v>123</v>
      </c>
      <c r="AZ15" s="36" t="s">
        <v>123</v>
      </c>
      <c r="BA15" s="36" t="s">
        <v>123</v>
      </c>
      <c r="BB15" s="36" t="s">
        <v>123</v>
      </c>
    </row>
    <row r="16" spans="1:54" x14ac:dyDescent="0.3">
      <c r="A16" s="123" t="s">
        <v>22</v>
      </c>
      <c r="B16" s="123"/>
      <c r="C16" s="38">
        <f t="shared" ref="C16:N16" si="0">SUM(C8:C15)</f>
        <v>0</v>
      </c>
      <c r="D16" s="38">
        <f t="shared" si="0"/>
        <v>0</v>
      </c>
      <c r="E16" s="38">
        <f t="shared" si="0"/>
        <v>0</v>
      </c>
      <c r="F16" s="38">
        <f t="shared" si="0"/>
        <v>5</v>
      </c>
      <c r="G16" s="38">
        <f t="shared" si="0"/>
        <v>5</v>
      </c>
      <c r="H16" s="38">
        <f t="shared" si="0"/>
        <v>5</v>
      </c>
      <c r="I16" s="38">
        <f t="shared" si="0"/>
        <v>0</v>
      </c>
      <c r="J16" s="38">
        <f t="shared" si="0"/>
        <v>0</v>
      </c>
      <c r="K16" s="38">
        <f t="shared" si="0"/>
        <v>0</v>
      </c>
      <c r="L16" s="38">
        <f t="shared" si="0"/>
        <v>1</v>
      </c>
      <c r="M16" s="38">
        <f t="shared" si="0"/>
        <v>0</v>
      </c>
      <c r="N16" s="38">
        <f t="shared" si="0"/>
        <v>3</v>
      </c>
      <c r="O16" s="38">
        <f t="shared" ref="O16:AG16" si="1">SUM(O8:O15)</f>
        <v>1</v>
      </c>
      <c r="P16" s="38">
        <f t="shared" si="1"/>
        <v>3</v>
      </c>
      <c r="Q16" s="38">
        <f t="shared" si="1"/>
        <v>0</v>
      </c>
      <c r="R16" s="38">
        <f t="shared" si="1"/>
        <v>0</v>
      </c>
      <c r="S16" s="38">
        <f t="shared" si="1"/>
        <v>0</v>
      </c>
      <c r="T16" s="38">
        <f t="shared" si="1"/>
        <v>0</v>
      </c>
      <c r="U16" s="38">
        <f t="shared" si="1"/>
        <v>0</v>
      </c>
      <c r="V16" s="38">
        <f t="shared" si="1"/>
        <v>1</v>
      </c>
      <c r="W16" s="38">
        <f t="shared" si="1"/>
        <v>0</v>
      </c>
      <c r="X16" s="38">
        <f t="shared" si="1"/>
        <v>1</v>
      </c>
      <c r="Y16" s="38">
        <f t="shared" si="1"/>
        <v>0</v>
      </c>
      <c r="Z16" s="38">
        <f t="shared" si="1"/>
        <v>0</v>
      </c>
      <c r="AA16" s="38">
        <f t="shared" si="1"/>
        <v>0</v>
      </c>
      <c r="AB16" s="38">
        <f t="shared" si="1"/>
        <v>0</v>
      </c>
      <c r="AC16" s="38">
        <f t="shared" si="1"/>
        <v>0</v>
      </c>
      <c r="AD16" s="38">
        <f t="shared" si="1"/>
        <v>0</v>
      </c>
      <c r="AE16" s="38">
        <f t="shared" si="1"/>
        <v>0</v>
      </c>
      <c r="AF16" s="38">
        <f t="shared" si="1"/>
        <v>0</v>
      </c>
      <c r="AG16" s="38">
        <f t="shared" si="1"/>
        <v>0</v>
      </c>
      <c r="AH16" s="38">
        <f>COUNTA(AH8:AH15)</f>
        <v>0</v>
      </c>
      <c r="AI16" s="38">
        <f>SUM(AI8:AI15)</f>
        <v>0</v>
      </c>
      <c r="AJ16" s="38">
        <f>SUM(AJ8:AJ15)</f>
        <v>0</v>
      </c>
      <c r="AK16" s="38">
        <f>COUNTA(AK8:AK15)</f>
        <v>1</v>
      </c>
      <c r="AL16" s="38">
        <f>SUM(AL8:AL15)</f>
        <v>1</v>
      </c>
      <c r="AM16" s="38">
        <f>SUM(AM8:AM15)</f>
        <v>1</v>
      </c>
      <c r="AN16" s="106" t="s">
        <v>25</v>
      </c>
      <c r="AO16" s="106"/>
      <c r="AP16" s="106">
        <f>AR16+AS16</f>
        <v>235</v>
      </c>
      <c r="AQ16" s="106"/>
      <c r="AR16" s="34">
        <f>SUM(AR8:AR15)</f>
        <v>24</v>
      </c>
      <c r="AS16" s="34">
        <f>SUM(AS8:AS15)</f>
        <v>211</v>
      </c>
      <c r="AT16" s="106" t="s">
        <v>75</v>
      </c>
      <c r="AU16" s="106"/>
      <c r="AV16" s="38">
        <f t="shared" ref="AV16:BB16" si="2">SUM(AV8:AV15)</f>
        <v>4</v>
      </c>
      <c r="AW16" s="38">
        <f t="shared" si="2"/>
        <v>4</v>
      </c>
      <c r="AX16" s="38">
        <f t="shared" si="2"/>
        <v>4</v>
      </c>
      <c r="AY16" s="38">
        <f t="shared" si="2"/>
        <v>56</v>
      </c>
      <c r="AZ16" s="38">
        <f t="shared" si="2"/>
        <v>70</v>
      </c>
      <c r="BA16" s="38">
        <f t="shared" si="2"/>
        <v>0</v>
      </c>
      <c r="BB16" s="38">
        <f t="shared" si="2"/>
        <v>1</v>
      </c>
    </row>
    <row r="17" spans="42:42" ht="10.95" customHeight="1" x14ac:dyDescent="0.3">
      <c r="AP17" s="82">
        <f>AP8-AQ15</f>
        <v>235</v>
      </c>
    </row>
    <row r="18" spans="42:42" ht="10.95" customHeight="1" x14ac:dyDescent="0.3"/>
    <row r="19" spans="42:42" ht="10.95" customHeight="1" x14ac:dyDescent="0.3"/>
    <row r="20" spans="42:42" ht="10.95" customHeight="1" x14ac:dyDescent="0.3"/>
    <row r="21" spans="42:42" ht="10.95" customHeight="1" x14ac:dyDescent="0.3"/>
    <row r="22" spans="42:42" ht="10.95" customHeight="1" x14ac:dyDescent="0.3"/>
    <row r="23" spans="42:42" ht="10.95" customHeight="1" x14ac:dyDescent="0.3"/>
    <row r="24" spans="42:42" ht="10.95" customHeight="1" x14ac:dyDescent="0.3"/>
    <row r="25" spans="42:42" ht="10.95" customHeight="1" x14ac:dyDescent="0.3"/>
    <row r="26" spans="42:42" ht="10.95" customHeight="1" x14ac:dyDescent="0.3"/>
    <row r="27" spans="42:42" ht="10.95" customHeight="1" x14ac:dyDescent="0.3"/>
    <row r="28" spans="42:42" ht="10.95" customHeight="1" x14ac:dyDescent="0.3"/>
    <row r="29" spans="42:42" ht="10.95" customHeight="1" x14ac:dyDescent="0.3"/>
    <row r="30" spans="42:42" ht="10.95" customHeight="1" x14ac:dyDescent="0.3"/>
    <row r="31" spans="42:42" ht="10.95" customHeight="1" x14ac:dyDescent="0.3"/>
    <row r="32" spans="42:42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8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16:B16"/>
    <mergeCell ref="AN16:AO16"/>
    <mergeCell ref="AP16:AQ16"/>
    <mergeCell ref="AT16:AU16"/>
    <mergeCell ref="AP7:AQ7"/>
    <mergeCell ref="AT8:AU8"/>
    <mergeCell ref="AT9:AU9"/>
    <mergeCell ref="AT10:AU10"/>
    <mergeCell ref="AT12:AU12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C5A7D-AC56-4599-874A-E1E1E4BDCB31}">
  <sheetPr>
    <tabColor rgb="FF00B050"/>
    <pageSetUpPr fitToPage="1"/>
  </sheetPr>
  <dimension ref="A1:BB185"/>
  <sheetViews>
    <sheetView showGridLines="0" zoomScaleNormal="100" workbookViewId="0">
      <pane xSplit="2" ySplit="7" topLeftCell="AK17" activePane="bottomRight" state="frozen"/>
      <selection pane="topRight" activeCell="C1" sqref="C1"/>
      <selection pane="bottomLeft" activeCell="A8" sqref="A8"/>
      <selection pane="bottomRight" activeCell="AP26" sqref="AP26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6640625" style="1" customWidth="1"/>
    <col min="15" max="15" width="3.44140625" style="1" customWidth="1"/>
    <col min="16" max="16" width="5.109375" style="1" customWidth="1"/>
    <col min="17" max="17" width="4.6640625" style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1.44140625" style="1" customWidth="1"/>
    <col min="41" max="41" width="11.44140625" style="1" bestFit="1" customWidth="1"/>
    <col min="42" max="44" width="6" style="1" bestFit="1" customWidth="1"/>
    <col min="45" max="45" width="5" style="1" bestFit="1" customWidth="1"/>
    <col min="46" max="46" width="10.5546875" style="2" customWidth="1"/>
    <col min="47" max="47" width="8" style="2" customWidth="1"/>
    <col min="48" max="49" width="3.44140625" style="2" bestFit="1" customWidth="1"/>
    <col min="50" max="50" width="3.44140625" style="1" bestFit="1" customWidth="1"/>
    <col min="51" max="51" width="5.44140625" style="1" bestFit="1" customWidth="1"/>
    <col min="52" max="52" width="5.44140625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89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9" t="s">
        <v>339</v>
      </c>
      <c r="G4" s="28"/>
      <c r="H4" s="28"/>
      <c r="I4" s="28"/>
      <c r="J4" s="28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253</v>
      </c>
      <c r="AQ4" s="31"/>
      <c r="AR4" s="32"/>
      <c r="AT4" s="33" t="s">
        <v>88</v>
      </c>
      <c r="AU4" s="107" t="s">
        <v>341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33.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90</v>
      </c>
      <c r="S7" s="25" t="s">
        <v>117</v>
      </c>
      <c r="T7" s="25" t="s">
        <v>13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>
        <v>1</v>
      </c>
      <c r="B8" s="36">
        <v>515</v>
      </c>
      <c r="C8" s="36" t="s">
        <v>123</v>
      </c>
      <c r="D8" s="36" t="s">
        <v>123</v>
      </c>
      <c r="E8" s="36" t="s">
        <v>123</v>
      </c>
      <c r="F8" s="36" t="s">
        <v>123</v>
      </c>
      <c r="G8" s="36"/>
      <c r="H8" s="36" t="s">
        <v>123</v>
      </c>
      <c r="I8" s="36" t="s">
        <v>123</v>
      </c>
      <c r="J8" s="36" t="s">
        <v>123</v>
      </c>
      <c r="K8" s="36" t="s">
        <v>123</v>
      </c>
      <c r="L8" s="36" t="s">
        <v>123</v>
      </c>
      <c r="M8" s="36" t="s">
        <v>123</v>
      </c>
      <c r="N8" s="36">
        <v>1</v>
      </c>
      <c r="O8" s="36" t="s">
        <v>123</v>
      </c>
      <c r="P8" s="36" t="s">
        <v>123</v>
      </c>
      <c r="Q8" s="36" t="s">
        <v>123</v>
      </c>
      <c r="R8" s="36" t="s">
        <v>123</v>
      </c>
      <c r="S8" s="36" t="s">
        <v>123</v>
      </c>
      <c r="T8" s="36" t="s">
        <v>123</v>
      </c>
      <c r="U8" s="36" t="s">
        <v>123</v>
      </c>
      <c r="V8" s="36" t="s">
        <v>123</v>
      </c>
      <c r="W8" s="36" t="s">
        <v>123</v>
      </c>
      <c r="X8" s="36" t="s">
        <v>123</v>
      </c>
      <c r="Y8" s="36" t="s">
        <v>123</v>
      </c>
      <c r="Z8" s="36" t="s">
        <v>123</v>
      </c>
      <c r="AA8" s="36" t="s">
        <v>123</v>
      </c>
      <c r="AB8" s="36" t="s">
        <v>123</v>
      </c>
      <c r="AC8" s="36" t="s">
        <v>123</v>
      </c>
      <c r="AD8" s="36" t="s">
        <v>123</v>
      </c>
      <c r="AE8" s="36" t="s">
        <v>123</v>
      </c>
      <c r="AF8" s="36" t="s">
        <v>123</v>
      </c>
      <c r="AG8" s="36" t="s">
        <v>123</v>
      </c>
      <c r="AH8" s="36"/>
      <c r="AI8" s="36"/>
      <c r="AJ8" s="36"/>
      <c r="AK8" s="36"/>
      <c r="AL8" s="36"/>
      <c r="AM8" s="36"/>
      <c r="AN8" s="37">
        <v>-14.805465925050999</v>
      </c>
      <c r="AO8" s="37">
        <v>-64.875847231595998</v>
      </c>
      <c r="AP8" s="36">
        <v>1040</v>
      </c>
      <c r="AQ8" s="36">
        <v>1028</v>
      </c>
      <c r="AR8" s="36">
        <f>AP8-AQ8</f>
        <v>12</v>
      </c>
      <c r="AS8" s="36"/>
      <c r="AT8" s="138"/>
      <c r="AU8" s="139"/>
      <c r="AV8" s="36" t="s">
        <v>123</v>
      </c>
      <c r="AW8" s="36" t="s">
        <v>123</v>
      </c>
      <c r="AX8" s="36" t="s">
        <v>123</v>
      </c>
      <c r="AY8" s="36" t="s">
        <v>123</v>
      </c>
      <c r="AZ8" s="36" t="s">
        <v>123</v>
      </c>
      <c r="BA8" s="36" t="s">
        <v>123</v>
      </c>
      <c r="BB8" s="36" t="s">
        <v>123</v>
      </c>
    </row>
    <row r="9" spans="1:54" x14ac:dyDescent="0.3">
      <c r="A9" s="36">
        <v>2</v>
      </c>
      <c r="B9" s="36">
        <v>579</v>
      </c>
      <c r="C9" s="36" t="s">
        <v>123</v>
      </c>
      <c r="D9" s="36" t="s">
        <v>123</v>
      </c>
      <c r="E9" s="36" t="s">
        <v>123</v>
      </c>
      <c r="F9" s="36">
        <v>1</v>
      </c>
      <c r="G9" s="36">
        <v>1</v>
      </c>
      <c r="H9" s="36">
        <v>1</v>
      </c>
      <c r="I9" s="36" t="s">
        <v>123</v>
      </c>
      <c r="J9" s="36" t="s">
        <v>123</v>
      </c>
      <c r="K9" s="36" t="s">
        <v>123</v>
      </c>
      <c r="L9" s="36" t="s">
        <v>123</v>
      </c>
      <c r="M9" s="36" t="s">
        <v>123</v>
      </c>
      <c r="N9" s="36">
        <v>1</v>
      </c>
      <c r="O9" s="36" t="s">
        <v>123</v>
      </c>
      <c r="P9" s="36">
        <v>1</v>
      </c>
      <c r="Q9" s="36" t="s">
        <v>123</v>
      </c>
      <c r="R9" s="36" t="s">
        <v>123</v>
      </c>
      <c r="S9" s="36" t="s">
        <v>123</v>
      </c>
      <c r="T9" s="36" t="s">
        <v>123</v>
      </c>
      <c r="U9" s="36" t="s">
        <v>123</v>
      </c>
      <c r="V9" s="36" t="s">
        <v>123</v>
      </c>
      <c r="W9" s="36" t="s">
        <v>123</v>
      </c>
      <c r="X9" s="36" t="s">
        <v>123</v>
      </c>
      <c r="Y9" s="36" t="s">
        <v>123</v>
      </c>
      <c r="Z9" s="36" t="s">
        <v>123</v>
      </c>
      <c r="AA9" s="36" t="s">
        <v>123</v>
      </c>
      <c r="AB9" s="36" t="s">
        <v>123</v>
      </c>
      <c r="AC9" s="36" t="s">
        <v>123</v>
      </c>
      <c r="AD9" s="36" t="s">
        <v>123</v>
      </c>
      <c r="AE9" s="36" t="s">
        <v>123</v>
      </c>
      <c r="AF9" s="36" t="s">
        <v>123</v>
      </c>
      <c r="AG9" s="36" t="s">
        <v>123</v>
      </c>
      <c r="AH9" s="36"/>
      <c r="AI9" s="36"/>
      <c r="AJ9" s="36"/>
      <c r="AK9" s="36"/>
      <c r="AL9" s="36"/>
      <c r="AM9" s="36"/>
      <c r="AN9" s="37">
        <v>-14.805229299342001</v>
      </c>
      <c r="AO9" s="37">
        <v>-64.875586722045995</v>
      </c>
      <c r="AP9" s="36">
        <v>991</v>
      </c>
      <c r="AQ9" s="36"/>
      <c r="AR9" s="36"/>
      <c r="AS9" s="54">
        <f>AQ8-AP9</f>
        <v>37</v>
      </c>
      <c r="AT9" s="138"/>
      <c r="AU9" s="139"/>
      <c r="AV9" s="36">
        <v>1</v>
      </c>
      <c r="AW9" s="36">
        <v>1</v>
      </c>
      <c r="AX9" s="36">
        <v>1</v>
      </c>
      <c r="AY9" s="36" t="s">
        <v>123</v>
      </c>
      <c r="AZ9" s="36" t="s">
        <v>123</v>
      </c>
      <c r="BA9" s="36" t="s">
        <v>123</v>
      </c>
      <c r="BB9" s="36" t="s">
        <v>123</v>
      </c>
    </row>
    <row r="10" spans="1:54" x14ac:dyDescent="0.3">
      <c r="A10" s="36" t="s">
        <v>369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>
        <v>1</v>
      </c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7">
        <v>-14.805186000000001</v>
      </c>
      <c r="AO10" s="37">
        <v>-64.875540000000001</v>
      </c>
      <c r="AP10" s="36"/>
      <c r="AQ10" s="36"/>
      <c r="AR10" s="36"/>
      <c r="AS10" s="54"/>
      <c r="AT10" s="52"/>
      <c r="AU10" s="53"/>
      <c r="AV10" s="36" t="s">
        <v>123</v>
      </c>
      <c r="AW10" s="36" t="s">
        <v>123</v>
      </c>
      <c r="AX10" s="36"/>
      <c r="AY10" s="36">
        <v>7</v>
      </c>
      <c r="AZ10" s="36">
        <f>AY10*1.25</f>
        <v>8.75</v>
      </c>
      <c r="BA10" s="36" t="s">
        <v>123</v>
      </c>
      <c r="BB10" s="36" t="s">
        <v>123</v>
      </c>
    </row>
    <row r="11" spans="1:54" x14ac:dyDescent="0.3">
      <c r="A11" s="36">
        <v>3</v>
      </c>
      <c r="B11" s="36">
        <v>580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>
        <v>1</v>
      </c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7">
        <v>-14.805089000000001</v>
      </c>
      <c r="AO11" s="37">
        <v>-64.875444000000002</v>
      </c>
      <c r="AP11" s="36"/>
      <c r="AQ11" s="36"/>
      <c r="AR11" s="36"/>
      <c r="AS11" s="54"/>
      <c r="AT11" s="52"/>
      <c r="AU11" s="53"/>
      <c r="AV11" s="36">
        <v>1</v>
      </c>
      <c r="AW11" s="36">
        <v>1</v>
      </c>
      <c r="AX11" s="36">
        <v>1</v>
      </c>
      <c r="AY11" s="36">
        <v>15</v>
      </c>
      <c r="AZ11" s="36">
        <f>AY11*1.25</f>
        <v>18.75</v>
      </c>
      <c r="BA11" s="36">
        <v>1</v>
      </c>
      <c r="BB11" s="36" t="s">
        <v>123</v>
      </c>
    </row>
    <row r="12" spans="1:54" x14ac:dyDescent="0.3">
      <c r="A12" s="36">
        <v>4</v>
      </c>
      <c r="B12" s="36">
        <v>581</v>
      </c>
      <c r="C12" s="36" t="s">
        <v>123</v>
      </c>
      <c r="D12" s="36" t="s">
        <v>123</v>
      </c>
      <c r="E12" s="36" t="s">
        <v>123</v>
      </c>
      <c r="F12" s="36">
        <v>1</v>
      </c>
      <c r="G12" s="36">
        <v>1</v>
      </c>
      <c r="H12" s="36">
        <v>1</v>
      </c>
      <c r="I12" s="36" t="s">
        <v>123</v>
      </c>
      <c r="J12" s="36" t="s">
        <v>123</v>
      </c>
      <c r="K12" s="36" t="s">
        <v>123</v>
      </c>
      <c r="L12" s="36" t="s">
        <v>123</v>
      </c>
      <c r="M12" s="36" t="s">
        <v>123</v>
      </c>
      <c r="N12" s="36">
        <v>1</v>
      </c>
      <c r="O12" s="36" t="s">
        <v>123</v>
      </c>
      <c r="P12" s="36">
        <v>1</v>
      </c>
      <c r="Q12" s="36" t="s">
        <v>123</v>
      </c>
      <c r="R12" s="36" t="s">
        <v>123</v>
      </c>
      <c r="S12" s="36" t="s">
        <v>123</v>
      </c>
      <c r="T12" s="36" t="s">
        <v>123</v>
      </c>
      <c r="U12" s="36" t="s">
        <v>123</v>
      </c>
      <c r="V12" s="36" t="s">
        <v>123</v>
      </c>
      <c r="W12" s="36" t="s">
        <v>123</v>
      </c>
      <c r="X12" s="36" t="s">
        <v>123</v>
      </c>
      <c r="Y12" s="36" t="s">
        <v>123</v>
      </c>
      <c r="Z12" s="36" t="s">
        <v>123</v>
      </c>
      <c r="AA12" s="36" t="s">
        <v>123</v>
      </c>
      <c r="AB12" s="36" t="s">
        <v>123</v>
      </c>
      <c r="AC12" s="36" t="s">
        <v>123</v>
      </c>
      <c r="AD12" s="36" t="s">
        <v>123</v>
      </c>
      <c r="AE12" s="36" t="s">
        <v>123</v>
      </c>
      <c r="AF12" s="36" t="s">
        <v>123</v>
      </c>
      <c r="AG12" s="36" t="s">
        <v>123</v>
      </c>
      <c r="AH12" s="36"/>
      <c r="AI12" s="36"/>
      <c r="AJ12" s="36"/>
      <c r="AK12" s="36"/>
      <c r="AL12" s="36"/>
      <c r="AM12" s="36"/>
      <c r="AN12" s="37">
        <v>-14.805145993516</v>
      </c>
      <c r="AO12" s="37">
        <v>-64.875579345971005</v>
      </c>
      <c r="AP12" s="36">
        <v>979</v>
      </c>
      <c r="AQ12" s="36"/>
      <c r="AR12" s="36"/>
      <c r="AS12" s="54">
        <f>AP9-AP12</f>
        <v>12</v>
      </c>
      <c r="AT12" s="138"/>
      <c r="AU12" s="139"/>
      <c r="AV12" s="36">
        <v>1</v>
      </c>
      <c r="AW12" s="36">
        <v>1</v>
      </c>
      <c r="AX12" s="36">
        <v>1</v>
      </c>
      <c r="AY12" s="36">
        <v>6</v>
      </c>
      <c r="AZ12" s="36">
        <f>AY12*1.25</f>
        <v>7.5</v>
      </c>
      <c r="BA12" s="36" t="s">
        <v>123</v>
      </c>
      <c r="BB12" s="36" t="s">
        <v>123</v>
      </c>
    </row>
    <row r="13" spans="1:54" x14ac:dyDescent="0.3">
      <c r="A13" s="36">
        <v>5</v>
      </c>
      <c r="B13" s="36">
        <v>582</v>
      </c>
      <c r="C13" s="36" t="s">
        <v>123</v>
      </c>
      <c r="D13" s="36" t="s">
        <v>123</v>
      </c>
      <c r="E13" s="36" t="s">
        <v>123</v>
      </c>
      <c r="F13" s="36">
        <v>1</v>
      </c>
      <c r="G13" s="36">
        <v>1</v>
      </c>
      <c r="H13" s="36">
        <v>1</v>
      </c>
      <c r="I13" s="36" t="s">
        <v>123</v>
      </c>
      <c r="J13" s="36" t="s">
        <v>123</v>
      </c>
      <c r="K13" s="36" t="s">
        <v>123</v>
      </c>
      <c r="L13" s="36" t="s">
        <v>123</v>
      </c>
      <c r="M13" s="36" t="s">
        <v>123</v>
      </c>
      <c r="N13" s="36">
        <v>1</v>
      </c>
      <c r="O13" s="36" t="s">
        <v>123</v>
      </c>
      <c r="P13" s="36">
        <v>1</v>
      </c>
      <c r="Q13" s="36" t="s">
        <v>123</v>
      </c>
      <c r="R13" s="36" t="s">
        <v>123</v>
      </c>
      <c r="S13" s="36" t="s">
        <v>123</v>
      </c>
      <c r="T13" s="36" t="s">
        <v>123</v>
      </c>
      <c r="U13" s="36" t="s">
        <v>123</v>
      </c>
      <c r="V13" s="36">
        <v>1</v>
      </c>
      <c r="W13" s="36" t="s">
        <v>123</v>
      </c>
      <c r="X13" s="36" t="s">
        <v>123</v>
      </c>
      <c r="Y13" s="36" t="s">
        <v>123</v>
      </c>
      <c r="Z13" s="36" t="s">
        <v>123</v>
      </c>
      <c r="AA13" s="36" t="s">
        <v>123</v>
      </c>
      <c r="AB13" s="36" t="s">
        <v>123</v>
      </c>
      <c r="AC13" s="36" t="s">
        <v>123</v>
      </c>
      <c r="AD13" s="36" t="s">
        <v>123</v>
      </c>
      <c r="AE13" s="36" t="s">
        <v>123</v>
      </c>
      <c r="AF13" s="36" t="s">
        <v>123</v>
      </c>
      <c r="AG13" s="36" t="s">
        <v>123</v>
      </c>
      <c r="AH13" s="36"/>
      <c r="AI13" s="36"/>
      <c r="AJ13" s="36"/>
      <c r="AK13" s="36" t="s">
        <v>296</v>
      </c>
      <c r="AL13" s="36">
        <v>1</v>
      </c>
      <c r="AM13" s="36">
        <v>1</v>
      </c>
      <c r="AN13" s="37">
        <v>-14.804875980473</v>
      </c>
      <c r="AO13" s="37">
        <v>-64.875834491103006</v>
      </c>
      <c r="AP13" s="36">
        <v>939</v>
      </c>
      <c r="AQ13" s="36">
        <v>915</v>
      </c>
      <c r="AR13" s="36">
        <f>AP13-AQ13</f>
        <v>24</v>
      </c>
      <c r="AS13" s="54">
        <f>AP12-AP13</f>
        <v>40</v>
      </c>
      <c r="AT13" s="52"/>
      <c r="AU13" s="53"/>
      <c r="AV13" s="36">
        <v>1</v>
      </c>
      <c r="AW13" s="36">
        <v>1</v>
      </c>
      <c r="AX13" s="36">
        <v>1</v>
      </c>
      <c r="AY13" s="36" t="s">
        <v>123</v>
      </c>
      <c r="AZ13" s="36" t="s">
        <v>123</v>
      </c>
      <c r="BA13" s="36" t="s">
        <v>123</v>
      </c>
      <c r="BB13" s="36" t="s">
        <v>123</v>
      </c>
    </row>
    <row r="14" spans="1:54" x14ac:dyDescent="0.3">
      <c r="A14" s="36">
        <v>6</v>
      </c>
      <c r="B14" s="36">
        <v>583</v>
      </c>
      <c r="C14" s="36" t="s">
        <v>123</v>
      </c>
      <c r="D14" s="36" t="s">
        <v>123</v>
      </c>
      <c r="E14" s="36" t="s">
        <v>123</v>
      </c>
      <c r="F14" s="36">
        <v>1</v>
      </c>
      <c r="G14" s="36">
        <v>1</v>
      </c>
      <c r="H14" s="36">
        <v>1</v>
      </c>
      <c r="I14" s="36" t="s">
        <v>123</v>
      </c>
      <c r="J14" s="36" t="s">
        <v>123</v>
      </c>
      <c r="K14" s="36" t="s">
        <v>123</v>
      </c>
      <c r="L14" s="36" t="s">
        <v>123</v>
      </c>
      <c r="M14" s="36" t="s">
        <v>123</v>
      </c>
      <c r="N14" s="36" t="s">
        <v>123</v>
      </c>
      <c r="O14" s="36" t="s">
        <v>123</v>
      </c>
      <c r="P14" s="36">
        <v>1</v>
      </c>
      <c r="Q14" s="36" t="s">
        <v>123</v>
      </c>
      <c r="R14" s="36" t="s">
        <v>123</v>
      </c>
      <c r="S14" s="36" t="s">
        <v>123</v>
      </c>
      <c r="T14" s="36" t="s">
        <v>123</v>
      </c>
      <c r="U14" s="36" t="s">
        <v>123</v>
      </c>
      <c r="V14" s="36" t="s">
        <v>123</v>
      </c>
      <c r="W14" s="36" t="s">
        <v>123</v>
      </c>
      <c r="X14" s="36" t="s">
        <v>123</v>
      </c>
      <c r="Y14" s="36" t="s">
        <v>123</v>
      </c>
      <c r="Z14" s="36" t="s">
        <v>123</v>
      </c>
      <c r="AA14" s="36" t="s">
        <v>123</v>
      </c>
      <c r="AB14" s="36" t="s">
        <v>123</v>
      </c>
      <c r="AC14" s="36" t="s">
        <v>123</v>
      </c>
      <c r="AD14" s="36" t="s">
        <v>123</v>
      </c>
      <c r="AE14" s="36" t="s">
        <v>123</v>
      </c>
      <c r="AF14" s="36" t="s">
        <v>123</v>
      </c>
      <c r="AG14" s="36" t="s">
        <v>123</v>
      </c>
      <c r="AH14" s="36"/>
      <c r="AI14" s="36"/>
      <c r="AJ14" s="36"/>
      <c r="AK14" s="36"/>
      <c r="AL14" s="36"/>
      <c r="AM14" s="36"/>
      <c r="AN14" s="37">
        <v>-14.804593325402999</v>
      </c>
      <c r="AO14" s="37">
        <v>-64.876106064766006</v>
      </c>
      <c r="AP14" s="36"/>
      <c r="AQ14" s="36"/>
      <c r="AR14" s="36"/>
      <c r="AS14" s="36"/>
      <c r="AT14" s="138"/>
      <c r="AU14" s="139"/>
      <c r="AV14" s="36">
        <v>1</v>
      </c>
      <c r="AW14" s="36">
        <v>1</v>
      </c>
      <c r="AX14" s="36">
        <v>1</v>
      </c>
      <c r="AY14" s="36">
        <v>13</v>
      </c>
      <c r="AZ14" s="36">
        <f>AY14*1.25</f>
        <v>16.25</v>
      </c>
      <c r="BA14" s="36">
        <v>1</v>
      </c>
      <c r="BB14" s="36" t="s">
        <v>123</v>
      </c>
    </row>
    <row r="15" spans="1:54" x14ac:dyDescent="0.3">
      <c r="A15" s="36" t="s">
        <v>203</v>
      </c>
      <c r="B15" s="36" t="s">
        <v>123</v>
      </c>
      <c r="C15" s="36" t="s">
        <v>123</v>
      </c>
      <c r="D15" s="36" t="s">
        <v>123</v>
      </c>
      <c r="E15" s="36" t="s">
        <v>123</v>
      </c>
      <c r="F15" s="36" t="s">
        <v>123</v>
      </c>
      <c r="G15" s="36" t="s">
        <v>123</v>
      </c>
      <c r="H15" s="36" t="s">
        <v>123</v>
      </c>
      <c r="I15" s="36" t="s">
        <v>123</v>
      </c>
      <c r="J15" s="36" t="s">
        <v>123</v>
      </c>
      <c r="K15" s="36" t="s">
        <v>123</v>
      </c>
      <c r="L15" s="36" t="s">
        <v>123</v>
      </c>
      <c r="M15" s="36" t="s">
        <v>123</v>
      </c>
      <c r="N15" s="36" t="s">
        <v>123</v>
      </c>
      <c r="O15" s="36" t="s">
        <v>123</v>
      </c>
      <c r="P15" s="36" t="s">
        <v>123</v>
      </c>
      <c r="Q15" s="36" t="s">
        <v>123</v>
      </c>
      <c r="R15" s="36" t="s">
        <v>123</v>
      </c>
      <c r="S15" s="36" t="s">
        <v>123</v>
      </c>
      <c r="T15" s="36" t="s">
        <v>123</v>
      </c>
      <c r="U15" s="36" t="s">
        <v>123</v>
      </c>
      <c r="V15" s="36" t="s">
        <v>123</v>
      </c>
      <c r="W15" s="36" t="s">
        <v>123</v>
      </c>
      <c r="X15" s="36">
        <v>1</v>
      </c>
      <c r="Y15" s="36" t="s">
        <v>123</v>
      </c>
      <c r="Z15" s="36" t="s">
        <v>123</v>
      </c>
      <c r="AA15" s="36" t="s">
        <v>123</v>
      </c>
      <c r="AB15" s="36" t="s">
        <v>123</v>
      </c>
      <c r="AC15" s="36" t="s">
        <v>123</v>
      </c>
      <c r="AD15" s="36" t="s">
        <v>123</v>
      </c>
      <c r="AE15" s="36" t="s">
        <v>123</v>
      </c>
      <c r="AF15" s="36" t="s">
        <v>123</v>
      </c>
      <c r="AG15" s="36" t="s">
        <v>123</v>
      </c>
      <c r="AH15" s="36"/>
      <c r="AI15" s="36"/>
      <c r="AJ15" s="36"/>
      <c r="AK15" s="36"/>
      <c r="AL15" s="36"/>
      <c r="AM15" s="36"/>
      <c r="AN15" s="37">
        <v>-14.804790000000001</v>
      </c>
      <c r="AO15" s="37">
        <v>-64.875912</v>
      </c>
      <c r="AP15" s="36"/>
      <c r="AQ15" s="36"/>
      <c r="AR15" s="36"/>
      <c r="AS15" s="54"/>
      <c r="AT15" s="52"/>
      <c r="AU15" s="53"/>
      <c r="AV15" s="36" t="s">
        <v>123</v>
      </c>
      <c r="AW15" s="36" t="s">
        <v>123</v>
      </c>
      <c r="AX15" s="36"/>
      <c r="AY15" s="36">
        <v>30</v>
      </c>
      <c r="AZ15" s="36">
        <f>AY15*1.25</f>
        <v>37.5</v>
      </c>
      <c r="BA15" s="36" t="s">
        <v>123</v>
      </c>
      <c r="BB15" s="36" t="s">
        <v>123</v>
      </c>
    </row>
    <row r="16" spans="1:54" x14ac:dyDescent="0.3">
      <c r="A16" s="36">
        <v>7</v>
      </c>
      <c r="B16" s="36">
        <v>584</v>
      </c>
      <c r="C16" s="36" t="s">
        <v>123</v>
      </c>
      <c r="D16" s="36" t="s">
        <v>123</v>
      </c>
      <c r="E16" s="36" t="s">
        <v>123</v>
      </c>
      <c r="F16" s="36">
        <v>1</v>
      </c>
      <c r="G16" s="36">
        <v>1</v>
      </c>
      <c r="H16" s="36">
        <v>1</v>
      </c>
      <c r="I16" s="36" t="s">
        <v>123</v>
      </c>
      <c r="J16" s="36" t="s">
        <v>123</v>
      </c>
      <c r="K16" s="36" t="s">
        <v>123</v>
      </c>
      <c r="L16" s="36" t="s">
        <v>123</v>
      </c>
      <c r="M16" s="36" t="s">
        <v>123</v>
      </c>
      <c r="N16" s="36">
        <v>1</v>
      </c>
      <c r="O16" s="36" t="s">
        <v>123</v>
      </c>
      <c r="P16" s="36">
        <v>1</v>
      </c>
      <c r="Q16" s="36" t="s">
        <v>123</v>
      </c>
      <c r="R16" s="36" t="s">
        <v>123</v>
      </c>
      <c r="S16" s="36" t="s">
        <v>123</v>
      </c>
      <c r="T16" s="36" t="s">
        <v>123</v>
      </c>
      <c r="U16" s="36" t="s">
        <v>123</v>
      </c>
      <c r="V16" s="36" t="s">
        <v>123</v>
      </c>
      <c r="W16" s="36" t="s">
        <v>123</v>
      </c>
      <c r="X16" s="36" t="s">
        <v>123</v>
      </c>
      <c r="Y16" s="36" t="s">
        <v>123</v>
      </c>
      <c r="Z16" s="36" t="s">
        <v>123</v>
      </c>
      <c r="AA16" s="36" t="s">
        <v>123</v>
      </c>
      <c r="AB16" s="36" t="s">
        <v>123</v>
      </c>
      <c r="AC16" s="36" t="s">
        <v>123</v>
      </c>
      <c r="AD16" s="36" t="s">
        <v>123</v>
      </c>
      <c r="AE16" s="36" t="s">
        <v>123</v>
      </c>
      <c r="AF16" s="36" t="s">
        <v>123</v>
      </c>
      <c r="AG16" s="36" t="s">
        <v>123</v>
      </c>
      <c r="AH16" s="36"/>
      <c r="AI16" s="36"/>
      <c r="AJ16" s="36"/>
      <c r="AK16" s="36"/>
      <c r="AL16" s="36"/>
      <c r="AM16" s="36"/>
      <c r="AN16" s="37">
        <v>-14.804701266159</v>
      </c>
      <c r="AO16" s="37">
        <v>-64.875790569930999</v>
      </c>
      <c r="AP16" s="36">
        <v>888</v>
      </c>
      <c r="AQ16" s="36"/>
      <c r="AR16" s="36"/>
      <c r="AS16" s="54">
        <f>AQ13-AP16</f>
        <v>27</v>
      </c>
      <c r="AT16" s="52"/>
      <c r="AU16" s="53"/>
      <c r="AV16" s="36">
        <v>1</v>
      </c>
      <c r="AW16" s="36">
        <v>1</v>
      </c>
      <c r="AX16" s="36">
        <v>1</v>
      </c>
      <c r="AY16" s="36">
        <v>16</v>
      </c>
      <c r="AZ16" s="36">
        <f>AY16*1.25</f>
        <v>20</v>
      </c>
      <c r="BA16" s="36" t="s">
        <v>123</v>
      </c>
      <c r="BB16" s="36" t="s">
        <v>123</v>
      </c>
    </row>
    <row r="17" spans="1:54" x14ac:dyDescent="0.3">
      <c r="A17" s="36">
        <v>8</v>
      </c>
      <c r="B17" s="36">
        <v>585</v>
      </c>
      <c r="C17" s="36" t="s">
        <v>123</v>
      </c>
      <c r="D17" s="36" t="s">
        <v>123</v>
      </c>
      <c r="E17" s="36" t="s">
        <v>123</v>
      </c>
      <c r="F17" s="36">
        <v>1</v>
      </c>
      <c r="G17" s="36">
        <v>1</v>
      </c>
      <c r="H17" s="36">
        <v>1</v>
      </c>
      <c r="I17" s="36" t="s">
        <v>123</v>
      </c>
      <c r="J17" s="36" t="s">
        <v>123</v>
      </c>
      <c r="K17" s="36" t="s">
        <v>123</v>
      </c>
      <c r="L17" s="36" t="s">
        <v>123</v>
      </c>
      <c r="M17" s="36" t="s">
        <v>123</v>
      </c>
      <c r="N17" s="36">
        <v>1</v>
      </c>
      <c r="O17" s="36" t="s">
        <v>123</v>
      </c>
      <c r="P17" s="36">
        <v>1</v>
      </c>
      <c r="Q17" s="36" t="s">
        <v>123</v>
      </c>
      <c r="R17" s="36" t="s">
        <v>123</v>
      </c>
      <c r="S17" s="36" t="s">
        <v>123</v>
      </c>
      <c r="T17" s="36" t="s">
        <v>123</v>
      </c>
      <c r="U17" s="36" t="s">
        <v>123</v>
      </c>
      <c r="V17" s="36" t="s">
        <v>123</v>
      </c>
      <c r="W17" s="36" t="s">
        <v>123</v>
      </c>
      <c r="X17" s="36" t="s">
        <v>123</v>
      </c>
      <c r="Y17" s="36" t="s">
        <v>123</v>
      </c>
      <c r="Z17" s="36" t="s">
        <v>123</v>
      </c>
      <c r="AA17" s="36" t="s">
        <v>123</v>
      </c>
      <c r="AB17" s="36" t="s">
        <v>123</v>
      </c>
      <c r="AC17" s="36" t="s">
        <v>123</v>
      </c>
      <c r="AD17" s="36" t="s">
        <v>123</v>
      </c>
      <c r="AE17" s="36" t="s">
        <v>123</v>
      </c>
      <c r="AF17" s="36" t="s">
        <v>123</v>
      </c>
      <c r="AG17" s="36" t="s">
        <v>123</v>
      </c>
      <c r="AH17" s="36"/>
      <c r="AI17" s="36"/>
      <c r="AJ17" s="36"/>
      <c r="AK17" s="36"/>
      <c r="AL17" s="36"/>
      <c r="AM17" s="36"/>
      <c r="AN17" s="37">
        <v>-14.804429955903</v>
      </c>
      <c r="AO17" s="37">
        <v>-64.875502232461997</v>
      </c>
      <c r="AP17" s="36">
        <v>845</v>
      </c>
      <c r="AQ17" s="36"/>
      <c r="AR17" s="36"/>
      <c r="AS17" s="54">
        <f>AP16-AP17</f>
        <v>43</v>
      </c>
      <c r="AT17" s="52"/>
      <c r="AU17" s="53"/>
      <c r="AV17" s="36">
        <v>1</v>
      </c>
      <c r="AW17" s="36">
        <v>1</v>
      </c>
      <c r="AX17" s="36">
        <v>1</v>
      </c>
      <c r="AY17" s="36" t="s">
        <v>123</v>
      </c>
      <c r="AZ17" s="36" t="s">
        <v>123</v>
      </c>
      <c r="BA17" s="36" t="s">
        <v>123</v>
      </c>
      <c r="BB17" s="36" t="s">
        <v>123</v>
      </c>
    </row>
    <row r="18" spans="1:54" x14ac:dyDescent="0.3">
      <c r="A18" s="36" t="s">
        <v>204</v>
      </c>
      <c r="B18" s="36" t="s">
        <v>123</v>
      </c>
      <c r="C18" s="36" t="s">
        <v>123</v>
      </c>
      <c r="D18" s="36" t="s">
        <v>123</v>
      </c>
      <c r="E18" s="36" t="s">
        <v>123</v>
      </c>
      <c r="F18" s="36" t="s">
        <v>123</v>
      </c>
      <c r="G18" s="36" t="s">
        <v>123</v>
      </c>
      <c r="H18" s="36" t="s">
        <v>123</v>
      </c>
      <c r="I18" s="36" t="s">
        <v>123</v>
      </c>
      <c r="J18" s="36" t="s">
        <v>123</v>
      </c>
      <c r="K18" s="36" t="s">
        <v>123</v>
      </c>
      <c r="L18" s="36" t="s">
        <v>123</v>
      </c>
      <c r="M18" s="36" t="s">
        <v>123</v>
      </c>
      <c r="N18" s="36" t="s">
        <v>123</v>
      </c>
      <c r="O18" s="36" t="s">
        <v>123</v>
      </c>
      <c r="P18" s="36" t="s">
        <v>123</v>
      </c>
      <c r="Q18" s="36" t="s">
        <v>123</v>
      </c>
      <c r="R18" s="36" t="s">
        <v>123</v>
      </c>
      <c r="S18" s="36" t="s">
        <v>123</v>
      </c>
      <c r="T18" s="36" t="s">
        <v>123</v>
      </c>
      <c r="U18" s="36" t="s">
        <v>123</v>
      </c>
      <c r="V18" s="36" t="s">
        <v>123</v>
      </c>
      <c r="W18" s="36" t="s">
        <v>123</v>
      </c>
      <c r="X18" s="36">
        <v>1</v>
      </c>
      <c r="Y18" s="36" t="s">
        <v>123</v>
      </c>
      <c r="Z18" s="36" t="s">
        <v>123</v>
      </c>
      <c r="AA18" s="36" t="s">
        <v>123</v>
      </c>
      <c r="AB18" s="36" t="s">
        <v>123</v>
      </c>
      <c r="AC18" s="36" t="s">
        <v>123</v>
      </c>
      <c r="AD18" s="36" t="s">
        <v>123</v>
      </c>
      <c r="AE18" s="36" t="s">
        <v>123</v>
      </c>
      <c r="AF18" s="36" t="s">
        <v>123</v>
      </c>
      <c r="AG18" s="36" t="s">
        <v>123</v>
      </c>
      <c r="AH18" s="36"/>
      <c r="AI18" s="36"/>
      <c r="AJ18" s="36"/>
      <c r="AK18" s="36"/>
      <c r="AL18" s="36"/>
      <c r="AM18" s="36"/>
      <c r="AN18" s="37">
        <v>-14.804380999999999</v>
      </c>
      <c r="AO18" s="37">
        <v>-64.875449000000003</v>
      </c>
      <c r="AP18" s="36"/>
      <c r="AQ18" s="36"/>
      <c r="AR18" s="36"/>
      <c r="AS18" s="54"/>
      <c r="AT18" s="52"/>
      <c r="AU18" s="53"/>
      <c r="AV18" s="36" t="s">
        <v>123</v>
      </c>
      <c r="AW18" s="36" t="s">
        <v>123</v>
      </c>
      <c r="AX18" s="36"/>
      <c r="AY18" s="36">
        <v>7</v>
      </c>
      <c r="AZ18" s="36">
        <f>AY18*1.25</f>
        <v>8.75</v>
      </c>
      <c r="BA18" s="36" t="s">
        <v>123</v>
      </c>
      <c r="BB18" s="36" t="s">
        <v>123</v>
      </c>
    </row>
    <row r="19" spans="1:54" x14ac:dyDescent="0.3">
      <c r="A19" s="36">
        <v>9</v>
      </c>
      <c r="B19" s="36">
        <v>586</v>
      </c>
      <c r="C19" s="36" t="s">
        <v>123</v>
      </c>
      <c r="D19" s="36" t="s">
        <v>123</v>
      </c>
      <c r="E19" s="36" t="s">
        <v>123</v>
      </c>
      <c r="F19" s="36">
        <v>1</v>
      </c>
      <c r="G19" s="36">
        <v>1</v>
      </c>
      <c r="H19" s="36">
        <v>1</v>
      </c>
      <c r="I19" s="36" t="s">
        <v>123</v>
      </c>
      <c r="J19" s="36" t="s">
        <v>123</v>
      </c>
      <c r="K19" s="36" t="s">
        <v>123</v>
      </c>
      <c r="L19" s="36" t="s">
        <v>123</v>
      </c>
      <c r="M19" s="36" t="s">
        <v>123</v>
      </c>
      <c r="N19" s="36">
        <v>1</v>
      </c>
      <c r="O19" s="36" t="s">
        <v>123</v>
      </c>
      <c r="P19" s="36">
        <v>1</v>
      </c>
      <c r="Q19" s="36" t="s">
        <v>123</v>
      </c>
      <c r="R19" s="36" t="s">
        <v>123</v>
      </c>
      <c r="S19" s="36" t="s">
        <v>123</v>
      </c>
      <c r="T19" s="36" t="s">
        <v>123</v>
      </c>
      <c r="U19" s="36" t="s">
        <v>123</v>
      </c>
      <c r="V19" s="36"/>
      <c r="W19" s="36" t="s">
        <v>123</v>
      </c>
      <c r="X19" s="36" t="s">
        <v>123</v>
      </c>
      <c r="Y19" s="36" t="s">
        <v>123</v>
      </c>
      <c r="Z19" s="36" t="s">
        <v>123</v>
      </c>
      <c r="AA19" s="36" t="s">
        <v>123</v>
      </c>
      <c r="AB19" s="36" t="s">
        <v>123</v>
      </c>
      <c r="AC19" s="36" t="s">
        <v>123</v>
      </c>
      <c r="AD19" s="36" t="s">
        <v>123</v>
      </c>
      <c r="AE19" s="36" t="s">
        <v>123</v>
      </c>
      <c r="AF19" s="36" t="s">
        <v>123</v>
      </c>
      <c r="AG19" s="36" t="s">
        <v>123</v>
      </c>
      <c r="AH19" s="36"/>
      <c r="AI19" s="36"/>
      <c r="AJ19" s="36"/>
      <c r="AK19" s="36"/>
      <c r="AL19" s="36"/>
      <c r="AM19" s="36"/>
      <c r="AN19" s="37">
        <v>-14.804128175739001</v>
      </c>
      <c r="AO19" s="37">
        <v>-64.875178020446995</v>
      </c>
      <c r="AP19" s="36">
        <v>798</v>
      </c>
      <c r="AQ19" s="36"/>
      <c r="AR19" s="36"/>
      <c r="AS19" s="54">
        <f>AP17-AP19</f>
        <v>47</v>
      </c>
      <c r="AT19" s="52"/>
      <c r="AU19" s="53"/>
      <c r="AV19" s="36">
        <v>1</v>
      </c>
      <c r="AW19" s="36">
        <v>1</v>
      </c>
      <c r="AX19" s="36">
        <v>1</v>
      </c>
      <c r="AY19" s="36">
        <v>40</v>
      </c>
      <c r="AZ19" s="36">
        <f>AY19*1.25</f>
        <v>50</v>
      </c>
      <c r="BA19" s="36" t="s">
        <v>123</v>
      </c>
      <c r="BB19" s="36" t="s">
        <v>123</v>
      </c>
    </row>
    <row r="20" spans="1:54" x14ac:dyDescent="0.3">
      <c r="A20" s="36">
        <v>10</v>
      </c>
      <c r="B20" s="36">
        <v>587</v>
      </c>
      <c r="C20" s="36" t="s">
        <v>123</v>
      </c>
      <c r="D20" s="36" t="s">
        <v>123</v>
      </c>
      <c r="E20" s="36" t="s">
        <v>123</v>
      </c>
      <c r="F20" s="36">
        <v>1</v>
      </c>
      <c r="G20" s="36">
        <v>1</v>
      </c>
      <c r="H20" s="36">
        <v>1</v>
      </c>
      <c r="I20" s="36" t="s">
        <v>123</v>
      </c>
      <c r="J20" s="36" t="s">
        <v>123</v>
      </c>
      <c r="K20" s="36" t="s">
        <v>123</v>
      </c>
      <c r="L20" s="36">
        <v>1</v>
      </c>
      <c r="M20" s="36" t="s">
        <v>123</v>
      </c>
      <c r="N20" s="36" t="s">
        <v>123</v>
      </c>
      <c r="O20" s="36" t="s">
        <v>123</v>
      </c>
      <c r="P20" s="36" t="s">
        <v>123</v>
      </c>
      <c r="Q20" s="36" t="s">
        <v>123</v>
      </c>
      <c r="R20" s="36" t="s">
        <v>123</v>
      </c>
      <c r="S20" s="36" t="s">
        <v>123</v>
      </c>
      <c r="T20" s="36" t="s">
        <v>123</v>
      </c>
      <c r="U20" s="36" t="s">
        <v>123</v>
      </c>
      <c r="V20" s="36">
        <v>1</v>
      </c>
      <c r="W20" s="36" t="s">
        <v>123</v>
      </c>
      <c r="X20" s="36" t="s">
        <v>123</v>
      </c>
      <c r="Y20" s="36" t="s">
        <v>123</v>
      </c>
      <c r="Z20" s="36" t="s">
        <v>123</v>
      </c>
      <c r="AA20" s="36" t="s">
        <v>123</v>
      </c>
      <c r="AB20" s="36" t="s">
        <v>123</v>
      </c>
      <c r="AC20" s="36" t="s">
        <v>123</v>
      </c>
      <c r="AD20" s="36" t="s">
        <v>123</v>
      </c>
      <c r="AE20" s="36" t="s">
        <v>123</v>
      </c>
      <c r="AF20" s="36" t="s">
        <v>123</v>
      </c>
      <c r="AG20" s="36" t="s">
        <v>123</v>
      </c>
      <c r="AH20" s="36"/>
      <c r="AI20" s="36">
        <v>1</v>
      </c>
      <c r="AJ20" s="36"/>
      <c r="AK20" s="36" t="s">
        <v>297</v>
      </c>
      <c r="AL20" s="36">
        <v>1</v>
      </c>
      <c r="AM20" s="36">
        <v>5</v>
      </c>
      <c r="AN20" s="37">
        <v>-14.803838064312</v>
      </c>
      <c r="AO20" s="37">
        <v>-64.874865878373001</v>
      </c>
      <c r="AP20" s="36">
        <v>753</v>
      </c>
      <c r="AQ20" s="36">
        <v>729</v>
      </c>
      <c r="AR20" s="36">
        <f>AP20-AQ20</f>
        <v>24</v>
      </c>
      <c r="AS20" s="54">
        <f>AP19-AP20</f>
        <v>45</v>
      </c>
      <c r="AT20" s="52"/>
      <c r="AU20" s="53"/>
      <c r="AV20" s="36" t="s">
        <v>123</v>
      </c>
      <c r="AW20" s="36" t="s">
        <v>123</v>
      </c>
      <c r="AX20" s="36" t="s">
        <v>123</v>
      </c>
      <c r="AY20" s="36" t="s">
        <v>123</v>
      </c>
      <c r="AZ20" s="36" t="s">
        <v>123</v>
      </c>
      <c r="BA20" s="36" t="s">
        <v>123</v>
      </c>
      <c r="BB20" s="36" t="s">
        <v>123</v>
      </c>
    </row>
    <row r="21" spans="1:54" x14ac:dyDescent="0.3">
      <c r="A21" s="36">
        <v>11</v>
      </c>
      <c r="B21" s="36">
        <v>588</v>
      </c>
      <c r="C21" s="36" t="s">
        <v>123</v>
      </c>
      <c r="D21" s="36" t="s">
        <v>123</v>
      </c>
      <c r="E21" s="36" t="s">
        <v>123</v>
      </c>
      <c r="F21" s="36">
        <v>1</v>
      </c>
      <c r="G21" s="36">
        <v>1</v>
      </c>
      <c r="H21" s="36">
        <v>1</v>
      </c>
      <c r="I21" s="36" t="s">
        <v>123</v>
      </c>
      <c r="J21" s="36" t="s">
        <v>123</v>
      </c>
      <c r="K21" s="36" t="s">
        <v>123</v>
      </c>
      <c r="L21" s="36">
        <v>1</v>
      </c>
      <c r="M21" s="36" t="s">
        <v>123</v>
      </c>
      <c r="N21" s="36" t="s">
        <v>123</v>
      </c>
      <c r="O21" s="36" t="s">
        <v>123</v>
      </c>
      <c r="P21" s="36" t="s">
        <v>123</v>
      </c>
      <c r="Q21" s="36" t="s">
        <v>123</v>
      </c>
      <c r="R21" s="36" t="s">
        <v>123</v>
      </c>
      <c r="S21" s="36" t="s">
        <v>123</v>
      </c>
      <c r="T21" s="36" t="s">
        <v>123</v>
      </c>
      <c r="U21" s="36" t="s">
        <v>123</v>
      </c>
      <c r="V21" s="36" t="s">
        <v>123</v>
      </c>
      <c r="W21" s="36" t="s">
        <v>123</v>
      </c>
      <c r="X21" s="36" t="s">
        <v>123</v>
      </c>
      <c r="Y21" s="36" t="s">
        <v>123</v>
      </c>
      <c r="Z21" s="36" t="s">
        <v>123</v>
      </c>
      <c r="AA21" s="36" t="s">
        <v>123</v>
      </c>
      <c r="AB21" s="36" t="s">
        <v>123</v>
      </c>
      <c r="AC21" s="36" t="s">
        <v>123</v>
      </c>
      <c r="AD21" s="36" t="s">
        <v>123</v>
      </c>
      <c r="AE21" s="36" t="s">
        <v>123</v>
      </c>
      <c r="AF21" s="36" t="s">
        <v>123</v>
      </c>
      <c r="AG21" s="36" t="s">
        <v>123</v>
      </c>
      <c r="AH21" s="36"/>
      <c r="AI21" s="36"/>
      <c r="AJ21" s="36"/>
      <c r="AK21" s="36"/>
      <c r="AL21" s="36"/>
      <c r="AM21" s="36"/>
      <c r="AN21" s="37">
        <v>-14.803537255482</v>
      </c>
      <c r="AO21" s="37">
        <v>-64.874539319424997</v>
      </c>
      <c r="AP21" s="36">
        <v>680</v>
      </c>
      <c r="AQ21" s="36"/>
      <c r="AR21" s="36"/>
      <c r="AS21" s="54">
        <f>AQ20-AP21</f>
        <v>49</v>
      </c>
      <c r="AT21" s="52"/>
      <c r="AU21" s="53"/>
      <c r="AV21" s="36" t="s">
        <v>123</v>
      </c>
      <c r="AW21" s="36" t="s">
        <v>123</v>
      </c>
      <c r="AX21" s="36" t="s">
        <v>123</v>
      </c>
      <c r="AY21" s="36" t="s">
        <v>123</v>
      </c>
      <c r="AZ21" s="36" t="s">
        <v>123</v>
      </c>
      <c r="BA21" s="36" t="s">
        <v>123</v>
      </c>
      <c r="BB21" s="36" t="s">
        <v>123</v>
      </c>
    </row>
    <row r="22" spans="1:54" x14ac:dyDescent="0.3">
      <c r="A22" s="36">
        <v>12</v>
      </c>
      <c r="B22" s="36">
        <v>589</v>
      </c>
      <c r="C22" s="36"/>
      <c r="D22" s="36"/>
      <c r="E22" s="36"/>
      <c r="F22" s="36">
        <v>1</v>
      </c>
      <c r="G22" s="36">
        <v>1</v>
      </c>
      <c r="H22" s="36">
        <v>1</v>
      </c>
      <c r="I22" s="36"/>
      <c r="J22" s="36"/>
      <c r="K22" s="36"/>
      <c r="L22" s="36">
        <v>1</v>
      </c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7">
        <v>-14.803307110682001</v>
      </c>
      <c r="AO22" s="37">
        <v>-64.874289203434998</v>
      </c>
      <c r="AP22" s="36">
        <v>642</v>
      </c>
      <c r="AQ22" s="36"/>
      <c r="AR22" s="36"/>
      <c r="AS22" s="54">
        <f>AP21-AP22</f>
        <v>38</v>
      </c>
      <c r="AT22" s="52"/>
      <c r="AU22" s="53"/>
      <c r="AV22" s="36"/>
      <c r="AW22" s="36"/>
      <c r="AX22" s="36"/>
      <c r="AY22" s="36"/>
      <c r="AZ22" s="36"/>
      <c r="BA22" s="36"/>
      <c r="BB22" s="36"/>
    </row>
    <row r="23" spans="1:54" x14ac:dyDescent="0.3">
      <c r="A23" s="36">
        <v>13</v>
      </c>
      <c r="B23" s="36">
        <v>590</v>
      </c>
      <c r="C23" s="36" t="s">
        <v>123</v>
      </c>
      <c r="D23" s="36" t="s">
        <v>123</v>
      </c>
      <c r="E23" s="36" t="s">
        <v>123</v>
      </c>
      <c r="F23" s="36">
        <v>1</v>
      </c>
      <c r="G23" s="36">
        <v>1</v>
      </c>
      <c r="H23" s="36">
        <v>1</v>
      </c>
      <c r="I23" s="36" t="s">
        <v>123</v>
      </c>
      <c r="J23" s="36" t="s">
        <v>123</v>
      </c>
      <c r="K23" s="36" t="s">
        <v>123</v>
      </c>
      <c r="L23" s="36" t="s">
        <v>123</v>
      </c>
      <c r="M23" s="36" t="s">
        <v>123</v>
      </c>
      <c r="N23" s="36">
        <v>1</v>
      </c>
      <c r="O23" s="36" t="s">
        <v>123</v>
      </c>
      <c r="P23" s="36" t="s">
        <v>123</v>
      </c>
      <c r="Q23" s="36" t="s">
        <v>123</v>
      </c>
      <c r="R23" s="36" t="s">
        <v>123</v>
      </c>
      <c r="S23" s="36" t="s">
        <v>123</v>
      </c>
      <c r="T23" s="36" t="s">
        <v>123</v>
      </c>
      <c r="U23" s="36" t="s">
        <v>123</v>
      </c>
      <c r="V23" s="36">
        <v>1</v>
      </c>
      <c r="W23" s="36" t="s">
        <v>123</v>
      </c>
      <c r="X23" s="36" t="s">
        <v>123</v>
      </c>
      <c r="Y23" s="36" t="s">
        <v>123</v>
      </c>
      <c r="Z23" s="36" t="s">
        <v>123</v>
      </c>
      <c r="AA23" s="36" t="s">
        <v>123</v>
      </c>
      <c r="AB23" s="36" t="s">
        <v>123</v>
      </c>
      <c r="AC23" s="36" t="s">
        <v>123</v>
      </c>
      <c r="AD23" s="36" t="s">
        <v>123</v>
      </c>
      <c r="AE23" s="36" t="s">
        <v>123</v>
      </c>
      <c r="AF23" s="36" t="s">
        <v>123</v>
      </c>
      <c r="AG23" s="36" t="s">
        <v>123</v>
      </c>
      <c r="AH23" s="36"/>
      <c r="AI23" s="36"/>
      <c r="AJ23" s="36"/>
      <c r="AK23" s="36" t="s">
        <v>298</v>
      </c>
      <c r="AL23" s="36">
        <v>1</v>
      </c>
      <c r="AM23" s="36">
        <v>1</v>
      </c>
      <c r="AN23" s="37">
        <v>-14.803051999999999</v>
      </c>
      <c r="AO23" s="37">
        <v>-64.874041000000005</v>
      </c>
      <c r="AP23" s="36">
        <v>605</v>
      </c>
      <c r="AQ23" s="36">
        <v>590</v>
      </c>
      <c r="AR23" s="36">
        <f>AP23-AQ23</f>
        <v>15</v>
      </c>
      <c r="AS23" s="54">
        <f>AP22-AP23</f>
        <v>37</v>
      </c>
      <c r="AT23" s="52"/>
      <c r="AU23" s="53"/>
      <c r="AV23" s="36" t="s">
        <v>123</v>
      </c>
      <c r="AW23" s="36" t="s">
        <v>123</v>
      </c>
      <c r="AX23" s="36" t="s">
        <v>123</v>
      </c>
      <c r="AY23" s="36" t="s">
        <v>123</v>
      </c>
      <c r="AZ23" s="36" t="s">
        <v>123</v>
      </c>
      <c r="BA23" s="36" t="s">
        <v>123</v>
      </c>
      <c r="BB23" s="36" t="s">
        <v>123</v>
      </c>
    </row>
    <row r="24" spans="1:54" x14ac:dyDescent="0.3">
      <c r="A24" s="123" t="s">
        <v>22</v>
      </c>
      <c r="B24" s="123"/>
      <c r="C24" s="38">
        <f t="shared" ref="C24:N24" si="0">SUM(C8:C23)</f>
        <v>0</v>
      </c>
      <c r="D24" s="38">
        <f t="shared" si="0"/>
        <v>0</v>
      </c>
      <c r="E24" s="38">
        <f t="shared" si="0"/>
        <v>0</v>
      </c>
      <c r="F24" s="38">
        <f t="shared" si="0"/>
        <v>11</v>
      </c>
      <c r="G24" s="38">
        <f t="shared" si="0"/>
        <v>11</v>
      </c>
      <c r="H24" s="38">
        <f t="shared" si="0"/>
        <v>11</v>
      </c>
      <c r="I24" s="38">
        <f t="shared" si="0"/>
        <v>0</v>
      </c>
      <c r="J24" s="38">
        <f t="shared" si="0"/>
        <v>0</v>
      </c>
      <c r="K24" s="38">
        <f t="shared" si="0"/>
        <v>0</v>
      </c>
      <c r="L24" s="38">
        <f t="shared" si="0"/>
        <v>3</v>
      </c>
      <c r="M24" s="38">
        <f t="shared" si="0"/>
        <v>0</v>
      </c>
      <c r="N24" s="38">
        <f t="shared" si="0"/>
        <v>8</v>
      </c>
      <c r="O24" s="38">
        <f t="shared" ref="O24:AG24" si="1">SUM(O8:O23)</f>
        <v>0</v>
      </c>
      <c r="P24" s="38">
        <f t="shared" si="1"/>
        <v>8</v>
      </c>
      <c r="Q24" s="38">
        <f t="shared" si="1"/>
        <v>0</v>
      </c>
      <c r="R24" s="38">
        <f t="shared" si="1"/>
        <v>0</v>
      </c>
      <c r="S24" s="38">
        <f t="shared" si="1"/>
        <v>0</v>
      </c>
      <c r="T24" s="38">
        <f t="shared" si="1"/>
        <v>0</v>
      </c>
      <c r="U24" s="38">
        <f t="shared" si="1"/>
        <v>0</v>
      </c>
      <c r="V24" s="38">
        <f t="shared" si="1"/>
        <v>3</v>
      </c>
      <c r="W24" s="38">
        <f t="shared" si="1"/>
        <v>0</v>
      </c>
      <c r="X24" s="38">
        <f t="shared" si="1"/>
        <v>3</v>
      </c>
      <c r="Y24" s="38">
        <f t="shared" si="1"/>
        <v>0</v>
      </c>
      <c r="Z24" s="38">
        <f t="shared" si="1"/>
        <v>0</v>
      </c>
      <c r="AA24" s="38">
        <f t="shared" si="1"/>
        <v>0</v>
      </c>
      <c r="AB24" s="38">
        <f t="shared" si="1"/>
        <v>0</v>
      </c>
      <c r="AC24" s="38">
        <f t="shared" si="1"/>
        <v>0</v>
      </c>
      <c r="AD24" s="38">
        <f t="shared" si="1"/>
        <v>0</v>
      </c>
      <c r="AE24" s="38">
        <f t="shared" si="1"/>
        <v>0</v>
      </c>
      <c r="AF24" s="38">
        <f t="shared" si="1"/>
        <v>0</v>
      </c>
      <c r="AG24" s="38">
        <f t="shared" si="1"/>
        <v>0</v>
      </c>
      <c r="AH24" s="38">
        <f>COUNTA(AH8:AH23)</f>
        <v>0</v>
      </c>
      <c r="AI24" s="38">
        <f>SUM(AI8:AI23)</f>
        <v>1</v>
      </c>
      <c r="AJ24" s="38">
        <f>SUM(AJ8:AJ23)</f>
        <v>0</v>
      </c>
      <c r="AK24" s="38">
        <f>COUNTA(AK8:AK23)</f>
        <v>3</v>
      </c>
      <c r="AL24" s="38">
        <f>SUM(AL8:AL23)</f>
        <v>3</v>
      </c>
      <c r="AM24" s="38">
        <f>SUM(AM8:AM23)</f>
        <v>7</v>
      </c>
      <c r="AN24" s="106" t="s">
        <v>25</v>
      </c>
      <c r="AO24" s="106"/>
      <c r="AP24" s="106">
        <f>AR24+AS24</f>
        <v>450</v>
      </c>
      <c r="AQ24" s="106"/>
      <c r="AR24" s="34">
        <f>SUM(AR8:AR23)</f>
        <v>75</v>
      </c>
      <c r="AS24" s="34">
        <f>SUM(AS8:AS23)</f>
        <v>375</v>
      </c>
      <c r="AT24" s="106" t="s">
        <v>75</v>
      </c>
      <c r="AU24" s="106"/>
      <c r="AV24" s="38">
        <f t="shared" ref="AV24:BB24" si="2">SUM(AV8:AV23)</f>
        <v>8</v>
      </c>
      <c r="AW24" s="38">
        <f t="shared" si="2"/>
        <v>8</v>
      </c>
      <c r="AX24" s="38">
        <f t="shared" si="2"/>
        <v>8</v>
      </c>
      <c r="AY24" s="38">
        <f t="shared" si="2"/>
        <v>134</v>
      </c>
      <c r="AZ24" s="38">
        <f t="shared" si="2"/>
        <v>167.5</v>
      </c>
      <c r="BA24" s="38">
        <f t="shared" si="2"/>
        <v>2</v>
      </c>
      <c r="BB24" s="38">
        <f t="shared" si="2"/>
        <v>0</v>
      </c>
    </row>
    <row r="25" spans="1:54" ht="10.95" customHeight="1" x14ac:dyDescent="0.3">
      <c r="AP25" s="82">
        <f>AP8-AQ23</f>
        <v>450</v>
      </c>
    </row>
    <row r="26" spans="1:54" ht="10.95" customHeight="1" x14ac:dyDescent="0.3"/>
    <row r="27" spans="1:54" ht="10.95" customHeight="1" x14ac:dyDescent="0.3"/>
    <row r="28" spans="1:54" ht="10.95" customHeight="1" x14ac:dyDescent="0.3"/>
    <row r="29" spans="1:54" ht="10.95" customHeight="1" x14ac:dyDescent="0.3"/>
    <row r="30" spans="1:54" ht="10.95" customHeight="1" x14ac:dyDescent="0.3"/>
    <row r="31" spans="1:54" ht="10.95" customHeight="1" x14ac:dyDescent="0.3"/>
    <row r="32" spans="1:54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  <row r="180" ht="10.95" customHeight="1" x14ac:dyDescent="0.3"/>
    <row r="181" ht="10.95" customHeight="1" x14ac:dyDescent="0.3"/>
    <row r="182" ht="10.95" customHeight="1" x14ac:dyDescent="0.3"/>
    <row r="183" ht="10.95" customHeight="1" x14ac:dyDescent="0.3"/>
    <row r="184" ht="10.95" customHeight="1" x14ac:dyDescent="0.3"/>
    <row r="185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8">
    <mergeCell ref="AT8:AU8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9:AU9"/>
    <mergeCell ref="AT12:AU12"/>
    <mergeCell ref="AT14:AU14"/>
    <mergeCell ref="A24:B24"/>
    <mergeCell ref="AN24:AO24"/>
    <mergeCell ref="AP24:AQ24"/>
    <mergeCell ref="AT24:AU24"/>
  </mergeCells>
  <phoneticPr fontId="21" type="noConversion"/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A972-AB76-4F3B-B639-F37BBE5C96A3}">
  <sheetPr>
    <tabColor rgb="FF00B050"/>
    <pageSetUpPr fitToPage="1"/>
  </sheetPr>
  <dimension ref="A1:BB189"/>
  <sheetViews>
    <sheetView showGridLines="0" zoomScaleNormal="100" workbookViewId="0">
      <pane xSplit="2" ySplit="7" topLeftCell="AI23" activePane="bottomRight" state="frozen"/>
      <selection pane="topRight" activeCell="C1" sqref="C1"/>
      <selection pane="bottomLeft" activeCell="A8" sqref="A8"/>
      <selection pane="bottomRight" activeCell="AP30" sqref="AP30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6640625" style="1" customWidth="1"/>
    <col min="15" max="15" width="3.44140625" style="1" customWidth="1"/>
    <col min="16" max="16" width="5.109375" style="1" customWidth="1"/>
    <col min="17" max="17" width="4.6640625" style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1.44140625" style="1" customWidth="1"/>
    <col min="41" max="41" width="11.44140625" style="1" bestFit="1" customWidth="1"/>
    <col min="42" max="44" width="6" style="1" bestFit="1" customWidth="1"/>
    <col min="45" max="45" width="5" style="1" bestFit="1" customWidth="1"/>
    <col min="46" max="46" width="10.5546875" style="2" customWidth="1"/>
    <col min="47" max="47" width="8" style="2" customWidth="1"/>
    <col min="48" max="48" width="4.33203125" style="2" customWidth="1"/>
    <col min="49" max="49" width="4.109375" style="2" customWidth="1"/>
    <col min="50" max="50" width="4.33203125" style="1" customWidth="1"/>
    <col min="51" max="51" width="5.44140625" style="1" bestFit="1" customWidth="1"/>
    <col min="52" max="52" width="4.8867187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9" t="s">
        <v>339</v>
      </c>
      <c r="G4" s="28"/>
      <c r="H4" s="28"/>
      <c r="I4" s="28"/>
      <c r="J4" s="28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254</v>
      </c>
      <c r="AQ4" s="31"/>
      <c r="AR4" s="32"/>
      <c r="AT4" s="33" t="s">
        <v>88</v>
      </c>
      <c r="AU4" s="107" t="s">
        <v>341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33.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90</v>
      </c>
      <c r="S7" s="25" t="s">
        <v>117</v>
      </c>
      <c r="T7" s="25" t="s">
        <v>13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>
        <v>1</v>
      </c>
      <c r="B8" s="36">
        <v>587</v>
      </c>
      <c r="C8" s="36" t="s">
        <v>123</v>
      </c>
      <c r="D8" s="36" t="s">
        <v>123</v>
      </c>
      <c r="E8" s="36" t="s">
        <v>123</v>
      </c>
      <c r="F8" s="36" t="s">
        <v>123</v>
      </c>
      <c r="G8" s="36"/>
      <c r="H8" s="36" t="s">
        <v>123</v>
      </c>
      <c r="I8" s="36" t="s">
        <v>123</v>
      </c>
      <c r="J8" s="36" t="s">
        <v>123</v>
      </c>
      <c r="K8" s="36" t="s">
        <v>123</v>
      </c>
      <c r="L8" s="36" t="s">
        <v>123</v>
      </c>
      <c r="M8" s="36" t="s">
        <v>123</v>
      </c>
      <c r="N8" s="36">
        <v>1</v>
      </c>
      <c r="O8" s="36" t="s">
        <v>123</v>
      </c>
      <c r="P8" s="36" t="s">
        <v>123</v>
      </c>
      <c r="Q8" s="36" t="s">
        <v>123</v>
      </c>
      <c r="R8" s="36" t="s">
        <v>123</v>
      </c>
      <c r="S8" s="36" t="s">
        <v>123</v>
      </c>
      <c r="T8" s="36" t="s">
        <v>123</v>
      </c>
      <c r="U8" s="36" t="s">
        <v>123</v>
      </c>
      <c r="V8" s="36" t="s">
        <v>123</v>
      </c>
      <c r="W8" s="36" t="s">
        <v>123</v>
      </c>
      <c r="X8" s="36" t="s">
        <v>123</v>
      </c>
      <c r="Y8" s="36" t="s">
        <v>123</v>
      </c>
      <c r="Z8" s="36" t="s">
        <v>123</v>
      </c>
      <c r="AA8" s="36" t="s">
        <v>123</v>
      </c>
      <c r="AB8" s="36" t="s">
        <v>123</v>
      </c>
      <c r="AC8" s="36" t="s">
        <v>123</v>
      </c>
      <c r="AD8" s="36" t="s">
        <v>123</v>
      </c>
      <c r="AE8" s="36" t="s">
        <v>123</v>
      </c>
      <c r="AF8" s="36" t="s">
        <v>123</v>
      </c>
      <c r="AG8" s="36" t="s">
        <v>123</v>
      </c>
      <c r="AH8" s="36"/>
      <c r="AI8" s="36"/>
      <c r="AJ8" s="36"/>
      <c r="AK8" s="36"/>
      <c r="AL8" s="36"/>
      <c r="AM8" s="36"/>
      <c r="AN8" s="37">
        <v>-14.803838000000001</v>
      </c>
      <c r="AO8" s="37">
        <v>-64.874865999999997</v>
      </c>
      <c r="AP8" s="36">
        <v>590</v>
      </c>
      <c r="AQ8" s="36">
        <v>578</v>
      </c>
      <c r="AR8" s="36">
        <f>AP8-AQ8</f>
        <v>12</v>
      </c>
      <c r="AS8" s="36"/>
      <c r="AT8" s="52"/>
      <c r="AU8" s="53"/>
      <c r="AV8" s="36" t="s">
        <v>123</v>
      </c>
      <c r="AW8" s="36" t="s">
        <v>123</v>
      </c>
      <c r="AX8" s="36" t="s">
        <v>123</v>
      </c>
      <c r="AY8" s="36" t="s">
        <v>123</v>
      </c>
      <c r="AZ8" s="36" t="s">
        <v>123</v>
      </c>
      <c r="BA8" s="36" t="s">
        <v>123</v>
      </c>
      <c r="BB8" s="36" t="s">
        <v>123</v>
      </c>
    </row>
    <row r="9" spans="1:54" x14ac:dyDescent="0.3">
      <c r="A9" s="36">
        <v>2</v>
      </c>
      <c r="B9" s="36">
        <v>586</v>
      </c>
      <c r="C9" s="36" t="s">
        <v>123</v>
      </c>
      <c r="D9" s="36" t="s">
        <v>123</v>
      </c>
      <c r="E9" s="36" t="s">
        <v>123</v>
      </c>
      <c r="F9" s="36" t="s">
        <v>123</v>
      </c>
      <c r="G9" s="36"/>
      <c r="H9" s="36" t="s">
        <v>123</v>
      </c>
      <c r="I9" s="36" t="s">
        <v>123</v>
      </c>
      <c r="J9" s="36" t="s">
        <v>123</v>
      </c>
      <c r="K9" s="36" t="s">
        <v>123</v>
      </c>
      <c r="L9" s="36" t="s">
        <v>123</v>
      </c>
      <c r="M9" s="36" t="s">
        <v>123</v>
      </c>
      <c r="N9" s="36"/>
      <c r="O9" s="36" t="s">
        <v>123</v>
      </c>
      <c r="P9" s="36" t="s">
        <v>123</v>
      </c>
      <c r="Q9" s="36" t="s">
        <v>123</v>
      </c>
      <c r="R9" s="36" t="s">
        <v>123</v>
      </c>
      <c r="S9" s="36" t="s">
        <v>123</v>
      </c>
      <c r="T9" s="36" t="s">
        <v>123</v>
      </c>
      <c r="U9" s="36" t="s">
        <v>123</v>
      </c>
      <c r="V9" s="36" t="s">
        <v>123</v>
      </c>
      <c r="W9" s="36" t="s">
        <v>123</v>
      </c>
      <c r="X9" s="36" t="s">
        <v>123</v>
      </c>
      <c r="Y9" s="36" t="s">
        <v>123</v>
      </c>
      <c r="Z9" s="36" t="s">
        <v>123</v>
      </c>
      <c r="AA9" s="36" t="s">
        <v>123</v>
      </c>
      <c r="AB9" s="36" t="s">
        <v>123</v>
      </c>
      <c r="AC9" s="36" t="s">
        <v>123</v>
      </c>
      <c r="AD9" s="36" t="s">
        <v>123</v>
      </c>
      <c r="AE9" s="36" t="s">
        <v>123</v>
      </c>
      <c r="AF9" s="36" t="s">
        <v>123</v>
      </c>
      <c r="AG9" s="36" t="s">
        <v>123</v>
      </c>
      <c r="AH9" s="36"/>
      <c r="AI9" s="36"/>
      <c r="AJ9" s="36"/>
      <c r="AK9" s="36"/>
      <c r="AL9" s="36"/>
      <c r="AM9" s="36"/>
      <c r="AN9" s="37">
        <v>-14.804128175739001</v>
      </c>
      <c r="AO9" s="37">
        <v>-64.875178020446995</v>
      </c>
      <c r="AP9" s="36">
        <v>533</v>
      </c>
      <c r="AQ9" s="36"/>
      <c r="AR9" s="36"/>
      <c r="AS9" s="36">
        <f>AQ8-AP9</f>
        <v>45</v>
      </c>
      <c r="AT9" s="52"/>
      <c r="AU9" s="53"/>
      <c r="AV9" s="36" t="s">
        <v>123</v>
      </c>
      <c r="AW9" s="36" t="s">
        <v>123</v>
      </c>
      <c r="AX9" s="36" t="s">
        <v>123</v>
      </c>
      <c r="AY9" s="36" t="s">
        <v>123</v>
      </c>
      <c r="AZ9" s="36" t="s">
        <v>123</v>
      </c>
      <c r="BA9" s="36" t="s">
        <v>123</v>
      </c>
      <c r="BB9" s="36" t="s">
        <v>123</v>
      </c>
    </row>
    <row r="10" spans="1:54" x14ac:dyDescent="0.3">
      <c r="A10" s="36" t="s">
        <v>204</v>
      </c>
      <c r="B10" s="36"/>
      <c r="C10" s="36" t="s">
        <v>123</v>
      </c>
      <c r="D10" s="36" t="s">
        <v>123</v>
      </c>
      <c r="E10" s="36" t="s">
        <v>123</v>
      </c>
      <c r="F10" s="36" t="s">
        <v>123</v>
      </c>
      <c r="G10" s="36"/>
      <c r="H10" s="36" t="s">
        <v>123</v>
      </c>
      <c r="I10" s="36" t="s">
        <v>123</v>
      </c>
      <c r="J10" s="36" t="s">
        <v>123</v>
      </c>
      <c r="K10" s="36" t="s">
        <v>123</v>
      </c>
      <c r="L10" s="36" t="s">
        <v>123</v>
      </c>
      <c r="M10" s="36" t="s">
        <v>123</v>
      </c>
      <c r="N10" s="36" t="s">
        <v>123</v>
      </c>
      <c r="O10" s="36" t="s">
        <v>123</v>
      </c>
      <c r="P10" s="36" t="s">
        <v>123</v>
      </c>
      <c r="Q10" s="36" t="s">
        <v>123</v>
      </c>
      <c r="R10" s="36" t="s">
        <v>123</v>
      </c>
      <c r="S10" s="36" t="s">
        <v>123</v>
      </c>
      <c r="T10" s="36" t="s">
        <v>123</v>
      </c>
      <c r="U10" s="36" t="s">
        <v>123</v>
      </c>
      <c r="V10" s="36" t="s">
        <v>123</v>
      </c>
      <c r="W10" s="36" t="s">
        <v>123</v>
      </c>
      <c r="X10" s="36" t="s">
        <v>123</v>
      </c>
      <c r="Y10" s="36" t="s">
        <v>123</v>
      </c>
      <c r="Z10" s="36" t="s">
        <v>123</v>
      </c>
      <c r="AA10" s="36" t="s">
        <v>123</v>
      </c>
      <c r="AB10" s="36" t="s">
        <v>123</v>
      </c>
      <c r="AC10" s="36" t="s">
        <v>123</v>
      </c>
      <c r="AD10" s="36" t="s">
        <v>123</v>
      </c>
      <c r="AE10" s="36" t="s">
        <v>123</v>
      </c>
      <c r="AF10" s="36" t="s">
        <v>123</v>
      </c>
      <c r="AG10" s="36" t="s">
        <v>123</v>
      </c>
      <c r="AH10" s="36"/>
      <c r="AI10" s="36"/>
      <c r="AJ10" s="36"/>
      <c r="AK10" s="36"/>
      <c r="AL10" s="36"/>
      <c r="AM10" s="36"/>
      <c r="AN10" s="37">
        <v>-14.804380999999999</v>
      </c>
      <c r="AO10" s="37">
        <v>-64.875449000000003</v>
      </c>
      <c r="AP10" s="36"/>
      <c r="AQ10" s="36"/>
      <c r="AR10" s="36"/>
      <c r="AS10" s="54"/>
      <c r="AT10" s="61"/>
      <c r="AU10" s="51"/>
      <c r="AV10" s="36"/>
      <c r="AW10" s="36"/>
      <c r="AX10" s="36"/>
      <c r="AY10" s="36"/>
      <c r="AZ10" s="36"/>
      <c r="BA10" s="36"/>
      <c r="BB10" s="36"/>
    </row>
    <row r="11" spans="1:54" x14ac:dyDescent="0.3">
      <c r="A11" s="36">
        <v>3</v>
      </c>
      <c r="B11" s="36">
        <v>591</v>
      </c>
      <c r="C11" s="36" t="s">
        <v>123</v>
      </c>
      <c r="D11" s="36" t="s">
        <v>123</v>
      </c>
      <c r="E11" s="36" t="s">
        <v>123</v>
      </c>
      <c r="F11" s="36">
        <v>1</v>
      </c>
      <c r="G11" s="36">
        <v>1</v>
      </c>
      <c r="H11" s="36">
        <v>1</v>
      </c>
      <c r="I11" s="36" t="s">
        <v>123</v>
      </c>
      <c r="J11" s="36" t="s">
        <v>123</v>
      </c>
      <c r="K11" s="36" t="s">
        <v>123</v>
      </c>
      <c r="L11" s="36" t="s">
        <v>123</v>
      </c>
      <c r="M11" s="36" t="s">
        <v>123</v>
      </c>
      <c r="N11" s="36">
        <v>1</v>
      </c>
      <c r="O11" s="36" t="s">
        <v>123</v>
      </c>
      <c r="P11" s="36">
        <v>1</v>
      </c>
      <c r="Q11" s="36" t="s">
        <v>123</v>
      </c>
      <c r="R11" s="36" t="s">
        <v>123</v>
      </c>
      <c r="S11" s="36" t="s">
        <v>123</v>
      </c>
      <c r="T11" s="36" t="s">
        <v>123</v>
      </c>
      <c r="U11" s="36" t="s">
        <v>123</v>
      </c>
      <c r="V11" s="36" t="s">
        <v>123</v>
      </c>
      <c r="W11" s="36" t="s">
        <v>123</v>
      </c>
      <c r="X11" s="36" t="s">
        <v>123</v>
      </c>
      <c r="Y11" s="36" t="s">
        <v>123</v>
      </c>
      <c r="Z11" s="36" t="s">
        <v>123</v>
      </c>
      <c r="AA11" s="36" t="s">
        <v>123</v>
      </c>
      <c r="AB11" s="36" t="s">
        <v>123</v>
      </c>
      <c r="AC11" s="36" t="s">
        <v>123</v>
      </c>
      <c r="AD11" s="36" t="s">
        <v>123</v>
      </c>
      <c r="AE11" s="36" t="s">
        <v>123</v>
      </c>
      <c r="AF11" s="36" t="s">
        <v>123</v>
      </c>
      <c r="AG11" s="36" t="s">
        <v>123</v>
      </c>
      <c r="AH11" s="36"/>
      <c r="AI11" s="36"/>
      <c r="AJ11" s="36"/>
      <c r="AK11" s="36"/>
      <c r="AL11" s="36"/>
      <c r="AM11" s="36"/>
      <c r="AN11" s="37">
        <v>-14.804288627963</v>
      </c>
      <c r="AO11" s="37">
        <v>-64.875573311001006</v>
      </c>
      <c r="AP11" s="36">
        <v>475</v>
      </c>
      <c r="AQ11" s="36"/>
      <c r="AR11" s="36"/>
      <c r="AS11" s="54">
        <f>AP9-AP11</f>
        <v>58</v>
      </c>
      <c r="AT11" s="147"/>
      <c r="AU11" s="148"/>
      <c r="AV11" s="36">
        <v>1</v>
      </c>
      <c r="AW11" s="36">
        <v>1</v>
      </c>
      <c r="AX11" s="36">
        <v>1</v>
      </c>
      <c r="AY11" s="36">
        <v>16</v>
      </c>
      <c r="AZ11" s="36">
        <f>AY11*1.25</f>
        <v>20</v>
      </c>
      <c r="BA11" s="36" t="s">
        <v>123</v>
      </c>
      <c r="BB11" s="36" t="s">
        <v>123</v>
      </c>
    </row>
    <row r="12" spans="1:54" x14ac:dyDescent="0.3">
      <c r="A12" s="36">
        <v>4</v>
      </c>
      <c r="B12" s="36">
        <v>592</v>
      </c>
      <c r="C12" s="36" t="s">
        <v>123</v>
      </c>
      <c r="D12" s="36" t="s">
        <v>123</v>
      </c>
      <c r="E12" s="36" t="s">
        <v>123</v>
      </c>
      <c r="F12" s="36">
        <v>1</v>
      </c>
      <c r="G12" s="36">
        <v>1</v>
      </c>
      <c r="H12" s="36">
        <v>1</v>
      </c>
      <c r="I12" s="36" t="s">
        <v>123</v>
      </c>
      <c r="J12" s="36" t="s">
        <v>123</v>
      </c>
      <c r="K12" s="36" t="s">
        <v>123</v>
      </c>
      <c r="L12" s="36">
        <v>1</v>
      </c>
      <c r="M12" s="36" t="s">
        <v>123</v>
      </c>
      <c r="N12" s="36" t="s">
        <v>123</v>
      </c>
      <c r="O12" s="36" t="s">
        <v>123</v>
      </c>
      <c r="P12" s="36" t="s">
        <v>123</v>
      </c>
      <c r="Q12" s="36" t="s">
        <v>123</v>
      </c>
      <c r="R12" s="36" t="s">
        <v>123</v>
      </c>
      <c r="S12" s="36" t="s">
        <v>123</v>
      </c>
      <c r="T12" s="36" t="s">
        <v>123</v>
      </c>
      <c r="U12" s="36" t="s">
        <v>123</v>
      </c>
      <c r="V12" s="36" t="s">
        <v>123</v>
      </c>
      <c r="W12" s="36" t="s">
        <v>123</v>
      </c>
      <c r="X12" s="36" t="s">
        <v>123</v>
      </c>
      <c r="Y12" s="36" t="s">
        <v>123</v>
      </c>
      <c r="Z12" s="36" t="s">
        <v>123</v>
      </c>
      <c r="AA12" s="36" t="s">
        <v>123</v>
      </c>
      <c r="AB12" s="36" t="s">
        <v>123</v>
      </c>
      <c r="AC12" s="36" t="s">
        <v>123</v>
      </c>
      <c r="AD12" s="36" t="s">
        <v>123</v>
      </c>
      <c r="AE12" s="36" t="s">
        <v>123</v>
      </c>
      <c r="AF12" s="36" t="s">
        <v>123</v>
      </c>
      <c r="AG12" s="36" t="s">
        <v>123</v>
      </c>
      <c r="AH12" s="36"/>
      <c r="AI12" s="36"/>
      <c r="AJ12" s="36"/>
      <c r="AK12" s="36"/>
      <c r="AL12" s="36"/>
      <c r="AM12" s="36"/>
      <c r="AN12" s="37">
        <v>-14.804087333483</v>
      </c>
      <c r="AO12" s="37">
        <v>-64.875763747841006</v>
      </c>
      <c r="AP12" s="36">
        <v>444</v>
      </c>
      <c r="AQ12" s="36"/>
      <c r="AR12" s="36"/>
      <c r="AS12" s="54">
        <f>AP11-AP12</f>
        <v>31</v>
      </c>
      <c r="AT12" s="149"/>
      <c r="AU12" s="150"/>
      <c r="AV12" s="36" t="s">
        <v>123</v>
      </c>
      <c r="AW12" s="36" t="s">
        <v>123</v>
      </c>
      <c r="AX12" s="36" t="s">
        <v>123</v>
      </c>
      <c r="AY12" s="36" t="s">
        <v>123</v>
      </c>
      <c r="AZ12" s="36" t="s">
        <v>123</v>
      </c>
      <c r="BA12" s="36" t="s">
        <v>123</v>
      </c>
      <c r="BB12" s="36" t="s">
        <v>123</v>
      </c>
    </row>
    <row r="13" spans="1:54" x14ac:dyDescent="0.3">
      <c r="A13" s="36">
        <v>5</v>
      </c>
      <c r="B13" s="36">
        <v>593</v>
      </c>
      <c r="C13" s="36" t="s">
        <v>123</v>
      </c>
      <c r="D13" s="36" t="s">
        <v>123</v>
      </c>
      <c r="E13" s="36" t="s">
        <v>123</v>
      </c>
      <c r="F13" s="36">
        <v>1</v>
      </c>
      <c r="G13" s="36">
        <v>1</v>
      </c>
      <c r="H13" s="36">
        <v>1</v>
      </c>
      <c r="I13" s="36" t="s">
        <v>123</v>
      </c>
      <c r="J13" s="36" t="s">
        <v>123</v>
      </c>
      <c r="K13" s="36" t="s">
        <v>123</v>
      </c>
      <c r="L13" s="36">
        <v>1</v>
      </c>
      <c r="M13" s="36" t="s">
        <v>123</v>
      </c>
      <c r="N13" s="36" t="s">
        <v>123</v>
      </c>
      <c r="O13" s="36" t="s">
        <v>123</v>
      </c>
      <c r="P13" s="36" t="s">
        <v>123</v>
      </c>
      <c r="Q13" s="36" t="s">
        <v>123</v>
      </c>
      <c r="R13" s="36" t="s">
        <v>123</v>
      </c>
      <c r="S13" s="36" t="s">
        <v>123</v>
      </c>
      <c r="T13" s="36" t="s">
        <v>123</v>
      </c>
      <c r="U13" s="36" t="s">
        <v>123</v>
      </c>
      <c r="V13" s="36">
        <v>1</v>
      </c>
      <c r="W13" s="36" t="s">
        <v>123</v>
      </c>
      <c r="X13" s="36" t="s">
        <v>123</v>
      </c>
      <c r="Y13" s="36" t="s">
        <v>123</v>
      </c>
      <c r="Z13" s="36" t="s">
        <v>123</v>
      </c>
      <c r="AA13" s="36" t="s">
        <v>123</v>
      </c>
      <c r="AB13" s="36" t="s">
        <v>123</v>
      </c>
      <c r="AC13" s="36" t="s">
        <v>123</v>
      </c>
      <c r="AD13" s="36" t="s">
        <v>123</v>
      </c>
      <c r="AE13" s="36" t="s">
        <v>123</v>
      </c>
      <c r="AF13" s="36" t="s">
        <v>123</v>
      </c>
      <c r="AG13" s="36" t="s">
        <v>123</v>
      </c>
      <c r="AH13" s="36"/>
      <c r="AI13" s="36"/>
      <c r="AJ13" s="36"/>
      <c r="AK13" s="36" t="s">
        <v>299</v>
      </c>
      <c r="AL13" s="36">
        <v>1</v>
      </c>
      <c r="AM13" s="36">
        <v>1</v>
      </c>
      <c r="AN13" s="37">
        <v>-14.803903218103001</v>
      </c>
      <c r="AO13" s="37">
        <v>-64.875953178852001</v>
      </c>
      <c r="AP13" s="36">
        <v>416</v>
      </c>
      <c r="AQ13" s="36">
        <v>392</v>
      </c>
      <c r="AR13" s="36">
        <f>AP13-AQ13</f>
        <v>24</v>
      </c>
      <c r="AS13" s="54">
        <f>AP12-AP13</f>
        <v>28</v>
      </c>
      <c r="AT13" s="52"/>
      <c r="AU13" s="53"/>
      <c r="AV13" s="36" t="s">
        <v>123</v>
      </c>
      <c r="AW13" s="36" t="s">
        <v>123</v>
      </c>
      <c r="AX13" s="36" t="s">
        <v>123</v>
      </c>
      <c r="AY13" s="36" t="s">
        <v>123</v>
      </c>
      <c r="AZ13" s="36" t="s">
        <v>123</v>
      </c>
      <c r="BA13" s="36" t="s">
        <v>123</v>
      </c>
      <c r="BB13" s="36" t="s">
        <v>123</v>
      </c>
    </row>
    <row r="14" spans="1:54" x14ac:dyDescent="0.3">
      <c r="A14" s="36">
        <v>6</v>
      </c>
      <c r="B14" s="36">
        <v>594</v>
      </c>
      <c r="C14" s="36" t="s">
        <v>123</v>
      </c>
      <c r="D14" s="36" t="s">
        <v>123</v>
      </c>
      <c r="E14" s="36" t="s">
        <v>123</v>
      </c>
      <c r="F14" s="36">
        <v>1</v>
      </c>
      <c r="G14" s="36">
        <v>1</v>
      </c>
      <c r="H14" s="36">
        <v>1</v>
      </c>
      <c r="I14" s="36" t="s">
        <v>123</v>
      </c>
      <c r="J14" s="36" t="s">
        <v>123</v>
      </c>
      <c r="K14" s="36" t="s">
        <v>123</v>
      </c>
      <c r="L14" s="36" t="s">
        <v>123</v>
      </c>
      <c r="M14" s="36" t="s">
        <v>123</v>
      </c>
      <c r="N14" s="36">
        <v>1</v>
      </c>
      <c r="O14" s="36" t="s">
        <v>123</v>
      </c>
      <c r="P14" s="36">
        <v>1</v>
      </c>
      <c r="Q14" s="36" t="s">
        <v>123</v>
      </c>
      <c r="R14" s="36" t="s">
        <v>123</v>
      </c>
      <c r="S14" s="36" t="s">
        <v>123</v>
      </c>
      <c r="T14" s="36" t="s">
        <v>123</v>
      </c>
      <c r="U14" s="36" t="s">
        <v>123</v>
      </c>
      <c r="V14" s="36" t="s">
        <v>123</v>
      </c>
      <c r="W14" s="36" t="s">
        <v>123</v>
      </c>
      <c r="X14" s="36" t="s">
        <v>123</v>
      </c>
      <c r="Y14" s="36" t="s">
        <v>123</v>
      </c>
      <c r="Z14" s="36" t="s">
        <v>123</v>
      </c>
      <c r="AA14" s="36" t="s">
        <v>123</v>
      </c>
      <c r="AB14" s="36" t="s">
        <v>123</v>
      </c>
      <c r="AC14" s="36" t="s">
        <v>123</v>
      </c>
      <c r="AD14" s="36" t="s">
        <v>123</v>
      </c>
      <c r="AE14" s="36" t="s">
        <v>123</v>
      </c>
      <c r="AF14" s="36" t="s">
        <v>123</v>
      </c>
      <c r="AG14" s="36" t="s">
        <v>123</v>
      </c>
      <c r="AH14" s="36"/>
      <c r="AI14" s="36"/>
      <c r="AJ14" s="36"/>
      <c r="AK14" s="36"/>
      <c r="AL14" s="36"/>
      <c r="AM14" s="36"/>
      <c r="AN14" s="37">
        <v>-14.803658162457999</v>
      </c>
      <c r="AO14" s="37">
        <v>-64.876206982880007</v>
      </c>
      <c r="AP14" s="36">
        <v>350</v>
      </c>
      <c r="AQ14" s="36"/>
      <c r="AR14" s="36"/>
      <c r="AS14" s="54">
        <f>AQ13-AP14</f>
        <v>42</v>
      </c>
      <c r="AT14" s="149"/>
      <c r="AU14" s="150"/>
      <c r="AV14" s="36">
        <v>1</v>
      </c>
      <c r="AW14" s="36">
        <v>1</v>
      </c>
      <c r="AX14" s="36">
        <v>1</v>
      </c>
      <c r="AY14" s="36" t="s">
        <v>123</v>
      </c>
      <c r="AZ14" s="36" t="s">
        <v>123</v>
      </c>
      <c r="BA14" s="36" t="s">
        <v>123</v>
      </c>
      <c r="BB14" s="36" t="s">
        <v>123</v>
      </c>
    </row>
    <row r="15" spans="1:54" x14ac:dyDescent="0.3">
      <c r="A15" s="36" t="s">
        <v>178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>
        <v>1</v>
      </c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7">
        <v>-14.803405</v>
      </c>
      <c r="AO15" s="37">
        <v>-64.876435000000001</v>
      </c>
      <c r="AP15" s="36"/>
      <c r="AQ15" s="36"/>
      <c r="AR15" s="36"/>
      <c r="AS15" s="54"/>
      <c r="AT15" s="80"/>
      <c r="AU15" s="81"/>
      <c r="AV15" s="36" t="s">
        <v>123</v>
      </c>
      <c r="AW15" s="36" t="s">
        <v>123</v>
      </c>
      <c r="AX15" s="36"/>
      <c r="AY15" s="36">
        <v>37</v>
      </c>
      <c r="AZ15" s="36">
        <f>AY15*1.25</f>
        <v>46.25</v>
      </c>
      <c r="BA15" s="36" t="s">
        <v>123</v>
      </c>
      <c r="BB15" s="36" t="s">
        <v>123</v>
      </c>
    </row>
    <row r="16" spans="1:54" x14ac:dyDescent="0.3">
      <c r="A16" s="36">
        <v>7</v>
      </c>
      <c r="B16" s="36">
        <v>595</v>
      </c>
      <c r="C16" s="36" t="s">
        <v>123</v>
      </c>
      <c r="D16" s="36" t="s">
        <v>123</v>
      </c>
      <c r="E16" s="36" t="s">
        <v>123</v>
      </c>
      <c r="F16" s="36">
        <v>1</v>
      </c>
      <c r="G16" s="36">
        <v>1</v>
      </c>
      <c r="H16" s="36">
        <v>1</v>
      </c>
      <c r="I16" s="36" t="s">
        <v>123</v>
      </c>
      <c r="J16" s="36" t="s">
        <v>123</v>
      </c>
      <c r="K16" s="36" t="s">
        <v>123</v>
      </c>
      <c r="L16" s="36" t="s">
        <v>123</v>
      </c>
      <c r="M16" s="36" t="s">
        <v>123</v>
      </c>
      <c r="N16" s="36" t="s">
        <v>123</v>
      </c>
      <c r="O16" s="36" t="s">
        <v>123</v>
      </c>
      <c r="P16" s="36">
        <v>1</v>
      </c>
      <c r="Q16" s="36" t="s">
        <v>123</v>
      </c>
      <c r="R16" s="36" t="s">
        <v>123</v>
      </c>
      <c r="S16" s="36" t="s">
        <v>123</v>
      </c>
      <c r="T16" s="36" t="s">
        <v>123</v>
      </c>
      <c r="U16" s="36" t="s">
        <v>123</v>
      </c>
      <c r="V16" s="36" t="s">
        <v>123</v>
      </c>
      <c r="W16" s="36" t="s">
        <v>123</v>
      </c>
      <c r="X16" s="36" t="s">
        <v>123</v>
      </c>
      <c r="Y16" s="36" t="s">
        <v>123</v>
      </c>
      <c r="Z16" s="36" t="s">
        <v>123</v>
      </c>
      <c r="AA16" s="36" t="s">
        <v>123</v>
      </c>
      <c r="AB16" s="36" t="s">
        <v>123</v>
      </c>
      <c r="AC16" s="36" t="s">
        <v>123</v>
      </c>
      <c r="AD16" s="36" t="s">
        <v>123</v>
      </c>
      <c r="AE16" s="36" t="s">
        <v>123</v>
      </c>
      <c r="AF16" s="36" t="s">
        <v>123</v>
      </c>
      <c r="AG16" s="36" t="s">
        <v>123</v>
      </c>
      <c r="AH16" s="36"/>
      <c r="AI16" s="36"/>
      <c r="AJ16" s="36"/>
      <c r="AK16" s="36"/>
      <c r="AL16" s="36"/>
      <c r="AM16" s="36"/>
      <c r="AN16" s="37">
        <v>-14.803433204059999</v>
      </c>
      <c r="AO16" s="37">
        <v>-64.876486938446007</v>
      </c>
      <c r="AP16" s="36"/>
      <c r="AQ16" s="36"/>
      <c r="AR16" s="36"/>
      <c r="AS16" s="54"/>
      <c r="AT16" s="52"/>
      <c r="AU16" s="53"/>
      <c r="AV16" s="36">
        <v>1</v>
      </c>
      <c r="AW16" s="36">
        <v>1</v>
      </c>
      <c r="AX16" s="36">
        <v>1</v>
      </c>
      <c r="AY16" s="36">
        <v>6</v>
      </c>
      <c r="AZ16" s="36">
        <f>AY16*1.25</f>
        <v>7.5</v>
      </c>
      <c r="BA16" s="36">
        <v>1</v>
      </c>
      <c r="BB16" s="36" t="s">
        <v>123</v>
      </c>
    </row>
    <row r="17" spans="1:54" x14ac:dyDescent="0.3">
      <c r="A17" s="36">
        <v>8</v>
      </c>
      <c r="B17" s="36">
        <v>596</v>
      </c>
      <c r="C17" s="36"/>
      <c r="D17" s="36"/>
      <c r="E17" s="36"/>
      <c r="F17" s="36">
        <v>1</v>
      </c>
      <c r="G17" s="36">
        <v>1</v>
      </c>
      <c r="H17" s="36">
        <v>1</v>
      </c>
      <c r="I17" s="36"/>
      <c r="J17" s="36"/>
      <c r="K17" s="36"/>
      <c r="L17" s="36"/>
      <c r="M17" s="36"/>
      <c r="N17" s="36"/>
      <c r="O17" s="36"/>
      <c r="P17" s="36">
        <v>1</v>
      </c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7"/>
      <c r="AO17" s="37"/>
      <c r="AP17" s="36"/>
      <c r="AQ17" s="36"/>
      <c r="AR17" s="36"/>
      <c r="AS17" s="54"/>
      <c r="AT17" s="52"/>
      <c r="AU17" s="53"/>
      <c r="AV17" s="36">
        <v>1</v>
      </c>
      <c r="AW17" s="36">
        <v>1</v>
      </c>
      <c r="AX17" s="36">
        <v>1</v>
      </c>
      <c r="AY17" s="36">
        <v>8</v>
      </c>
      <c r="AZ17" s="36">
        <f>AY17*1.25</f>
        <v>10</v>
      </c>
      <c r="BA17" s="36">
        <v>1</v>
      </c>
      <c r="BB17" s="36"/>
    </row>
    <row r="18" spans="1:54" x14ac:dyDescent="0.3">
      <c r="A18" s="36">
        <v>9</v>
      </c>
      <c r="B18" s="36">
        <v>597</v>
      </c>
      <c r="C18" s="36" t="s">
        <v>123</v>
      </c>
      <c r="D18" s="36" t="s">
        <v>123</v>
      </c>
      <c r="E18" s="36" t="s">
        <v>123</v>
      </c>
      <c r="F18" s="36">
        <v>1</v>
      </c>
      <c r="G18" s="36">
        <v>1</v>
      </c>
      <c r="H18" s="36">
        <v>1</v>
      </c>
      <c r="I18" s="36" t="s">
        <v>123</v>
      </c>
      <c r="J18" s="36" t="s">
        <v>123</v>
      </c>
      <c r="K18" s="36" t="s">
        <v>123</v>
      </c>
      <c r="L18" s="36" t="s">
        <v>123</v>
      </c>
      <c r="M18" s="36" t="s">
        <v>123</v>
      </c>
      <c r="N18" s="36">
        <v>1</v>
      </c>
      <c r="O18" s="36" t="s">
        <v>123</v>
      </c>
      <c r="P18" s="36">
        <v>1</v>
      </c>
      <c r="Q18" s="36" t="s">
        <v>123</v>
      </c>
      <c r="R18" s="36" t="s">
        <v>123</v>
      </c>
      <c r="S18" s="36" t="s">
        <v>123</v>
      </c>
      <c r="T18" s="36" t="s">
        <v>123</v>
      </c>
      <c r="U18" s="36" t="s">
        <v>123</v>
      </c>
      <c r="V18" s="36" t="s">
        <v>123</v>
      </c>
      <c r="W18" s="36" t="s">
        <v>123</v>
      </c>
      <c r="X18" s="36" t="s">
        <v>123</v>
      </c>
      <c r="Y18" s="36" t="s">
        <v>123</v>
      </c>
      <c r="Z18" s="36" t="s">
        <v>123</v>
      </c>
      <c r="AA18" s="36" t="s">
        <v>123</v>
      </c>
      <c r="AB18" s="36" t="s">
        <v>123</v>
      </c>
      <c r="AC18" s="36" t="s">
        <v>123</v>
      </c>
      <c r="AD18" s="36" t="s">
        <v>123</v>
      </c>
      <c r="AE18" s="36" t="s">
        <v>123</v>
      </c>
      <c r="AF18" s="36" t="s">
        <v>123</v>
      </c>
      <c r="AG18" s="36" t="s">
        <v>123</v>
      </c>
      <c r="AH18" s="36"/>
      <c r="AI18" s="36"/>
      <c r="AJ18" s="36"/>
      <c r="AK18" s="36"/>
      <c r="AL18" s="36"/>
      <c r="AM18" s="36"/>
      <c r="AN18" s="37">
        <v>-14.803229315535001</v>
      </c>
      <c r="AO18" s="37">
        <v>-64.876190554350003</v>
      </c>
      <c r="AP18" s="36">
        <v>282</v>
      </c>
      <c r="AQ18" s="36"/>
      <c r="AR18" s="36"/>
      <c r="AS18" s="54">
        <f>AP14-AP18</f>
        <v>68</v>
      </c>
      <c r="AT18" s="52"/>
      <c r="AU18" s="53"/>
      <c r="AV18" s="36">
        <v>1</v>
      </c>
      <c r="AW18" s="36">
        <v>1</v>
      </c>
      <c r="AX18" s="36">
        <v>1</v>
      </c>
      <c r="AY18" s="36">
        <v>33</v>
      </c>
      <c r="AZ18" s="36">
        <f>AY18*1.25</f>
        <v>41.25</v>
      </c>
      <c r="BA18" s="36" t="s">
        <v>123</v>
      </c>
      <c r="BB18" s="36" t="s">
        <v>123</v>
      </c>
    </row>
    <row r="19" spans="1:54" x14ac:dyDescent="0.3">
      <c r="A19" s="36">
        <v>10</v>
      </c>
      <c r="B19" s="36">
        <v>598</v>
      </c>
      <c r="C19" s="36" t="s">
        <v>123</v>
      </c>
      <c r="D19" s="36" t="s">
        <v>123</v>
      </c>
      <c r="E19" s="36" t="s">
        <v>123</v>
      </c>
      <c r="F19" s="36">
        <v>1</v>
      </c>
      <c r="G19" s="36">
        <v>1</v>
      </c>
      <c r="H19" s="36">
        <v>1</v>
      </c>
      <c r="I19" s="36" t="s">
        <v>123</v>
      </c>
      <c r="J19" s="36" t="s">
        <v>123</v>
      </c>
      <c r="K19" s="36" t="s">
        <v>123</v>
      </c>
      <c r="L19" s="36">
        <v>1</v>
      </c>
      <c r="M19" s="36" t="s">
        <v>123</v>
      </c>
      <c r="N19" s="36" t="s">
        <v>123</v>
      </c>
      <c r="O19" s="36" t="s">
        <v>123</v>
      </c>
      <c r="P19" s="36" t="s">
        <v>123</v>
      </c>
      <c r="Q19" s="36" t="s">
        <v>123</v>
      </c>
      <c r="R19" s="36" t="s">
        <v>123</v>
      </c>
      <c r="S19" s="36" t="s">
        <v>123</v>
      </c>
      <c r="T19" s="36" t="s">
        <v>123</v>
      </c>
      <c r="U19" s="36" t="s">
        <v>123</v>
      </c>
      <c r="V19" s="36" t="s">
        <v>123</v>
      </c>
      <c r="W19" s="36" t="s">
        <v>123</v>
      </c>
      <c r="X19" s="36" t="s">
        <v>123</v>
      </c>
      <c r="Y19" s="36" t="s">
        <v>123</v>
      </c>
      <c r="Z19" s="36" t="s">
        <v>123</v>
      </c>
      <c r="AA19" s="36" t="s">
        <v>123</v>
      </c>
      <c r="AB19" s="36" t="s">
        <v>123</v>
      </c>
      <c r="AC19" s="36" t="s">
        <v>123</v>
      </c>
      <c r="AD19" s="36" t="s">
        <v>123</v>
      </c>
      <c r="AE19" s="36" t="s">
        <v>123</v>
      </c>
      <c r="AF19" s="36" t="s">
        <v>123</v>
      </c>
      <c r="AG19" s="36" t="s">
        <v>123</v>
      </c>
      <c r="AH19" s="36"/>
      <c r="AI19" s="36"/>
      <c r="AJ19" s="36"/>
      <c r="AK19" s="36"/>
      <c r="AL19" s="36"/>
      <c r="AM19" s="36"/>
      <c r="AN19" s="37">
        <v>-14.803017646627</v>
      </c>
      <c r="AO19" s="37">
        <v>-64.875887464730994</v>
      </c>
      <c r="AP19" s="36">
        <v>241</v>
      </c>
      <c r="AQ19" s="36"/>
      <c r="AR19" s="36"/>
      <c r="AS19" s="54">
        <f>AP18-AP19</f>
        <v>41</v>
      </c>
      <c r="AT19" s="52"/>
      <c r="AU19" s="53"/>
      <c r="AV19" s="36" t="s">
        <v>123</v>
      </c>
      <c r="AW19" s="36" t="s">
        <v>123</v>
      </c>
      <c r="AX19" s="36" t="s">
        <v>123</v>
      </c>
      <c r="AY19" s="36" t="s">
        <v>123</v>
      </c>
      <c r="AZ19" s="36" t="s">
        <v>123</v>
      </c>
      <c r="BA19" s="36" t="s">
        <v>123</v>
      </c>
      <c r="BB19" s="36" t="s">
        <v>123</v>
      </c>
    </row>
    <row r="20" spans="1:54" x14ac:dyDescent="0.3">
      <c r="A20" s="36">
        <v>11</v>
      </c>
      <c r="B20" s="36">
        <v>599</v>
      </c>
      <c r="C20" s="36" t="s">
        <v>123</v>
      </c>
      <c r="D20" s="36" t="s">
        <v>123</v>
      </c>
      <c r="E20" s="36" t="s">
        <v>123</v>
      </c>
      <c r="F20" s="36">
        <v>1</v>
      </c>
      <c r="G20" s="36">
        <v>1</v>
      </c>
      <c r="H20" s="36">
        <v>1</v>
      </c>
      <c r="I20" s="36" t="s">
        <v>123</v>
      </c>
      <c r="J20" s="36" t="s">
        <v>123</v>
      </c>
      <c r="K20" s="36" t="s">
        <v>123</v>
      </c>
      <c r="L20" s="36" t="s">
        <v>123</v>
      </c>
      <c r="M20" s="36" t="s">
        <v>123</v>
      </c>
      <c r="N20" s="36">
        <v>1</v>
      </c>
      <c r="O20" s="36" t="s">
        <v>123</v>
      </c>
      <c r="P20" s="36">
        <v>1</v>
      </c>
      <c r="Q20" s="36" t="s">
        <v>123</v>
      </c>
      <c r="R20" s="36" t="s">
        <v>123</v>
      </c>
      <c r="S20" s="36" t="s">
        <v>123</v>
      </c>
      <c r="T20" s="36" t="s">
        <v>123</v>
      </c>
      <c r="U20" s="36" t="s">
        <v>123</v>
      </c>
      <c r="V20" s="36" t="s">
        <v>123</v>
      </c>
      <c r="W20" s="36" t="s">
        <v>123</v>
      </c>
      <c r="X20" s="36" t="s">
        <v>123</v>
      </c>
      <c r="Y20" s="36" t="s">
        <v>123</v>
      </c>
      <c r="Z20" s="36" t="s">
        <v>123</v>
      </c>
      <c r="AA20" s="36" t="s">
        <v>123</v>
      </c>
      <c r="AB20" s="36" t="s">
        <v>123</v>
      </c>
      <c r="AC20" s="36" t="s">
        <v>123</v>
      </c>
      <c r="AD20" s="36" t="s">
        <v>123</v>
      </c>
      <c r="AE20" s="36" t="s">
        <v>123</v>
      </c>
      <c r="AF20" s="36" t="s">
        <v>123</v>
      </c>
      <c r="AG20" s="36" t="s">
        <v>123</v>
      </c>
      <c r="AH20" s="36"/>
      <c r="AI20" s="36"/>
      <c r="AJ20" s="36"/>
      <c r="AK20" s="36"/>
      <c r="AL20" s="36"/>
      <c r="AM20" s="36"/>
      <c r="AN20" s="37">
        <v>-14.802769</v>
      </c>
      <c r="AO20" s="37">
        <v>-64.875556000000003</v>
      </c>
      <c r="AP20" s="36">
        <v>202</v>
      </c>
      <c r="AQ20" s="36"/>
      <c r="AR20" s="36"/>
      <c r="AS20" s="54">
        <f>AP19-AP20</f>
        <v>39</v>
      </c>
      <c r="AT20" s="52"/>
      <c r="AU20" s="53"/>
      <c r="AV20" s="36">
        <v>1</v>
      </c>
      <c r="AW20" s="36">
        <v>1</v>
      </c>
      <c r="AX20" s="36">
        <v>1</v>
      </c>
      <c r="AY20" s="36" t="s">
        <v>123</v>
      </c>
      <c r="AZ20" s="36" t="s">
        <v>123</v>
      </c>
      <c r="BA20" s="36" t="s">
        <v>123</v>
      </c>
      <c r="BB20" s="36" t="s">
        <v>123</v>
      </c>
    </row>
    <row r="21" spans="1:54" x14ac:dyDescent="0.3">
      <c r="A21" s="36" t="s">
        <v>370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>
        <v>1</v>
      </c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7">
        <v>-14.802746000000001</v>
      </c>
      <c r="AO21" s="37">
        <v>-64.875529</v>
      </c>
      <c r="AP21" s="36"/>
      <c r="AQ21" s="36"/>
      <c r="AR21" s="36"/>
      <c r="AS21" s="54"/>
      <c r="AT21" s="52"/>
      <c r="AU21" s="53"/>
      <c r="AV21" s="36" t="s">
        <v>123</v>
      </c>
      <c r="AW21" s="36" t="s">
        <v>123</v>
      </c>
      <c r="AX21" s="36"/>
      <c r="AY21" s="36">
        <v>4</v>
      </c>
      <c r="AZ21" s="36">
        <f>AY21*1.25</f>
        <v>5</v>
      </c>
      <c r="BA21" s="36" t="s">
        <v>123</v>
      </c>
      <c r="BB21" s="36" t="s">
        <v>123</v>
      </c>
    </row>
    <row r="22" spans="1:54" x14ac:dyDescent="0.3">
      <c r="A22" s="36">
        <v>12</v>
      </c>
      <c r="B22" s="36">
        <v>600</v>
      </c>
      <c r="C22" s="36"/>
      <c r="D22" s="36"/>
      <c r="E22" s="36"/>
      <c r="F22" s="36">
        <v>1</v>
      </c>
      <c r="G22" s="36">
        <v>1</v>
      </c>
      <c r="H22" s="36">
        <v>1</v>
      </c>
      <c r="I22" s="36"/>
      <c r="J22" s="36"/>
      <c r="K22" s="36"/>
      <c r="L22" s="36"/>
      <c r="M22" s="36"/>
      <c r="N22" s="36"/>
      <c r="O22" s="36"/>
      <c r="P22" s="36">
        <v>1</v>
      </c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7">
        <v>-14.802937</v>
      </c>
      <c r="AO22" s="37">
        <v>-64.875370000000004</v>
      </c>
      <c r="AP22" s="36"/>
      <c r="AQ22" s="36"/>
      <c r="AR22" s="36"/>
      <c r="AS22" s="54"/>
      <c r="AT22" s="52"/>
      <c r="AU22" s="53"/>
      <c r="AV22" s="36">
        <v>1</v>
      </c>
      <c r="AW22" s="36">
        <v>1</v>
      </c>
      <c r="AX22" s="36">
        <v>1</v>
      </c>
      <c r="AY22" s="36">
        <v>27</v>
      </c>
      <c r="AZ22" s="36">
        <f>AY22*1.25</f>
        <v>33.75</v>
      </c>
      <c r="BA22" s="36">
        <v>1</v>
      </c>
      <c r="BB22" s="36" t="s">
        <v>123</v>
      </c>
    </row>
    <row r="23" spans="1:54" x14ac:dyDescent="0.3">
      <c r="A23" s="36">
        <v>13</v>
      </c>
      <c r="B23" s="36">
        <v>601</v>
      </c>
      <c r="C23" s="36"/>
      <c r="D23" s="36"/>
      <c r="E23" s="36"/>
      <c r="F23" s="36">
        <v>1</v>
      </c>
      <c r="G23" s="36">
        <v>1</v>
      </c>
      <c r="H23" s="36">
        <v>1</v>
      </c>
      <c r="I23" s="36"/>
      <c r="J23" s="36"/>
      <c r="K23" s="36"/>
      <c r="L23" s="36"/>
      <c r="M23" s="36"/>
      <c r="N23" s="36">
        <v>1</v>
      </c>
      <c r="O23" s="36"/>
      <c r="P23" s="36">
        <v>1</v>
      </c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7">
        <v>-14.802701000000001</v>
      </c>
      <c r="AO23" s="37">
        <v>-64.875578000000004</v>
      </c>
      <c r="AP23" s="36">
        <v>190</v>
      </c>
      <c r="AQ23" s="36"/>
      <c r="AR23" s="36"/>
      <c r="AS23" s="54">
        <f>AP20-AP23</f>
        <v>12</v>
      </c>
      <c r="AT23" s="52"/>
      <c r="AU23" s="53"/>
      <c r="AV23" s="36">
        <v>1</v>
      </c>
      <c r="AW23" s="36">
        <v>1</v>
      </c>
      <c r="AX23" s="36">
        <v>1</v>
      </c>
      <c r="AY23" s="36">
        <v>7</v>
      </c>
      <c r="AZ23" s="36">
        <f>AY23*1.25</f>
        <v>8.75</v>
      </c>
      <c r="BA23" s="36" t="s">
        <v>123</v>
      </c>
      <c r="BB23" s="36" t="s">
        <v>123</v>
      </c>
    </row>
    <row r="24" spans="1:54" x14ac:dyDescent="0.3">
      <c r="A24" s="36">
        <v>14</v>
      </c>
      <c r="B24" s="36">
        <v>602</v>
      </c>
      <c r="C24" s="36"/>
      <c r="D24" s="36"/>
      <c r="E24" s="36"/>
      <c r="F24" s="36">
        <v>1</v>
      </c>
      <c r="G24" s="36">
        <v>1</v>
      </c>
      <c r="H24" s="36">
        <v>1</v>
      </c>
      <c r="I24" s="36"/>
      <c r="J24" s="36"/>
      <c r="K24" s="36"/>
      <c r="L24" s="36"/>
      <c r="M24" s="36"/>
      <c r="N24" s="36">
        <v>1</v>
      </c>
      <c r="O24" s="36"/>
      <c r="P24" s="36">
        <v>1</v>
      </c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7">
        <v>-14.802421000000001</v>
      </c>
      <c r="AO24" s="37">
        <v>-64.875873999999996</v>
      </c>
      <c r="AP24" s="36">
        <v>147</v>
      </c>
      <c r="AQ24" s="36"/>
      <c r="AR24" s="36"/>
      <c r="AS24" s="54">
        <f>AP23-AP24</f>
        <v>43</v>
      </c>
      <c r="AT24" s="52"/>
      <c r="AU24" s="53"/>
      <c r="AV24" s="36">
        <v>1</v>
      </c>
      <c r="AW24" s="36">
        <v>1</v>
      </c>
      <c r="AX24" s="36">
        <v>1</v>
      </c>
      <c r="AY24" s="36" t="s">
        <v>123</v>
      </c>
      <c r="AZ24" s="36" t="s">
        <v>123</v>
      </c>
      <c r="BA24" s="36" t="s">
        <v>123</v>
      </c>
      <c r="BB24" s="36" t="s">
        <v>123</v>
      </c>
    </row>
    <row r="25" spans="1:54" x14ac:dyDescent="0.3">
      <c r="A25" s="36" t="s">
        <v>371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>
        <v>1</v>
      </c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7">
        <v>-14.802406</v>
      </c>
      <c r="AO25" s="37">
        <v>-64.875891999999993</v>
      </c>
      <c r="AP25" s="36"/>
      <c r="AQ25" s="36"/>
      <c r="AR25" s="36"/>
      <c r="AS25" s="54"/>
      <c r="AT25" s="52"/>
      <c r="AU25" s="53"/>
      <c r="AV25" s="36" t="s">
        <v>123</v>
      </c>
      <c r="AW25" s="36" t="s">
        <v>123</v>
      </c>
      <c r="AX25" s="36"/>
      <c r="AY25" s="36">
        <v>3</v>
      </c>
      <c r="AZ25" s="36">
        <f>AY25*1.25</f>
        <v>3.75</v>
      </c>
      <c r="BA25" s="36" t="s">
        <v>123</v>
      </c>
      <c r="BB25" s="36" t="s">
        <v>123</v>
      </c>
    </row>
    <row r="26" spans="1:54" x14ac:dyDescent="0.3">
      <c r="A26" s="36">
        <v>15</v>
      </c>
      <c r="B26" s="36">
        <v>603</v>
      </c>
      <c r="C26" s="36"/>
      <c r="D26" s="36"/>
      <c r="E26" s="36"/>
      <c r="F26" s="36">
        <v>1</v>
      </c>
      <c r="G26" s="36">
        <v>1</v>
      </c>
      <c r="H26" s="36">
        <v>1</v>
      </c>
      <c r="I26" s="36"/>
      <c r="J26" s="36"/>
      <c r="K26" s="36"/>
      <c r="L26" s="36"/>
      <c r="M26" s="36"/>
      <c r="N26" s="36"/>
      <c r="O26" s="36"/>
      <c r="P26" s="36">
        <v>1</v>
      </c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7">
        <v>-14.802244999999999</v>
      </c>
      <c r="AO26" s="37">
        <v>-64.876041999999998</v>
      </c>
      <c r="AP26" s="36"/>
      <c r="AQ26" s="36"/>
      <c r="AR26" s="36"/>
      <c r="AS26" s="54"/>
      <c r="AT26" s="52"/>
      <c r="AU26" s="53"/>
      <c r="AV26" s="36">
        <v>1</v>
      </c>
      <c r="AW26" s="36">
        <v>1</v>
      </c>
      <c r="AX26" s="36">
        <v>1</v>
      </c>
      <c r="AY26" s="36">
        <v>24</v>
      </c>
      <c r="AZ26" s="36">
        <f>AY26*1.25</f>
        <v>30</v>
      </c>
      <c r="BA26" s="36">
        <v>1</v>
      </c>
      <c r="BB26" s="36" t="s">
        <v>123</v>
      </c>
    </row>
    <row r="27" spans="1:54" x14ac:dyDescent="0.3">
      <c r="A27" s="36">
        <v>16</v>
      </c>
      <c r="B27" s="36">
        <v>604</v>
      </c>
      <c r="C27" s="36" t="s">
        <v>123</v>
      </c>
      <c r="D27" s="36" t="s">
        <v>123</v>
      </c>
      <c r="E27" s="36" t="s">
        <v>123</v>
      </c>
      <c r="F27" s="36">
        <v>1</v>
      </c>
      <c r="G27" s="36">
        <v>1</v>
      </c>
      <c r="H27" s="36">
        <v>1</v>
      </c>
      <c r="I27" s="36" t="s">
        <v>123</v>
      </c>
      <c r="J27" s="36" t="s">
        <v>123</v>
      </c>
      <c r="K27" s="36" t="s">
        <v>123</v>
      </c>
      <c r="L27" s="36" t="s">
        <v>123</v>
      </c>
      <c r="M27" s="36" t="s">
        <v>123</v>
      </c>
      <c r="N27" s="36">
        <v>1</v>
      </c>
      <c r="O27" s="36" t="s">
        <v>123</v>
      </c>
      <c r="P27" s="36">
        <v>1</v>
      </c>
      <c r="Q27" s="36" t="s">
        <v>123</v>
      </c>
      <c r="R27" s="36" t="s">
        <v>123</v>
      </c>
      <c r="S27" s="36" t="s">
        <v>123</v>
      </c>
      <c r="T27" s="36" t="s">
        <v>123</v>
      </c>
      <c r="U27" s="36" t="s">
        <v>123</v>
      </c>
      <c r="V27" s="36">
        <v>1</v>
      </c>
      <c r="W27" s="36" t="s">
        <v>123</v>
      </c>
      <c r="X27" s="36" t="s">
        <v>123</v>
      </c>
      <c r="Y27" s="36" t="s">
        <v>123</v>
      </c>
      <c r="Z27" s="36" t="s">
        <v>123</v>
      </c>
      <c r="AA27" s="36" t="s">
        <v>123</v>
      </c>
      <c r="AB27" s="36" t="s">
        <v>123</v>
      </c>
      <c r="AC27" s="36" t="s">
        <v>123</v>
      </c>
      <c r="AD27" s="36" t="s">
        <v>123</v>
      </c>
      <c r="AE27" s="36" t="s">
        <v>123</v>
      </c>
      <c r="AF27" s="36" t="s">
        <v>123</v>
      </c>
      <c r="AG27" s="36" t="s">
        <v>123</v>
      </c>
      <c r="AH27" s="36"/>
      <c r="AI27" s="36"/>
      <c r="AJ27" s="36"/>
      <c r="AK27" s="36" t="s">
        <v>300</v>
      </c>
      <c r="AL27" s="36">
        <v>1</v>
      </c>
      <c r="AM27" s="36">
        <v>1</v>
      </c>
      <c r="AN27" s="37">
        <v>-14.802431</v>
      </c>
      <c r="AO27" s="37">
        <v>-64.875915000000006</v>
      </c>
      <c r="AP27" s="36">
        <v>132</v>
      </c>
      <c r="AQ27" s="36">
        <v>120</v>
      </c>
      <c r="AR27" s="36">
        <f>AP27-AQ27</f>
        <v>12</v>
      </c>
      <c r="AS27" s="54">
        <f>AP24-AP27</f>
        <v>15</v>
      </c>
      <c r="AT27" s="52"/>
      <c r="AU27" s="53"/>
      <c r="AV27" s="36">
        <v>1</v>
      </c>
      <c r="AW27" s="36">
        <v>1</v>
      </c>
      <c r="AX27" s="36">
        <v>1</v>
      </c>
      <c r="AY27" s="36">
        <v>4</v>
      </c>
      <c r="AZ27" s="36">
        <f>AY27*1.25</f>
        <v>5</v>
      </c>
      <c r="BA27" s="36" t="s">
        <v>123</v>
      </c>
      <c r="BB27" s="36" t="s">
        <v>123</v>
      </c>
    </row>
    <row r="28" spans="1:54" x14ac:dyDescent="0.3">
      <c r="A28" s="123" t="s">
        <v>22</v>
      </c>
      <c r="B28" s="123"/>
      <c r="C28" s="38">
        <f t="shared" ref="C28:N28" si="0">SUM(C9:C27)</f>
        <v>0</v>
      </c>
      <c r="D28" s="38">
        <f t="shared" si="0"/>
        <v>0</v>
      </c>
      <c r="E28" s="38">
        <f t="shared" si="0"/>
        <v>0</v>
      </c>
      <c r="F28" s="38">
        <f t="shared" si="0"/>
        <v>14</v>
      </c>
      <c r="G28" s="38">
        <f t="shared" si="0"/>
        <v>14</v>
      </c>
      <c r="H28" s="38">
        <f t="shared" si="0"/>
        <v>14</v>
      </c>
      <c r="I28" s="38">
        <f t="shared" si="0"/>
        <v>0</v>
      </c>
      <c r="J28" s="38">
        <f t="shared" si="0"/>
        <v>0</v>
      </c>
      <c r="K28" s="38">
        <f t="shared" si="0"/>
        <v>0</v>
      </c>
      <c r="L28" s="38">
        <f t="shared" si="0"/>
        <v>3</v>
      </c>
      <c r="M28" s="38">
        <f t="shared" si="0"/>
        <v>0</v>
      </c>
      <c r="N28" s="38">
        <f t="shared" si="0"/>
        <v>7</v>
      </c>
      <c r="O28" s="38">
        <f t="shared" ref="O28:AG28" si="1">SUM(O9:O27)</f>
        <v>0</v>
      </c>
      <c r="P28" s="38">
        <f t="shared" si="1"/>
        <v>11</v>
      </c>
      <c r="Q28" s="38">
        <f t="shared" si="1"/>
        <v>0</v>
      </c>
      <c r="R28" s="38">
        <f t="shared" si="1"/>
        <v>0</v>
      </c>
      <c r="S28" s="38">
        <f t="shared" si="1"/>
        <v>0</v>
      </c>
      <c r="T28" s="38">
        <f t="shared" si="1"/>
        <v>0</v>
      </c>
      <c r="U28" s="38">
        <f t="shared" si="1"/>
        <v>0</v>
      </c>
      <c r="V28" s="38">
        <f t="shared" si="1"/>
        <v>2</v>
      </c>
      <c r="W28" s="38">
        <f t="shared" si="1"/>
        <v>0</v>
      </c>
      <c r="X28" s="38">
        <f t="shared" si="1"/>
        <v>2</v>
      </c>
      <c r="Y28" s="38">
        <f t="shared" si="1"/>
        <v>1</v>
      </c>
      <c r="Z28" s="38">
        <f t="shared" si="1"/>
        <v>0</v>
      </c>
      <c r="AA28" s="38">
        <f t="shared" si="1"/>
        <v>0</v>
      </c>
      <c r="AB28" s="38">
        <f t="shared" si="1"/>
        <v>0</v>
      </c>
      <c r="AC28" s="38">
        <f t="shared" si="1"/>
        <v>0</v>
      </c>
      <c r="AD28" s="38">
        <f t="shared" si="1"/>
        <v>0</v>
      </c>
      <c r="AE28" s="38">
        <f t="shared" si="1"/>
        <v>0</v>
      </c>
      <c r="AF28" s="38">
        <f t="shared" si="1"/>
        <v>0</v>
      </c>
      <c r="AG28" s="38">
        <f t="shared" si="1"/>
        <v>0</v>
      </c>
      <c r="AH28" s="38">
        <f>COUNTA(AH9:AH27)</f>
        <v>0</v>
      </c>
      <c r="AI28" s="38">
        <f>SUM(AI9:AI27)</f>
        <v>0</v>
      </c>
      <c r="AJ28" s="38">
        <f>SUM(AJ9:AJ27)</f>
        <v>0</v>
      </c>
      <c r="AK28" s="38">
        <f>COUNTA(AK9:AK27)</f>
        <v>2</v>
      </c>
      <c r="AL28" s="38">
        <f>SUM(AL9:AL27)</f>
        <v>2</v>
      </c>
      <c r="AM28" s="38">
        <f>SUM(AM9:AM27)</f>
        <v>2</v>
      </c>
      <c r="AN28" s="106" t="s">
        <v>25</v>
      </c>
      <c r="AO28" s="106"/>
      <c r="AP28" s="106">
        <f>AR28+AS28</f>
        <v>458</v>
      </c>
      <c r="AQ28" s="106"/>
      <c r="AR28" s="34">
        <f>SUM(AR9:AR27)</f>
        <v>36</v>
      </c>
      <c r="AS28" s="34">
        <f>SUM(AS9:AS27)</f>
        <v>422</v>
      </c>
      <c r="AT28" s="106" t="s">
        <v>75</v>
      </c>
      <c r="AU28" s="106"/>
      <c r="AV28" s="38">
        <f t="shared" ref="AV28:BB28" si="2">SUM(AV9:AV27)</f>
        <v>11</v>
      </c>
      <c r="AW28" s="38">
        <f t="shared" si="2"/>
        <v>11</v>
      </c>
      <c r="AX28" s="38">
        <f t="shared" si="2"/>
        <v>11</v>
      </c>
      <c r="AY28" s="38">
        <f t="shared" si="2"/>
        <v>169</v>
      </c>
      <c r="AZ28" s="38">
        <f t="shared" si="2"/>
        <v>211.25</v>
      </c>
      <c r="BA28" s="38">
        <f t="shared" si="2"/>
        <v>4</v>
      </c>
      <c r="BB28" s="38">
        <f t="shared" si="2"/>
        <v>0</v>
      </c>
    </row>
    <row r="29" spans="1:54" ht="10.95" customHeight="1" x14ac:dyDescent="0.3">
      <c r="AP29" s="82">
        <f>AP8-AQ27</f>
        <v>470</v>
      </c>
    </row>
    <row r="30" spans="1:54" ht="10.95" customHeight="1" x14ac:dyDescent="0.3"/>
    <row r="31" spans="1:54" ht="10.95" customHeight="1" x14ac:dyDescent="0.3"/>
    <row r="32" spans="1:54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  <row r="180" ht="10.95" customHeight="1" x14ac:dyDescent="0.3"/>
    <row r="181" ht="10.95" customHeight="1" x14ac:dyDescent="0.3"/>
    <row r="182" ht="10.95" customHeight="1" x14ac:dyDescent="0.3"/>
    <row r="183" ht="10.95" customHeight="1" x14ac:dyDescent="0.3"/>
    <row r="184" ht="10.95" customHeight="1" x14ac:dyDescent="0.3"/>
    <row r="185" ht="10.95" customHeight="1" x14ac:dyDescent="0.3"/>
    <row r="186" ht="10.95" customHeight="1" x14ac:dyDescent="0.3"/>
    <row r="187" ht="10.95" customHeight="1" x14ac:dyDescent="0.3"/>
    <row r="188" ht="10.95" customHeight="1" x14ac:dyDescent="0.3"/>
    <row r="189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11:AU11"/>
    <mergeCell ref="AT12:AU12"/>
    <mergeCell ref="AT14:AU14"/>
    <mergeCell ref="A28:B28"/>
    <mergeCell ref="AN28:AO28"/>
    <mergeCell ref="AP28:AQ28"/>
    <mergeCell ref="AT28:AU28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40465-85DB-42E3-8A3E-4BC860746ED7}">
  <sheetPr>
    <tabColor rgb="FF00B050"/>
    <pageSetUpPr fitToPage="1"/>
  </sheetPr>
  <dimension ref="A1:BB189"/>
  <sheetViews>
    <sheetView showGridLines="0" zoomScaleNormal="100" workbookViewId="0">
      <pane xSplit="17" ySplit="7" topLeftCell="AP17" activePane="bottomRight" state="frozen"/>
      <selection pane="topRight" activeCell="R1" sqref="R1"/>
      <selection pane="bottomLeft" activeCell="A8" sqref="A8"/>
      <selection pane="bottomRight" activeCell="AP30" sqref="AP30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6640625" style="1" customWidth="1"/>
    <col min="15" max="15" width="3.44140625" style="1" customWidth="1"/>
    <col min="16" max="16" width="5.109375" style="1" customWidth="1"/>
    <col min="17" max="17" width="4.6640625" style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1.44140625" style="1" customWidth="1"/>
    <col min="41" max="41" width="11.44140625" style="1" bestFit="1" customWidth="1"/>
    <col min="42" max="44" width="6" style="1" bestFit="1" customWidth="1"/>
    <col min="45" max="45" width="5.33203125" style="1" bestFit="1" customWidth="1"/>
    <col min="46" max="46" width="10.5546875" style="2" customWidth="1"/>
    <col min="47" max="47" width="8" style="2" customWidth="1"/>
    <col min="48" max="49" width="3.109375" style="2" bestFit="1" customWidth="1"/>
    <col min="50" max="50" width="3.44140625" style="1" bestFit="1" customWidth="1"/>
    <col min="51" max="51" width="5.44140625" style="1" bestFit="1" customWidth="1"/>
    <col min="52" max="52" width="5.44140625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9" t="s">
        <v>339</v>
      </c>
      <c r="G4" s="28"/>
      <c r="H4" s="28"/>
      <c r="I4" s="28"/>
      <c r="J4" s="28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255</v>
      </c>
      <c r="AQ4" s="31"/>
      <c r="AR4" s="32"/>
      <c r="AT4" s="33" t="s">
        <v>88</v>
      </c>
      <c r="AU4" s="107" t="s">
        <v>341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33.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90</v>
      </c>
      <c r="S7" s="25" t="s">
        <v>117</v>
      </c>
      <c r="T7" s="25" t="s">
        <v>13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>
        <v>1</v>
      </c>
      <c r="B8" s="36">
        <v>518</v>
      </c>
      <c r="C8" s="36" t="s">
        <v>123</v>
      </c>
      <c r="D8" s="36" t="s">
        <v>123</v>
      </c>
      <c r="E8" s="36" t="s">
        <v>123</v>
      </c>
      <c r="F8" s="36" t="s">
        <v>123</v>
      </c>
      <c r="G8" s="36"/>
      <c r="H8" s="36" t="s">
        <v>123</v>
      </c>
      <c r="I8" s="36" t="s">
        <v>123</v>
      </c>
      <c r="J8" s="36" t="s">
        <v>123</v>
      </c>
      <c r="K8" s="36" t="s">
        <v>123</v>
      </c>
      <c r="L8" s="36" t="s">
        <v>123</v>
      </c>
      <c r="M8" s="36" t="s">
        <v>123</v>
      </c>
      <c r="N8" s="36">
        <v>1</v>
      </c>
      <c r="O8" s="36" t="s">
        <v>123</v>
      </c>
      <c r="P8" s="36" t="s">
        <v>123</v>
      </c>
      <c r="Q8" s="36" t="s">
        <v>123</v>
      </c>
      <c r="R8" s="36" t="s">
        <v>123</v>
      </c>
      <c r="S8" s="36" t="s">
        <v>123</v>
      </c>
      <c r="T8" s="36" t="s">
        <v>123</v>
      </c>
      <c r="U8" s="36" t="s">
        <v>123</v>
      </c>
      <c r="V8" s="36" t="s">
        <v>123</v>
      </c>
      <c r="W8" s="36" t="s">
        <v>123</v>
      </c>
      <c r="X8" s="36" t="s">
        <v>123</v>
      </c>
      <c r="Y8" s="36" t="s">
        <v>123</v>
      </c>
      <c r="Z8" s="36" t="s">
        <v>123</v>
      </c>
      <c r="AA8" s="36" t="s">
        <v>123</v>
      </c>
      <c r="AB8" s="36" t="s">
        <v>123</v>
      </c>
      <c r="AC8" s="36" t="s">
        <v>123</v>
      </c>
      <c r="AD8" s="36" t="s">
        <v>123</v>
      </c>
      <c r="AE8" s="36" t="s">
        <v>123</v>
      </c>
      <c r="AF8" s="36" t="s">
        <v>123</v>
      </c>
      <c r="AG8" s="36" t="s">
        <v>123</v>
      </c>
      <c r="AH8" s="36"/>
      <c r="AI8" s="36"/>
      <c r="AJ8" s="36"/>
      <c r="AK8" s="36"/>
      <c r="AL8" s="36"/>
      <c r="AM8" s="36"/>
      <c r="AN8" s="37">
        <v>-14.806234146102</v>
      </c>
      <c r="AO8" s="37">
        <v>-64.876671340315994</v>
      </c>
      <c r="AP8" s="36">
        <v>1068</v>
      </c>
      <c r="AQ8" s="36">
        <v>1056</v>
      </c>
      <c r="AR8" s="36">
        <f>AP8-AQ8</f>
        <v>12</v>
      </c>
      <c r="AS8" s="36"/>
      <c r="AT8" s="138"/>
      <c r="AU8" s="139"/>
      <c r="AV8" s="36" t="s">
        <v>123</v>
      </c>
      <c r="AW8" s="36" t="s">
        <v>123</v>
      </c>
      <c r="AX8" s="36" t="s">
        <v>123</v>
      </c>
      <c r="AY8" s="36" t="s">
        <v>123</v>
      </c>
      <c r="AZ8" s="36" t="s">
        <v>123</v>
      </c>
      <c r="BA8" s="36" t="s">
        <v>123</v>
      </c>
      <c r="BB8" s="36" t="s">
        <v>123</v>
      </c>
    </row>
    <row r="9" spans="1:54" x14ac:dyDescent="0.3">
      <c r="A9" s="36">
        <v>2</v>
      </c>
      <c r="B9" s="36">
        <v>519</v>
      </c>
      <c r="C9" s="36" t="s">
        <v>123</v>
      </c>
      <c r="D9" s="36" t="s">
        <v>123</v>
      </c>
      <c r="E9" s="36" t="s">
        <v>123</v>
      </c>
      <c r="F9" s="36"/>
      <c r="G9" s="36"/>
      <c r="H9" s="36"/>
      <c r="I9" s="36" t="s">
        <v>123</v>
      </c>
      <c r="J9" s="36" t="s">
        <v>123</v>
      </c>
      <c r="K9" s="36" t="s">
        <v>123</v>
      </c>
      <c r="L9" s="36" t="s">
        <v>123</v>
      </c>
      <c r="M9" s="36" t="s">
        <v>123</v>
      </c>
      <c r="N9" s="36" t="s">
        <v>123</v>
      </c>
      <c r="O9" s="36" t="s">
        <v>123</v>
      </c>
      <c r="P9" s="36" t="s">
        <v>123</v>
      </c>
      <c r="Q9" s="36" t="s">
        <v>123</v>
      </c>
      <c r="R9" s="36" t="s">
        <v>123</v>
      </c>
      <c r="S9" s="36" t="s">
        <v>123</v>
      </c>
      <c r="T9" s="36" t="s">
        <v>123</v>
      </c>
      <c r="U9" s="36" t="s">
        <v>123</v>
      </c>
      <c r="V9" s="36" t="s">
        <v>123</v>
      </c>
      <c r="W9" s="36" t="s">
        <v>123</v>
      </c>
      <c r="X9" s="36" t="s">
        <v>123</v>
      </c>
      <c r="Y9" s="36" t="s">
        <v>123</v>
      </c>
      <c r="Z9" s="36" t="s">
        <v>123</v>
      </c>
      <c r="AA9" s="36" t="s">
        <v>123</v>
      </c>
      <c r="AB9" s="36" t="s">
        <v>123</v>
      </c>
      <c r="AC9" s="36" t="s">
        <v>123</v>
      </c>
      <c r="AD9" s="36" t="s">
        <v>123</v>
      </c>
      <c r="AE9" s="36" t="s">
        <v>123</v>
      </c>
      <c r="AF9" s="36" t="s">
        <v>123</v>
      </c>
      <c r="AG9" s="36" t="s">
        <v>123</v>
      </c>
      <c r="AH9" s="36"/>
      <c r="AI9" s="36"/>
      <c r="AJ9" s="36"/>
      <c r="AK9" s="36"/>
      <c r="AL9" s="36"/>
      <c r="AM9" s="36"/>
      <c r="AN9" s="37">
        <v>-14.806671090790999</v>
      </c>
      <c r="AO9" s="37">
        <v>-64.877119269222007</v>
      </c>
      <c r="AP9" s="36">
        <v>992</v>
      </c>
      <c r="AQ9" s="36"/>
      <c r="AR9" s="36"/>
      <c r="AS9" s="54">
        <f>AQ8-AP9</f>
        <v>64</v>
      </c>
      <c r="AT9" s="147"/>
      <c r="AU9" s="148"/>
      <c r="AV9" s="36" t="s">
        <v>123</v>
      </c>
      <c r="AW9" s="36" t="s">
        <v>123</v>
      </c>
      <c r="AX9" s="36" t="s">
        <v>123</v>
      </c>
      <c r="AY9" s="36" t="s">
        <v>123</v>
      </c>
      <c r="AZ9" s="36" t="s">
        <v>123</v>
      </c>
      <c r="BA9" s="36" t="s">
        <v>123</v>
      </c>
      <c r="BB9" s="36" t="s">
        <v>123</v>
      </c>
    </row>
    <row r="10" spans="1:54" x14ac:dyDescent="0.3">
      <c r="A10" s="36">
        <v>3</v>
      </c>
      <c r="B10" s="36">
        <v>520</v>
      </c>
      <c r="C10" s="36" t="s">
        <v>123</v>
      </c>
      <c r="D10" s="36" t="s">
        <v>123</v>
      </c>
      <c r="E10" s="36" t="s">
        <v>123</v>
      </c>
      <c r="F10" s="36"/>
      <c r="G10" s="36"/>
      <c r="H10" s="36"/>
      <c r="I10" s="36" t="s">
        <v>123</v>
      </c>
      <c r="J10" s="36" t="s">
        <v>123</v>
      </c>
      <c r="K10" s="36" t="s">
        <v>123</v>
      </c>
      <c r="L10" s="36" t="s">
        <v>123</v>
      </c>
      <c r="M10" s="36" t="s">
        <v>123</v>
      </c>
      <c r="N10" s="36" t="s">
        <v>123</v>
      </c>
      <c r="O10" s="36" t="s">
        <v>123</v>
      </c>
      <c r="P10" s="36">
        <v>1</v>
      </c>
      <c r="Q10" s="36" t="s">
        <v>123</v>
      </c>
      <c r="R10" s="36" t="s">
        <v>123</v>
      </c>
      <c r="S10" s="36" t="s">
        <v>123</v>
      </c>
      <c r="T10" s="36" t="s">
        <v>123</v>
      </c>
      <c r="U10" s="36" t="s">
        <v>123</v>
      </c>
      <c r="V10" s="36" t="s">
        <v>123</v>
      </c>
      <c r="W10" s="36" t="s">
        <v>123</v>
      </c>
      <c r="X10" s="36" t="s">
        <v>123</v>
      </c>
      <c r="Y10" s="36" t="s">
        <v>123</v>
      </c>
      <c r="Z10" s="36" t="s">
        <v>123</v>
      </c>
      <c r="AA10" s="36" t="s">
        <v>123</v>
      </c>
      <c r="AB10" s="36" t="s">
        <v>123</v>
      </c>
      <c r="AC10" s="36" t="s">
        <v>123</v>
      </c>
      <c r="AD10" s="36" t="s">
        <v>123</v>
      </c>
      <c r="AE10" s="36" t="s">
        <v>123</v>
      </c>
      <c r="AF10" s="36" t="s">
        <v>123</v>
      </c>
      <c r="AG10" s="36" t="s">
        <v>123</v>
      </c>
      <c r="AH10" s="36"/>
      <c r="AI10" s="36"/>
      <c r="AJ10" s="36"/>
      <c r="AK10" s="36"/>
      <c r="AL10" s="36"/>
      <c r="AM10" s="36"/>
      <c r="AN10" s="37">
        <v>-14.806892480827999</v>
      </c>
      <c r="AO10" s="37">
        <v>-64.877339545637</v>
      </c>
      <c r="AP10" s="36">
        <v>959</v>
      </c>
      <c r="AQ10" s="36"/>
      <c r="AR10" s="36"/>
      <c r="AS10" s="54">
        <f>AP9-AP10</f>
        <v>33</v>
      </c>
      <c r="AT10" s="149"/>
      <c r="AU10" s="150"/>
      <c r="AV10" s="36">
        <v>1</v>
      </c>
      <c r="AW10" s="36">
        <v>1</v>
      </c>
      <c r="AX10" s="36">
        <v>1</v>
      </c>
      <c r="AY10" s="36" t="s">
        <v>123</v>
      </c>
      <c r="AZ10" s="36" t="s">
        <v>123</v>
      </c>
      <c r="BA10" s="36" t="s">
        <v>123</v>
      </c>
      <c r="BB10" s="36" t="s">
        <v>123</v>
      </c>
    </row>
    <row r="11" spans="1:54" x14ac:dyDescent="0.3">
      <c r="A11" s="36" t="s">
        <v>372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>
        <v>1</v>
      </c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7">
        <v>-14.806945000000001</v>
      </c>
      <c r="AO11" s="37">
        <v>-64.877420000000001</v>
      </c>
      <c r="AP11" s="36"/>
      <c r="AQ11" s="36"/>
      <c r="AR11" s="36"/>
      <c r="AS11" s="54"/>
      <c r="AT11" s="80"/>
      <c r="AU11" s="81"/>
      <c r="AV11" s="36" t="s">
        <v>123</v>
      </c>
      <c r="AW11" s="36" t="s">
        <v>123</v>
      </c>
      <c r="AX11" s="36"/>
      <c r="AY11" s="36">
        <v>10</v>
      </c>
      <c r="AZ11" s="36">
        <f>AY11*1.25</f>
        <v>12.5</v>
      </c>
      <c r="BA11" s="36" t="s">
        <v>123</v>
      </c>
      <c r="BB11" s="36" t="s">
        <v>123</v>
      </c>
    </row>
    <row r="12" spans="1:54" x14ac:dyDescent="0.3">
      <c r="A12" s="36">
        <v>4</v>
      </c>
      <c r="B12" s="36">
        <v>521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>
        <v>1</v>
      </c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7">
        <v>-14.807062999999999</v>
      </c>
      <c r="AO12" s="37">
        <v>-64.877537000000004</v>
      </c>
      <c r="AP12" s="36"/>
      <c r="AQ12" s="36"/>
      <c r="AR12" s="36"/>
      <c r="AS12" s="54"/>
      <c r="AT12" s="80"/>
      <c r="AU12" s="81"/>
      <c r="AV12" s="36">
        <v>1</v>
      </c>
      <c r="AW12" s="36">
        <v>1</v>
      </c>
      <c r="AX12" s="36">
        <v>1</v>
      </c>
      <c r="AY12" s="36">
        <v>6</v>
      </c>
      <c r="AZ12" s="36">
        <f>AY12*1.25</f>
        <v>7.5</v>
      </c>
      <c r="BA12" s="36" t="s">
        <v>123</v>
      </c>
      <c r="BB12" s="36"/>
    </row>
    <row r="13" spans="1:54" x14ac:dyDescent="0.3">
      <c r="A13" s="36">
        <v>5</v>
      </c>
      <c r="B13" s="36">
        <v>605</v>
      </c>
      <c r="C13" s="36" t="s">
        <v>123</v>
      </c>
      <c r="D13" s="36" t="s">
        <v>123</v>
      </c>
      <c r="E13" s="36" t="s">
        <v>123</v>
      </c>
      <c r="F13" s="36">
        <v>1</v>
      </c>
      <c r="G13" s="36">
        <v>1</v>
      </c>
      <c r="H13" s="36">
        <v>1</v>
      </c>
      <c r="I13" s="36" t="s">
        <v>123</v>
      </c>
      <c r="J13" s="36" t="s">
        <v>123</v>
      </c>
      <c r="K13" s="36" t="s">
        <v>123</v>
      </c>
      <c r="L13" s="36" t="s">
        <v>123</v>
      </c>
      <c r="M13" s="36" t="s">
        <v>123</v>
      </c>
      <c r="N13" s="36">
        <v>1</v>
      </c>
      <c r="O13" s="36" t="s">
        <v>123</v>
      </c>
      <c r="P13" s="36">
        <v>1</v>
      </c>
      <c r="Q13" s="36">
        <v>1</v>
      </c>
      <c r="R13" s="36" t="s">
        <v>123</v>
      </c>
      <c r="S13" s="36" t="s">
        <v>123</v>
      </c>
      <c r="T13" s="36" t="s">
        <v>123</v>
      </c>
      <c r="U13" s="36" t="s">
        <v>123</v>
      </c>
      <c r="V13" s="36" t="s">
        <v>123</v>
      </c>
      <c r="W13" s="36" t="s">
        <v>123</v>
      </c>
      <c r="X13" s="36" t="s">
        <v>123</v>
      </c>
      <c r="Y13" s="36" t="s">
        <v>123</v>
      </c>
      <c r="Z13" s="36" t="s">
        <v>123</v>
      </c>
      <c r="AA13" s="36" t="s">
        <v>123</v>
      </c>
      <c r="AB13" s="36" t="s">
        <v>123</v>
      </c>
      <c r="AC13" s="36" t="s">
        <v>123</v>
      </c>
      <c r="AD13" s="36" t="s">
        <v>123</v>
      </c>
      <c r="AE13" s="36" t="s">
        <v>123</v>
      </c>
      <c r="AF13" s="36" t="s">
        <v>123</v>
      </c>
      <c r="AG13" s="36" t="s">
        <v>123</v>
      </c>
      <c r="AH13" s="36"/>
      <c r="AI13" s="36"/>
      <c r="AJ13" s="36"/>
      <c r="AK13" s="36"/>
      <c r="AL13" s="36"/>
      <c r="AM13" s="36"/>
      <c r="AN13" s="37">
        <v>-14.806874977262</v>
      </c>
      <c r="AO13" s="37">
        <v>-64.877475332467995</v>
      </c>
      <c r="AP13" s="36">
        <v>937</v>
      </c>
      <c r="AQ13" s="36"/>
      <c r="AR13" s="36"/>
      <c r="AS13" s="54">
        <f>AP10-AP13</f>
        <v>22</v>
      </c>
      <c r="AT13" s="52" t="s">
        <v>270</v>
      </c>
      <c r="AU13" s="53"/>
      <c r="AV13" s="36">
        <v>1</v>
      </c>
      <c r="AW13" s="36">
        <v>1</v>
      </c>
      <c r="AX13" s="36">
        <v>1</v>
      </c>
      <c r="AY13" s="36">
        <v>10</v>
      </c>
      <c r="AZ13" s="36">
        <f>AY13*1.25</f>
        <v>12.5</v>
      </c>
      <c r="BA13" s="36" t="s">
        <v>123</v>
      </c>
      <c r="BB13" s="36" t="s">
        <v>123</v>
      </c>
    </row>
    <row r="14" spans="1:54" x14ac:dyDescent="0.3">
      <c r="A14" s="36">
        <v>6</v>
      </c>
      <c r="B14" s="36">
        <v>606</v>
      </c>
      <c r="C14" s="36" t="s">
        <v>123</v>
      </c>
      <c r="D14" s="36" t="s">
        <v>123</v>
      </c>
      <c r="E14" s="36" t="s">
        <v>123</v>
      </c>
      <c r="F14" s="36">
        <v>1</v>
      </c>
      <c r="G14" s="36">
        <v>1</v>
      </c>
      <c r="H14" s="36">
        <v>1</v>
      </c>
      <c r="I14" s="36" t="s">
        <v>123</v>
      </c>
      <c r="J14" s="36" t="s">
        <v>123</v>
      </c>
      <c r="K14" s="36" t="s">
        <v>123</v>
      </c>
      <c r="L14" s="36">
        <v>1</v>
      </c>
      <c r="M14" s="36" t="s">
        <v>123</v>
      </c>
      <c r="N14" s="36" t="s">
        <v>123</v>
      </c>
      <c r="O14" s="36" t="s">
        <v>123</v>
      </c>
      <c r="P14" s="36" t="s">
        <v>123</v>
      </c>
      <c r="Q14" s="36">
        <v>1</v>
      </c>
      <c r="R14" s="36" t="s">
        <v>123</v>
      </c>
      <c r="S14" s="36" t="s">
        <v>123</v>
      </c>
      <c r="T14" s="36" t="s">
        <v>123</v>
      </c>
      <c r="U14" s="36" t="s">
        <v>123</v>
      </c>
      <c r="V14" s="36"/>
      <c r="W14" s="36" t="s">
        <v>123</v>
      </c>
      <c r="X14" s="36" t="s">
        <v>123</v>
      </c>
      <c r="Y14" s="36" t="s">
        <v>123</v>
      </c>
      <c r="Z14" s="36" t="s">
        <v>123</v>
      </c>
      <c r="AA14" s="36" t="s">
        <v>123</v>
      </c>
      <c r="AB14" s="36" t="s">
        <v>123</v>
      </c>
      <c r="AC14" s="36" t="s">
        <v>123</v>
      </c>
      <c r="AD14" s="36" t="s">
        <v>123</v>
      </c>
      <c r="AE14" s="36" t="s">
        <v>123</v>
      </c>
      <c r="AF14" s="36" t="s">
        <v>123</v>
      </c>
      <c r="AG14" s="36" t="s">
        <v>123</v>
      </c>
      <c r="AH14" s="36"/>
      <c r="AI14" s="36"/>
      <c r="AJ14" s="36"/>
      <c r="AK14" s="36"/>
      <c r="AL14" s="36"/>
      <c r="AM14" s="36"/>
      <c r="AN14" s="37">
        <v>-14.80635472789</v>
      </c>
      <c r="AO14" s="37">
        <v>-64.877988640218007</v>
      </c>
      <c r="AP14" s="67"/>
      <c r="AQ14" s="36"/>
      <c r="AR14" s="36"/>
      <c r="AS14" s="54"/>
      <c r="AT14" s="52" t="s">
        <v>270</v>
      </c>
      <c r="AU14" s="53"/>
      <c r="AV14" s="36" t="s">
        <v>123</v>
      </c>
      <c r="AW14" s="36" t="s">
        <v>123</v>
      </c>
      <c r="AX14" s="36" t="s">
        <v>123</v>
      </c>
      <c r="AY14" s="36" t="s">
        <v>123</v>
      </c>
      <c r="AZ14" s="36" t="s">
        <v>123</v>
      </c>
      <c r="BA14" s="36" t="s">
        <v>123</v>
      </c>
      <c r="BB14" s="36" t="s">
        <v>123</v>
      </c>
    </row>
    <row r="15" spans="1:54" x14ac:dyDescent="0.3">
      <c r="A15" s="36">
        <v>7</v>
      </c>
      <c r="B15" s="36">
        <v>607</v>
      </c>
      <c r="C15" s="36" t="s">
        <v>123</v>
      </c>
      <c r="D15" s="36" t="s">
        <v>123</v>
      </c>
      <c r="E15" s="36" t="s">
        <v>123</v>
      </c>
      <c r="F15" s="36">
        <v>1</v>
      </c>
      <c r="G15" s="36">
        <v>1</v>
      </c>
      <c r="H15" s="36">
        <v>1</v>
      </c>
      <c r="I15" s="36" t="s">
        <v>123</v>
      </c>
      <c r="J15" s="36" t="s">
        <v>123</v>
      </c>
      <c r="K15" s="36" t="s">
        <v>123</v>
      </c>
      <c r="L15" s="36" t="s">
        <v>123</v>
      </c>
      <c r="M15" s="36" t="s">
        <v>123</v>
      </c>
      <c r="N15" s="36">
        <v>1</v>
      </c>
      <c r="O15" s="36" t="s">
        <v>123</v>
      </c>
      <c r="P15" s="36">
        <v>1</v>
      </c>
      <c r="Q15" s="36">
        <v>1</v>
      </c>
      <c r="R15" s="36" t="s">
        <v>123</v>
      </c>
      <c r="S15" s="36" t="s">
        <v>123</v>
      </c>
      <c r="T15" s="36" t="s">
        <v>123</v>
      </c>
      <c r="U15" s="36" t="s">
        <v>123</v>
      </c>
      <c r="V15" s="36">
        <v>1</v>
      </c>
      <c r="W15" s="36" t="s">
        <v>123</v>
      </c>
      <c r="X15" s="36" t="s">
        <v>123</v>
      </c>
      <c r="Y15" s="36" t="s">
        <v>123</v>
      </c>
      <c r="Z15" s="36" t="s">
        <v>123</v>
      </c>
      <c r="AA15" s="36" t="s">
        <v>123</v>
      </c>
      <c r="AB15" s="36" t="s">
        <v>123</v>
      </c>
      <c r="AC15" s="36" t="s">
        <v>123</v>
      </c>
      <c r="AD15" s="36" t="s">
        <v>123</v>
      </c>
      <c r="AE15" s="36" t="s">
        <v>123</v>
      </c>
      <c r="AF15" s="36" t="s">
        <v>123</v>
      </c>
      <c r="AG15" s="36" t="s">
        <v>123</v>
      </c>
      <c r="AH15" s="36"/>
      <c r="AI15" s="36">
        <v>1</v>
      </c>
      <c r="AJ15" s="36"/>
      <c r="AK15" s="36" t="s">
        <v>301</v>
      </c>
      <c r="AL15" s="36">
        <v>1</v>
      </c>
      <c r="AM15" s="36">
        <v>5</v>
      </c>
      <c r="AN15" s="37">
        <v>-14.805813407902001</v>
      </c>
      <c r="AO15" s="37">
        <v>-64.878526758402003</v>
      </c>
      <c r="AP15" s="67"/>
      <c r="AQ15" s="36"/>
      <c r="AR15" s="36">
        <v>24</v>
      </c>
      <c r="AS15" s="54"/>
      <c r="AT15" s="52" t="s">
        <v>270</v>
      </c>
      <c r="AU15" s="53"/>
      <c r="AV15" s="36">
        <v>1</v>
      </c>
      <c r="AW15" s="36">
        <v>1</v>
      </c>
      <c r="AX15" s="36">
        <v>1</v>
      </c>
      <c r="AY15" s="36" t="s">
        <v>123</v>
      </c>
      <c r="AZ15" s="36" t="s">
        <v>123</v>
      </c>
      <c r="BA15" s="36" t="s">
        <v>123</v>
      </c>
      <c r="BB15" s="36" t="s">
        <v>123</v>
      </c>
    </row>
    <row r="16" spans="1:54" x14ac:dyDescent="0.3">
      <c r="A16" s="36" t="s">
        <v>373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>
        <v>1</v>
      </c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7">
        <v>-14.805633</v>
      </c>
      <c r="AO16" s="37">
        <v>-64.878309000000002</v>
      </c>
      <c r="AP16" s="36"/>
      <c r="AQ16" s="36"/>
      <c r="AR16" s="36"/>
      <c r="AS16" s="54"/>
      <c r="AT16" s="52"/>
      <c r="AU16" s="53"/>
      <c r="AV16" s="36" t="s">
        <v>123</v>
      </c>
      <c r="AW16" s="36" t="s">
        <v>123</v>
      </c>
      <c r="AX16" s="36"/>
      <c r="AY16" s="36">
        <v>31</v>
      </c>
      <c r="AZ16" s="36">
        <f>AY16*1.25</f>
        <v>38.75</v>
      </c>
      <c r="BA16" s="36" t="s">
        <v>123</v>
      </c>
      <c r="BB16" s="36" t="s">
        <v>123</v>
      </c>
    </row>
    <row r="17" spans="1:54" x14ac:dyDescent="0.3">
      <c r="A17" s="36">
        <v>8</v>
      </c>
      <c r="B17" s="36">
        <v>608</v>
      </c>
      <c r="C17" s="36"/>
      <c r="D17" s="36"/>
      <c r="E17" s="36"/>
      <c r="F17" s="36">
        <v>1</v>
      </c>
      <c r="G17" s="36">
        <v>1</v>
      </c>
      <c r="H17" s="36">
        <v>1</v>
      </c>
      <c r="I17" s="36"/>
      <c r="J17" s="36"/>
      <c r="K17" s="36"/>
      <c r="L17" s="36"/>
      <c r="M17" s="36"/>
      <c r="N17" s="36"/>
      <c r="O17" s="36"/>
      <c r="P17" s="36">
        <v>1</v>
      </c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7">
        <v>-14.805615</v>
      </c>
      <c r="AO17" s="37">
        <v>-64.878292000000002</v>
      </c>
      <c r="AP17" s="36"/>
      <c r="AQ17" s="36"/>
      <c r="AR17" s="36"/>
      <c r="AS17" s="54"/>
      <c r="AT17" s="52"/>
      <c r="AU17" s="53"/>
      <c r="AV17" s="36">
        <v>1</v>
      </c>
      <c r="AW17" s="36">
        <v>1</v>
      </c>
      <c r="AX17" s="36">
        <v>1</v>
      </c>
      <c r="AY17" s="36">
        <v>3</v>
      </c>
      <c r="AZ17" s="36">
        <f>AY17*1.25</f>
        <v>3.75</v>
      </c>
      <c r="BA17" s="36">
        <v>1</v>
      </c>
      <c r="BB17" s="36" t="s">
        <v>123</v>
      </c>
    </row>
    <row r="18" spans="1:54" x14ac:dyDescent="0.3">
      <c r="A18" s="36">
        <v>9</v>
      </c>
      <c r="B18" s="36">
        <v>609</v>
      </c>
      <c r="C18" s="36" t="s">
        <v>123</v>
      </c>
      <c r="D18" s="36" t="s">
        <v>123</v>
      </c>
      <c r="E18" s="36" t="s">
        <v>123</v>
      </c>
      <c r="F18" s="36">
        <v>1</v>
      </c>
      <c r="G18" s="36">
        <v>1</v>
      </c>
      <c r="H18" s="36">
        <v>1</v>
      </c>
      <c r="I18" s="36" t="s">
        <v>123</v>
      </c>
      <c r="J18" s="36" t="s">
        <v>123</v>
      </c>
      <c r="K18" s="36" t="s">
        <v>123</v>
      </c>
      <c r="L18" s="36" t="s">
        <v>123</v>
      </c>
      <c r="M18" s="36" t="s">
        <v>123</v>
      </c>
      <c r="N18" s="36">
        <v>1</v>
      </c>
      <c r="O18" s="36" t="s">
        <v>123</v>
      </c>
      <c r="P18" s="36">
        <v>1</v>
      </c>
      <c r="Q18" s="36">
        <v>1</v>
      </c>
      <c r="R18" s="36" t="s">
        <v>123</v>
      </c>
      <c r="S18" s="36" t="s">
        <v>123</v>
      </c>
      <c r="T18" s="36" t="s">
        <v>123</v>
      </c>
      <c r="U18" s="36" t="s">
        <v>123</v>
      </c>
      <c r="V18" s="36" t="s">
        <v>123</v>
      </c>
      <c r="W18" s="36" t="s">
        <v>123</v>
      </c>
      <c r="X18" s="36" t="s">
        <v>123</v>
      </c>
      <c r="Y18" s="36" t="s">
        <v>123</v>
      </c>
      <c r="Z18" s="36" t="s">
        <v>123</v>
      </c>
      <c r="AA18" s="36" t="s">
        <v>123</v>
      </c>
      <c r="AB18" s="36" t="s">
        <v>123</v>
      </c>
      <c r="AC18" s="36" t="s">
        <v>123</v>
      </c>
      <c r="AD18" s="36" t="s">
        <v>123</v>
      </c>
      <c r="AE18" s="36" t="s">
        <v>123</v>
      </c>
      <c r="AF18" s="36" t="s">
        <v>123</v>
      </c>
      <c r="AG18" s="36" t="s">
        <v>123</v>
      </c>
      <c r="AH18" s="36"/>
      <c r="AI18" s="36"/>
      <c r="AJ18" s="36"/>
      <c r="AK18" s="36"/>
      <c r="AL18" s="36"/>
      <c r="AM18" s="36"/>
      <c r="AN18" s="37">
        <v>-14.805566734095001</v>
      </c>
      <c r="AO18" s="37">
        <v>-64.878371860830995</v>
      </c>
      <c r="AP18" s="36">
        <v>714</v>
      </c>
      <c r="AQ18" s="36"/>
      <c r="AR18" s="36"/>
      <c r="AS18" s="54"/>
      <c r="AT18" s="52" t="s">
        <v>270</v>
      </c>
      <c r="AU18" s="53"/>
      <c r="AV18" s="36">
        <v>1</v>
      </c>
      <c r="AW18" s="36">
        <v>1</v>
      </c>
      <c r="AX18" s="36">
        <v>1</v>
      </c>
      <c r="AY18" s="36">
        <v>10</v>
      </c>
      <c r="AZ18" s="36">
        <f>AY18*1.25</f>
        <v>12.5</v>
      </c>
      <c r="BA18" s="36" t="s">
        <v>123</v>
      </c>
      <c r="BB18" s="36" t="s">
        <v>123</v>
      </c>
    </row>
    <row r="19" spans="1:54" x14ac:dyDescent="0.3">
      <c r="A19" s="36">
        <v>10</v>
      </c>
      <c r="B19" s="36">
        <v>610</v>
      </c>
      <c r="C19" s="36" t="s">
        <v>123</v>
      </c>
      <c r="D19" s="36" t="s">
        <v>123</v>
      </c>
      <c r="E19" s="36" t="s">
        <v>123</v>
      </c>
      <c r="F19" s="36">
        <v>1</v>
      </c>
      <c r="G19" s="36">
        <v>1</v>
      </c>
      <c r="H19" s="36">
        <v>1</v>
      </c>
      <c r="I19" s="36" t="s">
        <v>123</v>
      </c>
      <c r="J19" s="36" t="s">
        <v>123</v>
      </c>
      <c r="K19" s="36" t="s">
        <v>123</v>
      </c>
      <c r="L19" s="36">
        <v>1</v>
      </c>
      <c r="M19" s="36" t="s">
        <v>123</v>
      </c>
      <c r="N19" s="36" t="s">
        <v>123</v>
      </c>
      <c r="O19" s="36" t="s">
        <v>123</v>
      </c>
      <c r="P19" s="36" t="s">
        <v>123</v>
      </c>
      <c r="Q19" s="36" t="s">
        <v>123</v>
      </c>
      <c r="R19" s="36" t="s">
        <v>123</v>
      </c>
      <c r="S19" s="36" t="s">
        <v>123</v>
      </c>
      <c r="T19" s="36" t="s">
        <v>123</v>
      </c>
      <c r="U19" s="36" t="s">
        <v>123</v>
      </c>
      <c r="V19" s="36" t="s">
        <v>123</v>
      </c>
      <c r="W19" s="36" t="s">
        <v>123</v>
      </c>
      <c r="X19" s="36" t="s">
        <v>123</v>
      </c>
      <c r="Y19" s="36" t="s">
        <v>123</v>
      </c>
      <c r="Z19" s="36" t="s">
        <v>123</v>
      </c>
      <c r="AA19" s="36" t="s">
        <v>123</v>
      </c>
      <c r="AB19" s="36" t="s">
        <v>123</v>
      </c>
      <c r="AC19" s="36" t="s">
        <v>123</v>
      </c>
      <c r="AD19" s="36" t="s">
        <v>123</v>
      </c>
      <c r="AE19" s="36" t="s">
        <v>123</v>
      </c>
      <c r="AF19" s="36" t="s">
        <v>123</v>
      </c>
      <c r="AG19" s="36" t="s">
        <v>123</v>
      </c>
      <c r="AH19" s="36"/>
      <c r="AI19" s="36"/>
      <c r="AJ19" s="36"/>
      <c r="AK19" s="36"/>
      <c r="AL19" s="36"/>
      <c r="AM19" s="36"/>
      <c r="AN19" s="37">
        <v>-14.805318763253</v>
      </c>
      <c r="AO19" s="37">
        <v>-64.878645446150998</v>
      </c>
      <c r="AP19" s="36">
        <v>673</v>
      </c>
      <c r="AQ19" s="36"/>
      <c r="AR19" s="36"/>
      <c r="AS19" s="54">
        <f>AP18-AP19</f>
        <v>41</v>
      </c>
      <c r="AT19" s="52"/>
      <c r="AU19" s="53"/>
      <c r="AV19" s="36" t="s">
        <v>123</v>
      </c>
      <c r="AW19" s="36" t="s">
        <v>123</v>
      </c>
      <c r="AX19" s="36" t="s">
        <v>123</v>
      </c>
      <c r="AY19" s="36" t="s">
        <v>123</v>
      </c>
      <c r="AZ19" s="36" t="s">
        <v>123</v>
      </c>
      <c r="BA19" s="36" t="s">
        <v>123</v>
      </c>
      <c r="BB19" s="36" t="s">
        <v>123</v>
      </c>
    </row>
    <row r="20" spans="1:54" x14ac:dyDescent="0.3">
      <c r="A20" s="36">
        <v>11</v>
      </c>
      <c r="B20" s="36">
        <v>611</v>
      </c>
      <c r="C20" s="36" t="s">
        <v>123</v>
      </c>
      <c r="D20" s="36" t="s">
        <v>123</v>
      </c>
      <c r="E20" s="36" t="s">
        <v>123</v>
      </c>
      <c r="F20" s="36">
        <v>1</v>
      </c>
      <c r="G20" s="36">
        <v>1</v>
      </c>
      <c r="H20" s="36">
        <v>1</v>
      </c>
      <c r="I20" s="36" t="s">
        <v>123</v>
      </c>
      <c r="J20" s="36" t="s">
        <v>123</v>
      </c>
      <c r="K20" s="36" t="s">
        <v>123</v>
      </c>
      <c r="L20" s="36">
        <v>1</v>
      </c>
      <c r="M20" s="36" t="s">
        <v>123</v>
      </c>
      <c r="N20" s="36" t="s">
        <v>123</v>
      </c>
      <c r="O20" s="36" t="s">
        <v>123</v>
      </c>
      <c r="P20" s="36" t="s">
        <v>123</v>
      </c>
      <c r="Q20" s="36">
        <v>1</v>
      </c>
      <c r="R20" s="36" t="s">
        <v>123</v>
      </c>
      <c r="S20" s="36" t="s">
        <v>123</v>
      </c>
      <c r="T20" s="36" t="s">
        <v>123</v>
      </c>
      <c r="U20" s="36" t="s">
        <v>123</v>
      </c>
      <c r="V20" s="36" t="s">
        <v>123</v>
      </c>
      <c r="W20" s="36" t="s">
        <v>123</v>
      </c>
      <c r="X20" s="36" t="s">
        <v>123</v>
      </c>
      <c r="Y20" s="36" t="s">
        <v>123</v>
      </c>
      <c r="Z20" s="36" t="s">
        <v>123</v>
      </c>
      <c r="AA20" s="36" t="s">
        <v>123</v>
      </c>
      <c r="AB20" s="36" t="s">
        <v>123</v>
      </c>
      <c r="AC20" s="36" t="s">
        <v>123</v>
      </c>
      <c r="AD20" s="36" t="s">
        <v>123</v>
      </c>
      <c r="AE20" s="36" t="s">
        <v>123</v>
      </c>
      <c r="AF20" s="36" t="s">
        <v>123</v>
      </c>
      <c r="AG20" s="36" t="s">
        <v>123</v>
      </c>
      <c r="AH20" s="36"/>
      <c r="AI20" s="36"/>
      <c r="AJ20" s="36"/>
      <c r="AK20" s="36"/>
      <c r="AL20" s="36"/>
      <c r="AM20" s="36"/>
      <c r="AN20" s="37">
        <v>-14.805075330508</v>
      </c>
      <c r="AO20" s="37">
        <v>-64.878918025641994</v>
      </c>
      <c r="AP20" s="36">
        <v>634</v>
      </c>
      <c r="AQ20" s="36"/>
      <c r="AR20" s="36"/>
      <c r="AS20" s="54">
        <f t="shared" ref="AS20:AS27" si="0">AP19-AP20</f>
        <v>39</v>
      </c>
      <c r="AT20" s="52" t="s">
        <v>270</v>
      </c>
      <c r="AU20" s="53"/>
      <c r="AV20" s="36" t="s">
        <v>123</v>
      </c>
      <c r="AW20" s="36" t="s">
        <v>123</v>
      </c>
      <c r="AX20" s="36" t="s">
        <v>123</v>
      </c>
      <c r="AY20" s="36" t="s">
        <v>123</v>
      </c>
      <c r="AZ20" s="36" t="s">
        <v>123</v>
      </c>
      <c r="BA20" s="36" t="s">
        <v>123</v>
      </c>
      <c r="BB20" s="36" t="s">
        <v>123</v>
      </c>
    </row>
    <row r="21" spans="1:54" x14ac:dyDescent="0.3">
      <c r="A21" s="36">
        <v>12</v>
      </c>
      <c r="B21" s="36">
        <v>612</v>
      </c>
      <c r="C21" s="36" t="s">
        <v>123</v>
      </c>
      <c r="D21" s="36" t="s">
        <v>123</v>
      </c>
      <c r="E21" s="36" t="s">
        <v>123</v>
      </c>
      <c r="F21" s="36">
        <v>1</v>
      </c>
      <c r="G21" s="36">
        <v>1</v>
      </c>
      <c r="H21" s="36">
        <v>1</v>
      </c>
      <c r="I21" s="36" t="s">
        <v>123</v>
      </c>
      <c r="J21" s="36" t="s">
        <v>123</v>
      </c>
      <c r="K21" s="36" t="s">
        <v>123</v>
      </c>
      <c r="L21" s="36">
        <v>1</v>
      </c>
      <c r="M21" s="36" t="s">
        <v>123</v>
      </c>
      <c r="N21" s="36" t="s">
        <v>123</v>
      </c>
      <c r="O21" s="36" t="s">
        <v>123</v>
      </c>
      <c r="P21" s="36" t="s">
        <v>123</v>
      </c>
      <c r="Q21" s="36" t="s">
        <v>123</v>
      </c>
      <c r="R21" s="36" t="s">
        <v>123</v>
      </c>
      <c r="S21" s="36" t="s">
        <v>123</v>
      </c>
      <c r="T21" s="36" t="s">
        <v>123</v>
      </c>
      <c r="U21" s="36" t="s">
        <v>123</v>
      </c>
      <c r="V21" s="36">
        <v>1</v>
      </c>
      <c r="W21" s="36" t="s">
        <v>123</v>
      </c>
      <c r="X21" s="36" t="s">
        <v>123</v>
      </c>
      <c r="Y21" s="36" t="s">
        <v>123</v>
      </c>
      <c r="Z21" s="36" t="s">
        <v>123</v>
      </c>
      <c r="AA21" s="36" t="s">
        <v>123</v>
      </c>
      <c r="AB21" s="36" t="s">
        <v>123</v>
      </c>
      <c r="AC21" s="36" t="s">
        <v>123</v>
      </c>
      <c r="AD21" s="36" t="s">
        <v>123</v>
      </c>
      <c r="AE21" s="36" t="s">
        <v>123</v>
      </c>
      <c r="AF21" s="36" t="s">
        <v>123</v>
      </c>
      <c r="AG21" s="36" t="s">
        <v>123</v>
      </c>
      <c r="AH21" s="36"/>
      <c r="AI21" s="36"/>
      <c r="AJ21" s="36"/>
      <c r="AK21" s="36" t="s">
        <v>302</v>
      </c>
      <c r="AL21" s="36">
        <v>1</v>
      </c>
      <c r="AM21" s="36">
        <v>1</v>
      </c>
      <c r="AN21" s="37">
        <v>-14.80484259412</v>
      </c>
      <c r="AO21" s="37">
        <v>-64.879200328140996</v>
      </c>
      <c r="AP21" s="36">
        <v>594</v>
      </c>
      <c r="AQ21" s="36">
        <v>570</v>
      </c>
      <c r="AR21" s="36">
        <f>AP21-AQ21</f>
        <v>24</v>
      </c>
      <c r="AS21" s="54">
        <f t="shared" si="0"/>
        <v>40</v>
      </c>
      <c r="AT21" s="52"/>
      <c r="AU21" s="53"/>
      <c r="AV21" s="36" t="s">
        <v>123</v>
      </c>
      <c r="AW21" s="36" t="s">
        <v>123</v>
      </c>
      <c r="AX21" s="36" t="s">
        <v>123</v>
      </c>
      <c r="AY21" s="36" t="s">
        <v>123</v>
      </c>
      <c r="AZ21" s="36" t="s">
        <v>123</v>
      </c>
      <c r="BA21" s="36" t="s">
        <v>123</v>
      </c>
      <c r="BB21" s="36" t="s">
        <v>123</v>
      </c>
    </row>
    <row r="22" spans="1:54" x14ac:dyDescent="0.3">
      <c r="A22" s="36">
        <v>13</v>
      </c>
      <c r="B22" s="36">
        <v>613</v>
      </c>
      <c r="C22" s="36" t="s">
        <v>123</v>
      </c>
      <c r="D22" s="36" t="s">
        <v>123</v>
      </c>
      <c r="E22" s="36" t="s">
        <v>123</v>
      </c>
      <c r="F22" s="36">
        <v>1</v>
      </c>
      <c r="G22" s="36">
        <v>1</v>
      </c>
      <c r="H22" s="36">
        <v>1</v>
      </c>
      <c r="I22" s="36" t="s">
        <v>123</v>
      </c>
      <c r="J22" s="36" t="s">
        <v>123</v>
      </c>
      <c r="K22" s="36" t="s">
        <v>123</v>
      </c>
      <c r="L22" s="36">
        <v>1</v>
      </c>
      <c r="M22" s="36" t="s">
        <v>123</v>
      </c>
      <c r="N22" s="36" t="s">
        <v>123</v>
      </c>
      <c r="O22" s="36" t="s">
        <v>123</v>
      </c>
      <c r="P22" s="36" t="s">
        <v>123</v>
      </c>
      <c r="Q22" s="36">
        <v>1</v>
      </c>
      <c r="R22" s="36" t="s">
        <v>123</v>
      </c>
      <c r="S22" s="36" t="s">
        <v>123</v>
      </c>
      <c r="T22" s="36" t="s">
        <v>123</v>
      </c>
      <c r="U22" s="36" t="s">
        <v>123</v>
      </c>
      <c r="V22" s="36" t="s">
        <v>123</v>
      </c>
      <c r="W22" s="36" t="s">
        <v>123</v>
      </c>
      <c r="X22" s="36" t="s">
        <v>123</v>
      </c>
      <c r="Y22" s="36" t="s">
        <v>123</v>
      </c>
      <c r="Z22" s="36" t="s">
        <v>123</v>
      </c>
      <c r="AA22" s="36" t="s">
        <v>123</v>
      </c>
      <c r="AB22" s="36" t="s">
        <v>123</v>
      </c>
      <c r="AC22" s="36" t="s">
        <v>123</v>
      </c>
      <c r="AD22" s="36" t="s">
        <v>123</v>
      </c>
      <c r="AE22" s="36" t="s">
        <v>123</v>
      </c>
      <c r="AF22" s="36" t="s">
        <v>123</v>
      </c>
      <c r="AG22" s="36" t="s">
        <v>123</v>
      </c>
      <c r="AH22" s="36"/>
      <c r="AI22" s="36"/>
      <c r="AJ22" s="36"/>
      <c r="AK22" s="36"/>
      <c r="AL22" s="36"/>
      <c r="AM22" s="36"/>
      <c r="AN22" s="37">
        <v>-14.804606616022999</v>
      </c>
      <c r="AO22" s="37">
        <v>-64.879480283706997</v>
      </c>
      <c r="AP22" s="36">
        <v>530</v>
      </c>
      <c r="AQ22" s="36"/>
      <c r="AR22" s="36"/>
      <c r="AS22" s="54">
        <f>AQ21-AP22</f>
        <v>40</v>
      </c>
      <c r="AT22" s="52" t="s">
        <v>270</v>
      </c>
      <c r="AU22" s="53"/>
      <c r="AV22" s="36" t="s">
        <v>123</v>
      </c>
      <c r="AW22" s="36" t="s">
        <v>123</v>
      </c>
      <c r="AX22" s="36" t="s">
        <v>123</v>
      </c>
      <c r="AY22" s="36" t="s">
        <v>123</v>
      </c>
      <c r="AZ22" s="36" t="s">
        <v>123</v>
      </c>
      <c r="BA22" s="36" t="s">
        <v>123</v>
      </c>
      <c r="BB22" s="36" t="s">
        <v>123</v>
      </c>
    </row>
    <row r="23" spans="1:54" x14ac:dyDescent="0.3">
      <c r="A23" s="36">
        <v>14</v>
      </c>
      <c r="B23" s="36">
        <v>614</v>
      </c>
      <c r="C23" s="36" t="s">
        <v>123</v>
      </c>
      <c r="D23" s="36" t="s">
        <v>123</v>
      </c>
      <c r="E23" s="36" t="s">
        <v>123</v>
      </c>
      <c r="F23" s="36">
        <v>1</v>
      </c>
      <c r="G23" s="36">
        <v>1</v>
      </c>
      <c r="H23" s="36">
        <v>1</v>
      </c>
      <c r="I23" s="36" t="s">
        <v>123</v>
      </c>
      <c r="J23" s="36" t="s">
        <v>123</v>
      </c>
      <c r="K23" s="36" t="s">
        <v>123</v>
      </c>
      <c r="L23" s="36">
        <v>1</v>
      </c>
      <c r="M23" s="36" t="s">
        <v>123</v>
      </c>
      <c r="N23" s="36" t="s">
        <v>123</v>
      </c>
      <c r="O23" s="36" t="s">
        <v>123</v>
      </c>
      <c r="P23" s="36" t="s">
        <v>123</v>
      </c>
      <c r="Q23" s="36" t="s">
        <v>123</v>
      </c>
      <c r="R23" s="36" t="s">
        <v>123</v>
      </c>
      <c r="S23" s="36" t="s">
        <v>123</v>
      </c>
      <c r="T23" s="36" t="s">
        <v>123</v>
      </c>
      <c r="U23" s="36" t="s">
        <v>123</v>
      </c>
      <c r="V23" s="36" t="s">
        <v>123</v>
      </c>
      <c r="W23" s="36" t="s">
        <v>123</v>
      </c>
      <c r="X23" s="36" t="s">
        <v>123</v>
      </c>
      <c r="Y23" s="36" t="s">
        <v>123</v>
      </c>
      <c r="Z23" s="36" t="s">
        <v>123</v>
      </c>
      <c r="AA23" s="36" t="s">
        <v>123</v>
      </c>
      <c r="AB23" s="36" t="s">
        <v>123</v>
      </c>
      <c r="AC23" s="36" t="s">
        <v>123</v>
      </c>
      <c r="AD23" s="36" t="s">
        <v>123</v>
      </c>
      <c r="AE23" s="36" t="s">
        <v>123</v>
      </c>
      <c r="AF23" s="36" t="s">
        <v>123</v>
      </c>
      <c r="AG23" s="36" t="s">
        <v>123</v>
      </c>
      <c r="AH23" s="36"/>
      <c r="AI23" s="36"/>
      <c r="AJ23" s="36"/>
      <c r="AK23" s="36"/>
      <c r="AL23" s="36"/>
      <c r="AM23" s="36"/>
      <c r="AN23" s="37">
        <v>-14.804354430355</v>
      </c>
      <c r="AO23" s="37">
        <v>-64.879756886511998</v>
      </c>
      <c r="AP23" s="36">
        <v>490</v>
      </c>
      <c r="AQ23" s="36"/>
      <c r="AR23" s="36"/>
      <c r="AS23" s="54">
        <f t="shared" si="0"/>
        <v>40</v>
      </c>
      <c r="AT23" s="52"/>
      <c r="AU23" s="53"/>
      <c r="AV23" s="36" t="s">
        <v>123</v>
      </c>
      <c r="AW23" s="36" t="s">
        <v>123</v>
      </c>
      <c r="AX23" s="36" t="s">
        <v>123</v>
      </c>
      <c r="AY23" s="36" t="s">
        <v>123</v>
      </c>
      <c r="AZ23" s="36" t="s">
        <v>123</v>
      </c>
      <c r="BA23" s="36" t="s">
        <v>123</v>
      </c>
      <c r="BB23" s="36" t="s">
        <v>123</v>
      </c>
    </row>
    <row r="24" spans="1:54" x14ac:dyDescent="0.3">
      <c r="A24" s="36">
        <v>15</v>
      </c>
      <c r="B24" s="36">
        <v>615</v>
      </c>
      <c r="C24" s="36" t="s">
        <v>123</v>
      </c>
      <c r="D24" s="36" t="s">
        <v>123</v>
      </c>
      <c r="E24" s="36" t="s">
        <v>123</v>
      </c>
      <c r="F24" s="36">
        <v>1</v>
      </c>
      <c r="G24" s="36">
        <v>1</v>
      </c>
      <c r="H24" s="36">
        <v>1</v>
      </c>
      <c r="I24" s="36" t="s">
        <v>123</v>
      </c>
      <c r="J24" s="36" t="s">
        <v>123</v>
      </c>
      <c r="K24" s="36" t="s">
        <v>123</v>
      </c>
      <c r="L24" s="36">
        <v>1</v>
      </c>
      <c r="M24" s="36" t="s">
        <v>123</v>
      </c>
      <c r="N24" s="36">
        <v>1</v>
      </c>
      <c r="O24" s="36" t="s">
        <v>123</v>
      </c>
      <c r="P24" s="36" t="s">
        <v>123</v>
      </c>
      <c r="Q24" s="36">
        <v>1</v>
      </c>
      <c r="R24" s="36" t="s">
        <v>123</v>
      </c>
      <c r="S24" s="36" t="s">
        <v>123</v>
      </c>
      <c r="T24" s="36" t="s">
        <v>123</v>
      </c>
      <c r="U24" s="36" t="s">
        <v>123</v>
      </c>
      <c r="V24" s="36" t="s">
        <v>123</v>
      </c>
      <c r="W24" s="36" t="s">
        <v>123</v>
      </c>
      <c r="X24" s="36" t="s">
        <v>123</v>
      </c>
      <c r="Y24" s="36" t="s">
        <v>123</v>
      </c>
      <c r="Z24" s="36" t="s">
        <v>123</v>
      </c>
      <c r="AA24" s="36" t="s">
        <v>123</v>
      </c>
      <c r="AB24" s="36" t="s">
        <v>123</v>
      </c>
      <c r="AC24" s="36" t="s">
        <v>123</v>
      </c>
      <c r="AD24" s="36" t="s">
        <v>123</v>
      </c>
      <c r="AE24" s="36" t="s">
        <v>123</v>
      </c>
      <c r="AF24" s="36" t="s">
        <v>123</v>
      </c>
      <c r="AG24" s="36" t="s">
        <v>123</v>
      </c>
      <c r="AH24" s="36"/>
      <c r="AI24" s="36"/>
      <c r="AJ24" s="36"/>
      <c r="AK24" s="36"/>
      <c r="AL24" s="36"/>
      <c r="AM24" s="36"/>
      <c r="AN24" s="37">
        <v>-14.804090575114</v>
      </c>
      <c r="AO24" s="37">
        <v>-64.880060311405998</v>
      </c>
      <c r="AP24" s="36">
        <v>446</v>
      </c>
      <c r="AQ24" s="36"/>
      <c r="AR24" s="36"/>
      <c r="AS24" s="54">
        <f t="shared" si="0"/>
        <v>44</v>
      </c>
      <c r="AT24" s="52" t="s">
        <v>270</v>
      </c>
      <c r="AU24" s="53"/>
      <c r="AV24" s="36" t="s">
        <v>123</v>
      </c>
      <c r="AW24" s="36" t="s">
        <v>123</v>
      </c>
      <c r="AX24" s="36" t="s">
        <v>123</v>
      </c>
      <c r="AY24" s="36" t="s">
        <v>123</v>
      </c>
      <c r="AZ24" s="36">
        <f>43*1.25</f>
        <v>53.75</v>
      </c>
      <c r="BA24" s="36" t="s">
        <v>123</v>
      </c>
      <c r="BB24" s="36" t="s">
        <v>123</v>
      </c>
    </row>
    <row r="25" spans="1:54" x14ac:dyDescent="0.3">
      <c r="A25" s="36">
        <v>16</v>
      </c>
      <c r="B25" s="36">
        <v>616</v>
      </c>
      <c r="C25" s="36" t="s">
        <v>123</v>
      </c>
      <c r="D25" s="36" t="s">
        <v>123</v>
      </c>
      <c r="E25" s="36" t="s">
        <v>123</v>
      </c>
      <c r="F25" s="36">
        <v>1</v>
      </c>
      <c r="G25" s="36">
        <v>1</v>
      </c>
      <c r="H25" s="36">
        <v>1</v>
      </c>
      <c r="I25" s="36" t="s">
        <v>123</v>
      </c>
      <c r="J25" s="36" t="s">
        <v>123</v>
      </c>
      <c r="K25" s="36" t="s">
        <v>123</v>
      </c>
      <c r="L25" s="36">
        <v>1</v>
      </c>
      <c r="M25" s="36" t="s">
        <v>123</v>
      </c>
      <c r="N25" s="36" t="s">
        <v>123</v>
      </c>
      <c r="O25" s="36" t="s">
        <v>123</v>
      </c>
      <c r="P25" s="36" t="s">
        <v>123</v>
      </c>
      <c r="Q25" s="36" t="s">
        <v>123</v>
      </c>
      <c r="R25" s="36" t="s">
        <v>123</v>
      </c>
      <c r="S25" s="36" t="s">
        <v>123</v>
      </c>
      <c r="T25" s="36" t="s">
        <v>123</v>
      </c>
      <c r="U25" s="36" t="s">
        <v>123</v>
      </c>
      <c r="V25" s="36" t="s">
        <v>123</v>
      </c>
      <c r="W25" s="36" t="s">
        <v>123</v>
      </c>
      <c r="X25" s="36" t="s">
        <v>123</v>
      </c>
      <c r="Y25" s="36" t="s">
        <v>123</v>
      </c>
      <c r="Z25" s="36" t="s">
        <v>123</v>
      </c>
      <c r="AA25" s="36" t="s">
        <v>123</v>
      </c>
      <c r="AB25" s="36" t="s">
        <v>123</v>
      </c>
      <c r="AC25" s="36" t="s">
        <v>123</v>
      </c>
      <c r="AD25" s="36" t="s">
        <v>123</v>
      </c>
      <c r="AE25" s="36" t="s">
        <v>123</v>
      </c>
      <c r="AF25" s="36" t="s">
        <v>123</v>
      </c>
      <c r="AG25" s="36" t="s">
        <v>123</v>
      </c>
      <c r="AH25" s="36"/>
      <c r="AI25" s="36"/>
      <c r="AJ25" s="36"/>
      <c r="AK25" s="36"/>
      <c r="AL25" s="36"/>
      <c r="AM25" s="36"/>
      <c r="AN25" s="37">
        <v>-14.803826395404</v>
      </c>
      <c r="AO25" s="37">
        <v>-64.880349989980004</v>
      </c>
      <c r="AP25" s="36">
        <v>403</v>
      </c>
      <c r="AQ25" s="36"/>
      <c r="AR25" s="36"/>
      <c r="AS25" s="54">
        <f t="shared" si="0"/>
        <v>43</v>
      </c>
      <c r="AT25" s="52"/>
      <c r="AU25" s="53"/>
      <c r="AV25" s="36" t="s">
        <v>123</v>
      </c>
      <c r="AW25" s="36" t="s">
        <v>123</v>
      </c>
      <c r="AX25" s="36" t="s">
        <v>123</v>
      </c>
      <c r="AY25" s="36" t="s">
        <v>123</v>
      </c>
      <c r="AZ25" s="36">
        <f>38*1.25</f>
        <v>47.5</v>
      </c>
      <c r="BA25" s="36" t="s">
        <v>123</v>
      </c>
      <c r="BB25" s="36" t="s">
        <v>123</v>
      </c>
    </row>
    <row r="26" spans="1:54" x14ac:dyDescent="0.3">
      <c r="A26" s="36">
        <v>17</v>
      </c>
      <c r="B26" s="36">
        <v>617</v>
      </c>
      <c r="C26" s="36" t="s">
        <v>123</v>
      </c>
      <c r="D26" s="36" t="s">
        <v>123</v>
      </c>
      <c r="E26" s="36" t="s">
        <v>123</v>
      </c>
      <c r="F26" s="36">
        <v>1</v>
      </c>
      <c r="G26" s="36">
        <v>1</v>
      </c>
      <c r="H26" s="36">
        <v>1</v>
      </c>
      <c r="I26" s="36" t="s">
        <v>123</v>
      </c>
      <c r="J26" s="36" t="s">
        <v>123</v>
      </c>
      <c r="K26" s="36" t="s">
        <v>123</v>
      </c>
      <c r="L26" s="36">
        <v>1</v>
      </c>
      <c r="M26" s="36" t="s">
        <v>123</v>
      </c>
      <c r="N26" s="36"/>
      <c r="O26" s="36" t="s">
        <v>123</v>
      </c>
      <c r="P26" s="36" t="s">
        <v>123</v>
      </c>
      <c r="Q26" s="36" t="s">
        <v>123</v>
      </c>
      <c r="R26" s="36" t="s">
        <v>123</v>
      </c>
      <c r="S26" s="36" t="s">
        <v>123</v>
      </c>
      <c r="T26" s="36" t="s">
        <v>123</v>
      </c>
      <c r="U26" s="36" t="s">
        <v>123</v>
      </c>
      <c r="V26" s="36"/>
      <c r="W26" s="36" t="s">
        <v>123</v>
      </c>
      <c r="X26" s="36" t="s">
        <v>123</v>
      </c>
      <c r="Y26" s="36" t="s">
        <v>123</v>
      </c>
      <c r="Z26" s="36" t="s">
        <v>123</v>
      </c>
      <c r="AA26" s="36" t="s">
        <v>123</v>
      </c>
      <c r="AB26" s="36" t="s">
        <v>123</v>
      </c>
      <c r="AC26" s="36" t="s">
        <v>123</v>
      </c>
      <c r="AD26" s="36" t="s">
        <v>123</v>
      </c>
      <c r="AE26" s="36" t="s">
        <v>123</v>
      </c>
      <c r="AF26" s="36" t="s">
        <v>123</v>
      </c>
      <c r="AG26" s="36" t="s">
        <v>123</v>
      </c>
      <c r="AH26" s="36"/>
      <c r="AI26" s="36"/>
      <c r="AJ26" s="36"/>
      <c r="AK26" s="36"/>
      <c r="AL26" s="36"/>
      <c r="AM26" s="36"/>
      <c r="AN26" s="37">
        <v>-14.803587498874</v>
      </c>
      <c r="AO26" s="37">
        <v>-64.880625251680001</v>
      </c>
      <c r="AP26" s="36">
        <v>364</v>
      </c>
      <c r="AQ26" s="36"/>
      <c r="AR26" s="36"/>
      <c r="AS26" s="54">
        <f t="shared" si="0"/>
        <v>39</v>
      </c>
      <c r="AT26" s="52"/>
      <c r="AU26" s="53"/>
      <c r="AV26" s="36" t="s">
        <v>123</v>
      </c>
      <c r="AW26" s="36" t="s">
        <v>123</v>
      </c>
      <c r="AX26" s="36" t="s">
        <v>123</v>
      </c>
      <c r="AY26" s="36" t="s">
        <v>123</v>
      </c>
      <c r="AZ26" s="36" t="s">
        <v>123</v>
      </c>
      <c r="BA26" s="36" t="s">
        <v>123</v>
      </c>
      <c r="BB26" s="36" t="s">
        <v>123</v>
      </c>
    </row>
    <row r="27" spans="1:54" x14ac:dyDescent="0.3">
      <c r="A27" s="36">
        <v>18</v>
      </c>
      <c r="B27" s="36">
        <v>618</v>
      </c>
      <c r="C27" s="36" t="s">
        <v>123</v>
      </c>
      <c r="D27" s="36" t="s">
        <v>123</v>
      </c>
      <c r="E27" s="36" t="s">
        <v>123</v>
      </c>
      <c r="F27" s="36">
        <v>1</v>
      </c>
      <c r="G27" s="36">
        <v>1</v>
      </c>
      <c r="H27" s="36">
        <v>1</v>
      </c>
      <c r="I27" s="36" t="s">
        <v>123</v>
      </c>
      <c r="J27" s="36" t="s">
        <v>123</v>
      </c>
      <c r="K27" s="36" t="s">
        <v>123</v>
      </c>
      <c r="L27" s="36" t="s">
        <v>123</v>
      </c>
      <c r="M27" s="36" t="s">
        <v>123</v>
      </c>
      <c r="N27" s="36">
        <v>1</v>
      </c>
      <c r="O27" s="36" t="s">
        <v>123</v>
      </c>
      <c r="P27" s="36" t="s">
        <v>123</v>
      </c>
      <c r="Q27" s="36" t="s">
        <v>123</v>
      </c>
      <c r="R27" s="36" t="s">
        <v>123</v>
      </c>
      <c r="S27" s="36" t="s">
        <v>123</v>
      </c>
      <c r="T27" s="36" t="s">
        <v>123</v>
      </c>
      <c r="U27" s="36" t="s">
        <v>123</v>
      </c>
      <c r="V27" s="36">
        <v>1</v>
      </c>
      <c r="W27" s="36" t="s">
        <v>123</v>
      </c>
      <c r="X27" s="36" t="s">
        <v>123</v>
      </c>
      <c r="Y27" s="36" t="s">
        <v>123</v>
      </c>
      <c r="Z27" s="36" t="s">
        <v>123</v>
      </c>
      <c r="AA27" s="36" t="s">
        <v>123</v>
      </c>
      <c r="AB27" s="36" t="s">
        <v>123</v>
      </c>
      <c r="AC27" s="36" t="s">
        <v>123</v>
      </c>
      <c r="AD27" s="36" t="s">
        <v>123</v>
      </c>
      <c r="AE27" s="36" t="s">
        <v>123</v>
      </c>
      <c r="AF27" s="36" t="s">
        <v>123</v>
      </c>
      <c r="AG27" s="36" t="s">
        <v>123</v>
      </c>
      <c r="AH27" s="36"/>
      <c r="AI27" s="36"/>
      <c r="AJ27" s="36"/>
      <c r="AK27" s="36" t="s">
        <v>303</v>
      </c>
      <c r="AL27" s="36">
        <v>1</v>
      </c>
      <c r="AM27" s="36">
        <v>1</v>
      </c>
      <c r="AN27" s="37">
        <v>-14.803343999999999</v>
      </c>
      <c r="AO27" s="37">
        <v>-64.880893</v>
      </c>
      <c r="AP27" s="36">
        <v>325</v>
      </c>
      <c r="AQ27" s="36">
        <v>313</v>
      </c>
      <c r="AR27" s="36">
        <f>AP27-AQ27</f>
        <v>12</v>
      </c>
      <c r="AS27" s="54">
        <f t="shared" si="0"/>
        <v>39</v>
      </c>
      <c r="AT27" s="52"/>
      <c r="AU27" s="53"/>
      <c r="AV27" s="36" t="s">
        <v>123</v>
      </c>
      <c r="AW27" s="36" t="s">
        <v>123</v>
      </c>
      <c r="AX27" s="36" t="s">
        <v>123</v>
      </c>
      <c r="AY27" s="36" t="s">
        <v>123</v>
      </c>
      <c r="AZ27" s="36" t="s">
        <v>123</v>
      </c>
      <c r="BA27" s="36" t="s">
        <v>123</v>
      </c>
      <c r="BB27" s="36" t="s">
        <v>123</v>
      </c>
    </row>
    <row r="28" spans="1:54" x14ac:dyDescent="0.3">
      <c r="A28" s="123" t="s">
        <v>22</v>
      </c>
      <c r="B28" s="123"/>
      <c r="C28" s="38">
        <f t="shared" ref="C28:AG28" si="1">SUM(C8:C27)</f>
        <v>0</v>
      </c>
      <c r="D28" s="38">
        <f t="shared" si="1"/>
        <v>0</v>
      </c>
      <c r="E28" s="38">
        <f t="shared" si="1"/>
        <v>0</v>
      </c>
      <c r="F28" s="38">
        <f t="shared" si="1"/>
        <v>14</v>
      </c>
      <c r="G28" s="38">
        <f t="shared" si="1"/>
        <v>14</v>
      </c>
      <c r="H28" s="38">
        <f t="shared" si="1"/>
        <v>14</v>
      </c>
      <c r="I28" s="38">
        <f t="shared" si="1"/>
        <v>0</v>
      </c>
      <c r="J28" s="38">
        <f t="shared" si="1"/>
        <v>0</v>
      </c>
      <c r="K28" s="38">
        <f t="shared" si="1"/>
        <v>0</v>
      </c>
      <c r="L28" s="38">
        <f t="shared" si="1"/>
        <v>9</v>
      </c>
      <c r="M28" s="38">
        <f t="shared" si="1"/>
        <v>0</v>
      </c>
      <c r="N28" s="38">
        <f t="shared" si="1"/>
        <v>6</v>
      </c>
      <c r="O28" s="38">
        <f t="shared" si="1"/>
        <v>0</v>
      </c>
      <c r="P28" s="38">
        <f t="shared" si="1"/>
        <v>6</v>
      </c>
      <c r="Q28" s="38">
        <f t="shared" si="1"/>
        <v>7</v>
      </c>
      <c r="R28" s="38">
        <f t="shared" si="1"/>
        <v>0</v>
      </c>
      <c r="S28" s="38">
        <f t="shared" si="1"/>
        <v>0</v>
      </c>
      <c r="T28" s="38">
        <f t="shared" si="1"/>
        <v>0</v>
      </c>
      <c r="U28" s="38">
        <f t="shared" si="1"/>
        <v>0</v>
      </c>
      <c r="V28" s="38">
        <f t="shared" si="1"/>
        <v>3</v>
      </c>
      <c r="W28" s="38">
        <f t="shared" si="1"/>
        <v>0</v>
      </c>
      <c r="X28" s="38">
        <f t="shared" si="1"/>
        <v>2</v>
      </c>
      <c r="Y28" s="38">
        <f t="shared" si="1"/>
        <v>0</v>
      </c>
      <c r="Z28" s="38">
        <f t="shared" si="1"/>
        <v>0</v>
      </c>
      <c r="AA28" s="38">
        <f t="shared" si="1"/>
        <v>0</v>
      </c>
      <c r="AB28" s="38">
        <f t="shared" si="1"/>
        <v>0</v>
      </c>
      <c r="AC28" s="38">
        <f t="shared" si="1"/>
        <v>0</v>
      </c>
      <c r="AD28" s="38">
        <f t="shared" si="1"/>
        <v>0</v>
      </c>
      <c r="AE28" s="38">
        <f t="shared" si="1"/>
        <v>0</v>
      </c>
      <c r="AF28" s="38">
        <f t="shared" si="1"/>
        <v>0</v>
      </c>
      <c r="AG28" s="38">
        <f t="shared" si="1"/>
        <v>0</v>
      </c>
      <c r="AH28" s="38">
        <f>COUNTA(AH8:AH27)</f>
        <v>0</v>
      </c>
      <c r="AI28" s="38">
        <f>SUM(AI8:AI27)</f>
        <v>1</v>
      </c>
      <c r="AJ28" s="38">
        <f>SUM(AJ8:AJ27)</f>
        <v>0</v>
      </c>
      <c r="AK28" s="38">
        <f>COUNTA(AK8:AK27)</f>
        <v>3</v>
      </c>
      <c r="AL28" s="38">
        <f>SUM(AL8:AL27)</f>
        <v>3</v>
      </c>
      <c r="AM28" s="38">
        <f>SUM(AM8:AM27)</f>
        <v>7</v>
      </c>
      <c r="AN28" s="106" t="s">
        <v>25</v>
      </c>
      <c r="AO28" s="106"/>
      <c r="AP28" s="106">
        <f>AR28+AS28</f>
        <v>556</v>
      </c>
      <c r="AQ28" s="106"/>
      <c r="AR28" s="34">
        <f>SUM(AR8:AR27)</f>
        <v>72</v>
      </c>
      <c r="AS28" s="34">
        <f>SUM(AS8:AS27)</f>
        <v>484</v>
      </c>
      <c r="AT28" s="106" t="s">
        <v>75</v>
      </c>
      <c r="AU28" s="106"/>
      <c r="AV28" s="38">
        <f>SUM(AV8:AV27)</f>
        <v>6</v>
      </c>
      <c r="AW28" s="38">
        <f>SUM(AW8:AW27)</f>
        <v>6</v>
      </c>
      <c r="AX28" s="38">
        <f t="shared" ref="AX28:BB28" si="2">SUM(AX8:AX27)</f>
        <v>6</v>
      </c>
      <c r="AY28" s="38">
        <f t="shared" si="2"/>
        <v>70</v>
      </c>
      <c r="AZ28" s="38">
        <f t="shared" si="2"/>
        <v>188.75</v>
      </c>
      <c r="BA28" s="38">
        <f t="shared" si="2"/>
        <v>1</v>
      </c>
      <c r="BB28" s="38">
        <f t="shared" si="2"/>
        <v>0</v>
      </c>
    </row>
    <row r="29" spans="1:54" ht="10.95" customHeight="1" x14ac:dyDescent="0.3">
      <c r="AP29" s="82">
        <f>AP8-AQ27</f>
        <v>755</v>
      </c>
    </row>
    <row r="30" spans="1:54" ht="10.95" customHeight="1" x14ac:dyDescent="0.3"/>
    <row r="31" spans="1:54" ht="10.95" customHeight="1" x14ac:dyDescent="0.3"/>
    <row r="32" spans="1:54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  <row r="180" ht="10.95" customHeight="1" x14ac:dyDescent="0.3"/>
    <row r="181" ht="10.95" customHeight="1" x14ac:dyDescent="0.3"/>
    <row r="182" ht="10.95" customHeight="1" x14ac:dyDescent="0.3"/>
    <row r="183" ht="10.95" customHeight="1" x14ac:dyDescent="0.3"/>
    <row r="184" ht="10.95" customHeight="1" x14ac:dyDescent="0.3"/>
    <row r="185" ht="10.95" customHeight="1" x14ac:dyDescent="0.3"/>
    <row r="186" ht="10.95" customHeight="1" x14ac:dyDescent="0.3"/>
    <row r="187" ht="10.95" customHeight="1" x14ac:dyDescent="0.3"/>
    <row r="188" ht="10.95" customHeight="1" x14ac:dyDescent="0.3"/>
    <row r="189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T8:AU8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9:AU9"/>
    <mergeCell ref="AT10:AU10"/>
    <mergeCell ref="A28:B28"/>
    <mergeCell ref="AN28:AO28"/>
    <mergeCell ref="AP28:AQ28"/>
    <mergeCell ref="AT28:AU28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FEBA-07AC-482C-BC73-9D23D5AAB91F}">
  <sheetPr>
    <tabColor rgb="FF00B050"/>
    <pageSetUpPr fitToPage="1"/>
  </sheetPr>
  <dimension ref="A1:BB175"/>
  <sheetViews>
    <sheetView showGridLines="0" zoomScaleNormal="100" workbookViewId="0">
      <pane xSplit="2" ySplit="7" topLeftCell="AL8" activePane="bottomRight" state="frozen"/>
      <selection pane="topRight" activeCell="C1" sqref="C1"/>
      <selection pane="bottomLeft" activeCell="A8" sqref="A8"/>
      <selection pane="bottomRight" activeCell="AQ17" sqref="AQ17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6640625" style="1" customWidth="1"/>
    <col min="15" max="15" width="3.44140625" style="1" customWidth="1"/>
    <col min="16" max="16" width="5.109375" style="1" customWidth="1"/>
    <col min="17" max="17" width="4.6640625" style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1.44140625" style="1" customWidth="1"/>
    <col min="41" max="41" width="11.44140625" style="1" bestFit="1" customWidth="1"/>
    <col min="42" max="44" width="6" style="1" bestFit="1" customWidth="1"/>
    <col min="45" max="45" width="5" style="1" bestFit="1" customWidth="1"/>
    <col min="46" max="46" width="10.5546875" style="2" customWidth="1"/>
    <col min="47" max="47" width="8" style="2" customWidth="1"/>
    <col min="48" max="49" width="2.8867187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9" t="s">
        <v>339</v>
      </c>
      <c r="G4" s="28"/>
      <c r="H4" s="28"/>
      <c r="I4" s="28"/>
      <c r="J4" s="28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256</v>
      </c>
      <c r="AQ4" s="31"/>
      <c r="AR4" s="32"/>
      <c r="AT4" s="33" t="s">
        <v>88</v>
      </c>
      <c r="AU4" s="107" t="s">
        <v>341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33.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90</v>
      </c>
      <c r="S7" s="25" t="s">
        <v>117</v>
      </c>
      <c r="T7" s="25" t="s">
        <v>13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>
        <v>1</v>
      </c>
      <c r="B8" s="36">
        <v>618</v>
      </c>
      <c r="C8" s="36" t="s">
        <v>123</v>
      </c>
      <c r="D8" s="36" t="s">
        <v>123</v>
      </c>
      <c r="E8" s="36" t="s">
        <v>123</v>
      </c>
      <c r="F8" s="36" t="s">
        <v>123</v>
      </c>
      <c r="G8" s="36"/>
      <c r="H8" s="36" t="s">
        <v>123</v>
      </c>
      <c r="I8" s="36" t="s">
        <v>123</v>
      </c>
      <c r="J8" s="36" t="s">
        <v>123</v>
      </c>
      <c r="K8" s="36" t="s">
        <v>123</v>
      </c>
      <c r="L8" s="36" t="s">
        <v>123</v>
      </c>
      <c r="M8" s="36" t="s">
        <v>123</v>
      </c>
      <c r="N8" s="36">
        <v>1</v>
      </c>
      <c r="O8" s="36" t="s">
        <v>123</v>
      </c>
      <c r="P8" s="36" t="s">
        <v>123</v>
      </c>
      <c r="Q8" s="36" t="s">
        <v>123</v>
      </c>
      <c r="R8" s="36" t="s">
        <v>123</v>
      </c>
      <c r="S8" s="36" t="s">
        <v>123</v>
      </c>
      <c r="T8" s="36" t="s">
        <v>123</v>
      </c>
      <c r="U8" s="36" t="s">
        <v>123</v>
      </c>
      <c r="V8" s="36" t="s">
        <v>123</v>
      </c>
      <c r="W8" s="36" t="s">
        <v>123</v>
      </c>
      <c r="X8" s="36" t="s">
        <v>123</v>
      </c>
      <c r="Y8" s="36" t="s">
        <v>123</v>
      </c>
      <c r="Z8" s="36" t="s">
        <v>123</v>
      </c>
      <c r="AA8" s="36" t="s">
        <v>123</v>
      </c>
      <c r="AB8" s="36" t="s">
        <v>123</v>
      </c>
      <c r="AC8" s="36" t="s">
        <v>123</v>
      </c>
      <c r="AD8" s="36" t="s">
        <v>123</v>
      </c>
      <c r="AE8" s="36" t="s">
        <v>123</v>
      </c>
      <c r="AF8" s="36" t="s">
        <v>123</v>
      </c>
      <c r="AG8" s="36" t="s">
        <v>123</v>
      </c>
      <c r="AH8" s="36"/>
      <c r="AI8" s="36"/>
      <c r="AJ8" s="36"/>
      <c r="AK8" s="36"/>
      <c r="AL8" s="36"/>
      <c r="AM8" s="36"/>
      <c r="AN8" s="37">
        <v>-14.803587498874</v>
      </c>
      <c r="AO8" s="37">
        <v>-64.880625251680001</v>
      </c>
      <c r="AP8" s="36">
        <v>1835</v>
      </c>
      <c r="AQ8" s="36">
        <v>1847</v>
      </c>
      <c r="AR8" s="36">
        <f>AQ8-AP8</f>
        <v>12</v>
      </c>
      <c r="AS8" s="36"/>
      <c r="AT8" s="138"/>
      <c r="AU8" s="139"/>
      <c r="AV8" s="36" t="s">
        <v>123</v>
      </c>
      <c r="AW8" s="36" t="s">
        <v>123</v>
      </c>
      <c r="AX8" s="36" t="s">
        <v>123</v>
      </c>
      <c r="AY8" s="36" t="s">
        <v>123</v>
      </c>
      <c r="AZ8" s="36" t="s">
        <v>123</v>
      </c>
      <c r="BA8" s="36" t="s">
        <v>123</v>
      </c>
      <c r="BB8" s="36" t="s">
        <v>123</v>
      </c>
    </row>
    <row r="9" spans="1:54" x14ac:dyDescent="0.3">
      <c r="A9" s="36">
        <v>2</v>
      </c>
      <c r="B9" s="36">
        <v>617</v>
      </c>
      <c r="C9" s="36" t="s">
        <v>123</v>
      </c>
      <c r="D9" s="36" t="s">
        <v>123</v>
      </c>
      <c r="E9" s="36" t="s">
        <v>123</v>
      </c>
      <c r="F9" s="36" t="s">
        <v>123</v>
      </c>
      <c r="G9" s="36"/>
      <c r="H9" s="36" t="s">
        <v>123</v>
      </c>
      <c r="I9" s="36" t="s">
        <v>123</v>
      </c>
      <c r="J9" s="36" t="s">
        <v>123</v>
      </c>
      <c r="K9" s="36" t="s">
        <v>123</v>
      </c>
      <c r="L9" s="36" t="s">
        <v>123</v>
      </c>
      <c r="M9" s="36" t="s">
        <v>123</v>
      </c>
      <c r="N9" s="36"/>
      <c r="O9" s="36" t="s">
        <v>123</v>
      </c>
      <c r="P9" s="36" t="s">
        <v>123</v>
      </c>
      <c r="Q9" s="36" t="s">
        <v>123</v>
      </c>
      <c r="R9" s="36" t="s">
        <v>123</v>
      </c>
      <c r="S9" s="36" t="s">
        <v>123</v>
      </c>
      <c r="T9" s="36" t="s">
        <v>123</v>
      </c>
      <c r="U9" s="36" t="s">
        <v>123</v>
      </c>
      <c r="V9" s="36" t="s">
        <v>123</v>
      </c>
      <c r="W9" s="36" t="s">
        <v>123</v>
      </c>
      <c r="X9" s="36" t="s">
        <v>123</v>
      </c>
      <c r="Y9" s="36" t="s">
        <v>123</v>
      </c>
      <c r="Z9" s="36" t="s">
        <v>123</v>
      </c>
      <c r="AA9" s="36" t="s">
        <v>123</v>
      </c>
      <c r="AB9" s="36" t="s">
        <v>123</v>
      </c>
      <c r="AC9" s="36" t="s">
        <v>123</v>
      </c>
      <c r="AD9" s="36" t="s">
        <v>123</v>
      </c>
      <c r="AE9" s="36" t="s">
        <v>123</v>
      </c>
      <c r="AF9" s="36" t="s">
        <v>123</v>
      </c>
      <c r="AG9" s="36" t="s">
        <v>123</v>
      </c>
      <c r="AH9" s="36"/>
      <c r="AI9" s="36"/>
      <c r="AJ9" s="36"/>
      <c r="AK9" s="36"/>
      <c r="AL9" s="36"/>
      <c r="AM9" s="36"/>
      <c r="AN9" s="37">
        <v>-14.803587498874</v>
      </c>
      <c r="AO9" s="37">
        <v>-64.880625251680001</v>
      </c>
      <c r="AP9" s="36">
        <v>1886</v>
      </c>
      <c r="AQ9" s="36"/>
      <c r="AR9" s="36"/>
      <c r="AS9" s="36">
        <f>AP9-AQ8</f>
        <v>39</v>
      </c>
      <c r="AT9" s="138"/>
      <c r="AU9" s="139"/>
      <c r="AV9" s="36" t="s">
        <v>123</v>
      </c>
      <c r="AW9" s="36" t="s">
        <v>123</v>
      </c>
      <c r="AX9" s="36" t="s">
        <v>123</v>
      </c>
      <c r="AY9" s="36" t="s">
        <v>123</v>
      </c>
      <c r="AZ9" s="36" t="s">
        <v>123</v>
      </c>
      <c r="BA9" s="36" t="s">
        <v>123</v>
      </c>
      <c r="BB9" s="36" t="s">
        <v>123</v>
      </c>
    </row>
    <row r="10" spans="1:54" x14ac:dyDescent="0.3">
      <c r="A10" s="36">
        <v>3</v>
      </c>
      <c r="B10" s="36">
        <v>616</v>
      </c>
      <c r="C10" s="36" t="s">
        <v>123</v>
      </c>
      <c r="D10" s="36" t="s">
        <v>123</v>
      </c>
      <c r="E10" s="36" t="s">
        <v>123</v>
      </c>
      <c r="F10" s="36" t="s">
        <v>123</v>
      </c>
      <c r="G10" s="36"/>
      <c r="H10" s="36" t="s">
        <v>123</v>
      </c>
      <c r="I10" s="36" t="s">
        <v>123</v>
      </c>
      <c r="J10" s="36" t="s">
        <v>123</v>
      </c>
      <c r="K10" s="36" t="s">
        <v>123</v>
      </c>
      <c r="L10" s="36" t="s">
        <v>123</v>
      </c>
      <c r="M10" s="36" t="s">
        <v>123</v>
      </c>
      <c r="N10" s="36" t="s">
        <v>123</v>
      </c>
      <c r="O10" s="36" t="s">
        <v>123</v>
      </c>
      <c r="P10" s="36" t="s">
        <v>123</v>
      </c>
      <c r="Q10" s="36" t="s">
        <v>123</v>
      </c>
      <c r="R10" s="36" t="s">
        <v>123</v>
      </c>
      <c r="S10" s="36" t="s">
        <v>123</v>
      </c>
      <c r="T10" s="36" t="s">
        <v>123</v>
      </c>
      <c r="U10" s="36" t="s">
        <v>123</v>
      </c>
      <c r="V10" s="36" t="s">
        <v>123</v>
      </c>
      <c r="W10" s="36" t="s">
        <v>123</v>
      </c>
      <c r="X10" s="36" t="s">
        <v>123</v>
      </c>
      <c r="Y10" s="36" t="s">
        <v>123</v>
      </c>
      <c r="Z10" s="36" t="s">
        <v>123</v>
      </c>
      <c r="AA10" s="36" t="s">
        <v>123</v>
      </c>
      <c r="AB10" s="36" t="s">
        <v>123</v>
      </c>
      <c r="AC10" s="36" t="s">
        <v>123</v>
      </c>
      <c r="AD10" s="36" t="s">
        <v>123</v>
      </c>
      <c r="AE10" s="36" t="s">
        <v>123</v>
      </c>
      <c r="AF10" s="36" t="s">
        <v>123</v>
      </c>
      <c r="AG10" s="36" t="s">
        <v>123</v>
      </c>
      <c r="AH10" s="36"/>
      <c r="AI10" s="36"/>
      <c r="AJ10" s="36"/>
      <c r="AK10" s="36"/>
      <c r="AL10" s="36"/>
      <c r="AM10" s="36"/>
      <c r="AN10" s="37">
        <v>-14.803826395404</v>
      </c>
      <c r="AO10" s="37">
        <v>-64.880349989980004</v>
      </c>
      <c r="AP10" s="36">
        <v>1925</v>
      </c>
      <c r="AQ10" s="36"/>
      <c r="AR10" s="36"/>
      <c r="AS10" s="54">
        <f>AP10-AP9</f>
        <v>39</v>
      </c>
      <c r="AT10" s="147"/>
      <c r="AU10" s="148"/>
      <c r="AV10" s="36" t="s">
        <v>123</v>
      </c>
      <c r="AW10" s="36" t="s">
        <v>123</v>
      </c>
      <c r="AX10" s="36" t="s">
        <v>123</v>
      </c>
      <c r="AY10" s="36" t="s">
        <v>123</v>
      </c>
      <c r="AZ10" s="36" t="s">
        <v>123</v>
      </c>
      <c r="BA10" s="36" t="s">
        <v>123</v>
      </c>
      <c r="BB10" s="36" t="s">
        <v>123</v>
      </c>
    </row>
    <row r="11" spans="1:54" x14ac:dyDescent="0.3">
      <c r="A11" s="36">
        <v>4</v>
      </c>
      <c r="B11" s="36">
        <v>615</v>
      </c>
      <c r="C11" s="36" t="s">
        <v>123</v>
      </c>
      <c r="D11" s="36" t="s">
        <v>123</v>
      </c>
      <c r="E11" s="36" t="s">
        <v>123</v>
      </c>
      <c r="F11" s="36" t="s">
        <v>123</v>
      </c>
      <c r="G11" s="36"/>
      <c r="H11" s="36" t="s">
        <v>123</v>
      </c>
      <c r="I11" s="36" t="s">
        <v>123</v>
      </c>
      <c r="J11" s="36" t="s">
        <v>123</v>
      </c>
      <c r="K11" s="36" t="s">
        <v>123</v>
      </c>
      <c r="L11" s="36" t="s">
        <v>123</v>
      </c>
      <c r="M11" s="36" t="s">
        <v>123</v>
      </c>
      <c r="N11" s="36" t="s">
        <v>123</v>
      </c>
      <c r="O11" s="36" t="s">
        <v>123</v>
      </c>
      <c r="P11" s="36" t="s">
        <v>123</v>
      </c>
      <c r="Q11" s="36" t="s">
        <v>123</v>
      </c>
      <c r="R11" s="36" t="s">
        <v>123</v>
      </c>
      <c r="S11" s="36" t="s">
        <v>123</v>
      </c>
      <c r="T11" s="36" t="s">
        <v>123</v>
      </c>
      <c r="U11" s="36" t="s">
        <v>123</v>
      </c>
      <c r="V11" s="36" t="s">
        <v>123</v>
      </c>
      <c r="W11" s="36" t="s">
        <v>123</v>
      </c>
      <c r="X11" s="36" t="s">
        <v>123</v>
      </c>
      <c r="Y11" s="36" t="s">
        <v>123</v>
      </c>
      <c r="Z11" s="36" t="s">
        <v>123</v>
      </c>
      <c r="AA11" s="36" t="s">
        <v>123</v>
      </c>
      <c r="AB11" s="36" t="s">
        <v>123</v>
      </c>
      <c r="AC11" s="36" t="s">
        <v>123</v>
      </c>
      <c r="AD11" s="36" t="s">
        <v>123</v>
      </c>
      <c r="AE11" s="36" t="s">
        <v>123</v>
      </c>
      <c r="AF11" s="36" t="s">
        <v>123</v>
      </c>
      <c r="AG11" s="36" t="s">
        <v>123</v>
      </c>
      <c r="AH11" s="36"/>
      <c r="AI11" s="36"/>
      <c r="AJ11" s="36"/>
      <c r="AK11" s="36"/>
      <c r="AL11" s="36"/>
      <c r="AM11" s="36"/>
      <c r="AN11" s="37">
        <v>-14.804090575114</v>
      </c>
      <c r="AO11" s="37">
        <v>-64.880060311405998</v>
      </c>
      <c r="AP11" s="36">
        <v>1968</v>
      </c>
      <c r="AQ11" s="36"/>
      <c r="AR11" s="36"/>
      <c r="AS11" s="54">
        <f>AP11-AP10</f>
        <v>43</v>
      </c>
      <c r="AT11" s="149"/>
      <c r="AU11" s="150"/>
      <c r="AV11" s="36" t="s">
        <v>123</v>
      </c>
      <c r="AW11" s="36" t="s">
        <v>123</v>
      </c>
      <c r="AX11" s="36" t="s">
        <v>123</v>
      </c>
      <c r="AY11" s="36" t="s">
        <v>123</v>
      </c>
      <c r="AZ11" s="36" t="s">
        <v>123</v>
      </c>
      <c r="BA11" s="36" t="s">
        <v>123</v>
      </c>
      <c r="BB11" s="36" t="s">
        <v>123</v>
      </c>
    </row>
    <row r="12" spans="1:54" x14ac:dyDescent="0.3">
      <c r="A12" s="36">
        <v>5</v>
      </c>
      <c r="B12" s="36">
        <v>619</v>
      </c>
      <c r="C12" s="36" t="s">
        <v>123</v>
      </c>
      <c r="D12" s="36" t="s">
        <v>123</v>
      </c>
      <c r="E12" s="36" t="s">
        <v>123</v>
      </c>
      <c r="F12" s="36">
        <v>1</v>
      </c>
      <c r="G12" s="36">
        <v>1</v>
      </c>
      <c r="H12" s="36">
        <v>1</v>
      </c>
      <c r="I12" s="36" t="s">
        <v>123</v>
      </c>
      <c r="J12" s="36" t="s">
        <v>123</v>
      </c>
      <c r="K12" s="36" t="s">
        <v>123</v>
      </c>
      <c r="L12" s="36">
        <v>1</v>
      </c>
      <c r="M12" s="36" t="s">
        <v>123</v>
      </c>
      <c r="N12" s="36" t="s">
        <v>123</v>
      </c>
      <c r="O12" s="36" t="s">
        <v>123</v>
      </c>
      <c r="P12" s="36" t="s">
        <v>123</v>
      </c>
      <c r="Q12" s="36" t="s">
        <v>123</v>
      </c>
      <c r="R12" s="36" t="s">
        <v>123</v>
      </c>
      <c r="S12" s="36" t="s">
        <v>123</v>
      </c>
      <c r="T12" s="36" t="s">
        <v>123</v>
      </c>
      <c r="U12" s="36" t="s">
        <v>123</v>
      </c>
      <c r="V12" s="36" t="s">
        <v>123</v>
      </c>
      <c r="W12" s="36" t="s">
        <v>123</v>
      </c>
      <c r="X12" s="36" t="s">
        <v>123</v>
      </c>
      <c r="Y12" s="36" t="s">
        <v>123</v>
      </c>
      <c r="Z12" s="36" t="s">
        <v>123</v>
      </c>
      <c r="AA12" s="36" t="s">
        <v>123</v>
      </c>
      <c r="AB12" s="36" t="s">
        <v>123</v>
      </c>
      <c r="AC12" s="36" t="s">
        <v>123</v>
      </c>
      <c r="AD12" s="36" t="s">
        <v>123</v>
      </c>
      <c r="AE12" s="36" t="s">
        <v>123</v>
      </c>
      <c r="AF12" s="36" t="s">
        <v>123</v>
      </c>
      <c r="AG12" s="36" t="s">
        <v>123</v>
      </c>
      <c r="AH12" s="36"/>
      <c r="AI12" s="36"/>
      <c r="AJ12" s="36"/>
      <c r="AK12" s="36"/>
      <c r="AL12" s="36"/>
      <c r="AM12" s="36"/>
      <c r="AN12" s="37">
        <v>-14.804226392532</v>
      </c>
      <c r="AO12" s="37">
        <v>-64.880142789334002</v>
      </c>
      <c r="AP12" s="36">
        <v>1986</v>
      </c>
      <c r="AQ12" s="36"/>
      <c r="AR12" s="36"/>
      <c r="AS12" s="54">
        <f>AP12-AP11</f>
        <v>18</v>
      </c>
      <c r="AT12" s="52"/>
      <c r="AU12" s="53"/>
      <c r="AV12" s="36" t="s">
        <v>123</v>
      </c>
      <c r="AW12" s="36" t="s">
        <v>123</v>
      </c>
      <c r="AX12" s="36" t="s">
        <v>123</v>
      </c>
      <c r="AY12" s="36" t="s">
        <v>123</v>
      </c>
      <c r="AZ12" s="36" t="s">
        <v>123</v>
      </c>
      <c r="BA12" s="36" t="s">
        <v>123</v>
      </c>
      <c r="BB12" s="36" t="s">
        <v>123</v>
      </c>
    </row>
    <row r="13" spans="1:54" x14ac:dyDescent="0.3">
      <c r="A13" s="36">
        <v>6</v>
      </c>
      <c r="B13" s="36">
        <v>620</v>
      </c>
      <c r="C13" s="36" t="s">
        <v>123</v>
      </c>
      <c r="D13" s="36" t="s">
        <v>123</v>
      </c>
      <c r="E13" s="36" t="s">
        <v>123</v>
      </c>
      <c r="F13" s="36">
        <v>1</v>
      </c>
      <c r="G13" s="36">
        <v>1</v>
      </c>
      <c r="H13" s="36">
        <v>1</v>
      </c>
      <c r="I13" s="36" t="s">
        <v>123</v>
      </c>
      <c r="J13" s="36" t="s">
        <v>123</v>
      </c>
      <c r="K13" s="36" t="s">
        <v>123</v>
      </c>
      <c r="L13" s="36" t="s">
        <v>123</v>
      </c>
      <c r="M13" s="36" t="s">
        <v>123</v>
      </c>
      <c r="N13" s="36">
        <v>1</v>
      </c>
      <c r="O13" s="36" t="s">
        <v>123</v>
      </c>
      <c r="P13" s="36" t="s">
        <v>123</v>
      </c>
      <c r="Q13" s="36" t="s">
        <v>123</v>
      </c>
      <c r="R13" s="36" t="s">
        <v>123</v>
      </c>
      <c r="S13" s="36" t="s">
        <v>123</v>
      </c>
      <c r="T13" s="36" t="s">
        <v>123</v>
      </c>
      <c r="U13" s="36" t="s">
        <v>123</v>
      </c>
      <c r="V13" s="36">
        <v>1</v>
      </c>
      <c r="W13" s="36" t="s">
        <v>123</v>
      </c>
      <c r="X13" s="36" t="s">
        <v>123</v>
      </c>
      <c r="Y13" s="36" t="s">
        <v>123</v>
      </c>
      <c r="Z13" s="36" t="s">
        <v>123</v>
      </c>
      <c r="AA13" s="36" t="s">
        <v>123</v>
      </c>
      <c r="AB13" s="36" t="s">
        <v>123</v>
      </c>
      <c r="AC13" s="36" t="s">
        <v>123</v>
      </c>
      <c r="AD13" s="36" t="s">
        <v>123</v>
      </c>
      <c r="AE13" s="36" t="s">
        <v>123</v>
      </c>
      <c r="AF13" s="36" t="s">
        <v>123</v>
      </c>
      <c r="AG13" s="36" t="s">
        <v>123</v>
      </c>
      <c r="AH13" s="36"/>
      <c r="AI13" s="36"/>
      <c r="AJ13" s="36"/>
      <c r="AK13" s="36" t="s">
        <v>304</v>
      </c>
      <c r="AL13" s="36">
        <v>1</v>
      </c>
      <c r="AM13" s="36">
        <v>1</v>
      </c>
      <c r="AN13" s="37">
        <v>-14.804487330294</v>
      </c>
      <c r="AO13" s="37">
        <v>-64.880389552563003</v>
      </c>
      <c r="AP13" s="36">
        <v>2027</v>
      </c>
      <c r="AQ13" s="36">
        <v>2040</v>
      </c>
      <c r="AR13" s="36">
        <f>AQ13-AP13</f>
        <v>13</v>
      </c>
      <c r="AS13" s="54">
        <f>AP13-AP12</f>
        <v>41</v>
      </c>
      <c r="AT13" s="149"/>
      <c r="AU13" s="150"/>
      <c r="AV13" s="36" t="s">
        <v>123</v>
      </c>
      <c r="AW13" s="36" t="s">
        <v>123</v>
      </c>
      <c r="AX13" s="36" t="s">
        <v>123</v>
      </c>
      <c r="AY13" s="36" t="s">
        <v>123</v>
      </c>
      <c r="AZ13" s="36" t="s">
        <v>123</v>
      </c>
      <c r="BA13" s="36" t="s">
        <v>123</v>
      </c>
      <c r="BB13" s="36" t="s">
        <v>123</v>
      </c>
    </row>
    <row r="14" spans="1:54" x14ac:dyDescent="0.3">
      <c r="A14" s="123" t="s">
        <v>22</v>
      </c>
      <c r="B14" s="123"/>
      <c r="C14" s="38">
        <f t="shared" ref="C14:O14" si="0">SUM(C9:C13)</f>
        <v>0</v>
      </c>
      <c r="D14" s="38">
        <f t="shared" si="0"/>
        <v>0</v>
      </c>
      <c r="E14" s="38">
        <f t="shared" si="0"/>
        <v>0</v>
      </c>
      <c r="F14" s="38">
        <f t="shared" si="0"/>
        <v>2</v>
      </c>
      <c r="G14" s="38">
        <f t="shared" si="0"/>
        <v>2</v>
      </c>
      <c r="H14" s="38">
        <f t="shared" si="0"/>
        <v>2</v>
      </c>
      <c r="I14" s="38">
        <f t="shared" si="0"/>
        <v>0</v>
      </c>
      <c r="J14" s="38">
        <f t="shared" si="0"/>
        <v>0</v>
      </c>
      <c r="K14" s="38">
        <f t="shared" si="0"/>
        <v>0</v>
      </c>
      <c r="L14" s="38">
        <f t="shared" si="0"/>
        <v>1</v>
      </c>
      <c r="M14" s="38">
        <f t="shared" si="0"/>
        <v>0</v>
      </c>
      <c r="N14" s="38">
        <f t="shared" si="0"/>
        <v>1</v>
      </c>
      <c r="O14" s="38">
        <f t="shared" si="0"/>
        <v>0</v>
      </c>
      <c r="P14" s="38">
        <f t="shared" ref="P14:AG14" si="1">SUM(P9:P13)</f>
        <v>0</v>
      </c>
      <c r="Q14" s="38">
        <f t="shared" si="1"/>
        <v>0</v>
      </c>
      <c r="R14" s="38">
        <f t="shared" si="1"/>
        <v>0</v>
      </c>
      <c r="S14" s="38">
        <f t="shared" si="1"/>
        <v>0</v>
      </c>
      <c r="T14" s="38">
        <f t="shared" si="1"/>
        <v>0</v>
      </c>
      <c r="U14" s="38">
        <f t="shared" si="1"/>
        <v>0</v>
      </c>
      <c r="V14" s="38">
        <f t="shared" si="1"/>
        <v>1</v>
      </c>
      <c r="W14" s="38">
        <f t="shared" si="1"/>
        <v>0</v>
      </c>
      <c r="X14" s="38">
        <f t="shared" si="1"/>
        <v>0</v>
      </c>
      <c r="Y14" s="38">
        <f t="shared" si="1"/>
        <v>0</v>
      </c>
      <c r="Z14" s="38">
        <f t="shared" si="1"/>
        <v>0</v>
      </c>
      <c r="AA14" s="38">
        <f t="shared" si="1"/>
        <v>0</v>
      </c>
      <c r="AB14" s="38">
        <f t="shared" si="1"/>
        <v>0</v>
      </c>
      <c r="AC14" s="38">
        <f t="shared" si="1"/>
        <v>0</v>
      </c>
      <c r="AD14" s="38">
        <f t="shared" si="1"/>
        <v>0</v>
      </c>
      <c r="AE14" s="38">
        <f t="shared" si="1"/>
        <v>0</v>
      </c>
      <c r="AF14" s="38">
        <f t="shared" si="1"/>
        <v>0</v>
      </c>
      <c r="AG14" s="38">
        <f t="shared" si="1"/>
        <v>0</v>
      </c>
      <c r="AH14" s="38">
        <f>COUNTA(AH9:AH13)</f>
        <v>0</v>
      </c>
      <c r="AI14" s="38">
        <f>SUM(AI9:AI13)</f>
        <v>0</v>
      </c>
      <c r="AJ14" s="38">
        <f>SUM(AJ9:AJ13)</f>
        <v>0</v>
      </c>
      <c r="AK14" s="38">
        <f>COUNTA(AK9:AK13)</f>
        <v>1</v>
      </c>
      <c r="AL14" s="38">
        <f>SUM(AL9:AL13)</f>
        <v>1</v>
      </c>
      <c r="AM14" s="38">
        <f>SUM(AM9:AM13)</f>
        <v>1</v>
      </c>
      <c r="AN14" s="106" t="s">
        <v>25</v>
      </c>
      <c r="AO14" s="106"/>
      <c r="AP14" s="106">
        <f>AR14+AS14</f>
        <v>205</v>
      </c>
      <c r="AQ14" s="106"/>
      <c r="AR14" s="38">
        <f>SUM(AR8:AR13)</f>
        <v>25</v>
      </c>
      <c r="AS14" s="34">
        <f>SUM(AS9:AS13)</f>
        <v>180</v>
      </c>
      <c r="AT14" s="106" t="s">
        <v>75</v>
      </c>
      <c r="AU14" s="106"/>
      <c r="AV14" s="38">
        <f t="shared" ref="AV14:BB14" si="2">SUM(AV9:AV13)</f>
        <v>0</v>
      </c>
      <c r="AW14" s="38">
        <f t="shared" si="2"/>
        <v>0</v>
      </c>
      <c r="AX14" s="38">
        <f t="shared" si="2"/>
        <v>0</v>
      </c>
      <c r="AY14" s="38">
        <f t="shared" si="2"/>
        <v>0</v>
      </c>
      <c r="AZ14" s="38">
        <f t="shared" si="2"/>
        <v>0</v>
      </c>
      <c r="BA14" s="38">
        <f t="shared" si="2"/>
        <v>0</v>
      </c>
      <c r="BB14" s="38">
        <f t="shared" si="2"/>
        <v>0</v>
      </c>
    </row>
    <row r="15" spans="1:54" ht="10.95" customHeight="1" x14ac:dyDescent="0.3">
      <c r="AP15" s="82">
        <f>AQ13-AP8</f>
        <v>205</v>
      </c>
    </row>
    <row r="16" spans="1:54" ht="10.95" customHeight="1" x14ac:dyDescent="0.3"/>
    <row r="17" ht="10.95" customHeight="1" x14ac:dyDescent="0.3"/>
    <row r="18" ht="10.95" customHeight="1" x14ac:dyDescent="0.3"/>
    <row r="19" ht="10.95" customHeight="1" x14ac:dyDescent="0.3"/>
    <row r="20" ht="10.95" customHeight="1" x14ac:dyDescent="0.3"/>
    <row r="21" ht="10.95" customHeight="1" x14ac:dyDescent="0.3"/>
    <row r="22" ht="10.95" customHeight="1" x14ac:dyDescent="0.3"/>
    <row r="23" ht="10.95" customHeight="1" x14ac:dyDescent="0.3"/>
    <row r="24" ht="10.95" customHeight="1" x14ac:dyDescent="0.3"/>
    <row r="25" ht="10.95" customHeight="1" x14ac:dyDescent="0.3"/>
    <row r="26" ht="10.95" customHeight="1" x14ac:dyDescent="0.3"/>
    <row r="27" ht="10.95" customHeight="1" x14ac:dyDescent="0.3"/>
    <row r="28" ht="10.95" customHeight="1" x14ac:dyDescent="0.3"/>
    <row r="29" ht="10.95" customHeight="1" x14ac:dyDescent="0.3"/>
    <row r="30" ht="10.95" customHeight="1" x14ac:dyDescent="0.3"/>
    <row r="31" ht="10.95" customHeight="1" x14ac:dyDescent="0.3"/>
    <row r="32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9">
    <mergeCell ref="AT8:AU8"/>
    <mergeCell ref="AT10:AU10"/>
    <mergeCell ref="AT11:AU11"/>
    <mergeCell ref="AT13:AU13"/>
    <mergeCell ref="A14:B14"/>
    <mergeCell ref="AN14:AO14"/>
    <mergeCell ref="AP14:AQ14"/>
    <mergeCell ref="AT14:AU14"/>
    <mergeCell ref="AT9:AU9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EDDC-C886-4C1F-BF73-17B61D295D9E}">
  <sheetPr>
    <tabColor rgb="FF00B050"/>
    <pageSetUpPr fitToPage="1"/>
  </sheetPr>
  <dimension ref="A1:BB179"/>
  <sheetViews>
    <sheetView showGridLines="0" zoomScaleNormal="100" workbookViewId="0">
      <pane xSplit="2" ySplit="7" topLeftCell="AH10" activePane="bottomRight" state="frozen"/>
      <selection pane="topRight" activeCell="C1" sqref="C1"/>
      <selection pane="bottomLeft" activeCell="A8" sqref="A8"/>
      <selection pane="bottomRight" activeCell="AP20" sqref="AP20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6640625" style="1" customWidth="1"/>
    <col min="15" max="15" width="3.44140625" style="1" customWidth="1"/>
    <col min="16" max="16" width="5.109375" style="1" customWidth="1"/>
    <col min="17" max="17" width="4.6640625" style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1.44140625" style="1" customWidth="1"/>
    <col min="41" max="41" width="11.44140625" style="1" bestFit="1" customWidth="1"/>
    <col min="42" max="44" width="6" style="1" bestFit="1" customWidth="1"/>
    <col min="45" max="45" width="5" style="1" bestFit="1" customWidth="1"/>
    <col min="46" max="46" width="10.5546875" style="2" customWidth="1"/>
    <col min="47" max="47" width="8" style="2" customWidth="1"/>
    <col min="48" max="49" width="3.4414062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9" t="s">
        <v>339</v>
      </c>
      <c r="G4" s="28"/>
      <c r="H4" s="28"/>
      <c r="I4" s="28"/>
      <c r="J4" s="28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257</v>
      </c>
      <c r="AQ4" s="31"/>
      <c r="AR4" s="32"/>
      <c r="AT4" s="33" t="s">
        <v>88</v>
      </c>
      <c r="AU4" s="107" t="s">
        <v>341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33.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90</v>
      </c>
      <c r="S7" s="25" t="s">
        <v>117</v>
      </c>
      <c r="T7" s="25" t="s">
        <v>13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>
        <v>1</v>
      </c>
      <c r="B8" s="36">
        <v>526</v>
      </c>
      <c r="C8" s="36" t="s">
        <v>123</v>
      </c>
      <c r="D8" s="36" t="s">
        <v>123</v>
      </c>
      <c r="E8" s="36" t="s">
        <v>123</v>
      </c>
      <c r="F8" s="36" t="s">
        <v>123</v>
      </c>
      <c r="G8" s="36"/>
      <c r="H8" s="36" t="s">
        <v>123</v>
      </c>
      <c r="I8" s="36" t="s">
        <v>123</v>
      </c>
      <c r="J8" s="36" t="s">
        <v>123</v>
      </c>
      <c r="K8" s="36" t="s">
        <v>123</v>
      </c>
      <c r="L8" s="36" t="s">
        <v>123</v>
      </c>
      <c r="M8" s="36" t="s">
        <v>123</v>
      </c>
      <c r="N8" s="36">
        <v>1</v>
      </c>
      <c r="O8" s="36" t="s">
        <v>123</v>
      </c>
      <c r="P8" s="36" t="s">
        <v>123</v>
      </c>
      <c r="Q8" s="36" t="s">
        <v>123</v>
      </c>
      <c r="R8" s="36" t="s">
        <v>123</v>
      </c>
      <c r="S8" s="36" t="s">
        <v>123</v>
      </c>
      <c r="T8" s="36" t="s">
        <v>123</v>
      </c>
      <c r="U8" s="36" t="s">
        <v>123</v>
      </c>
      <c r="V8" s="36" t="s">
        <v>123</v>
      </c>
      <c r="W8" s="36" t="s">
        <v>123</v>
      </c>
      <c r="X8" s="36" t="s">
        <v>123</v>
      </c>
      <c r="Y8" s="36" t="s">
        <v>123</v>
      </c>
      <c r="Z8" s="36" t="s">
        <v>123</v>
      </c>
      <c r="AA8" s="36" t="s">
        <v>123</v>
      </c>
      <c r="AB8" s="36" t="s">
        <v>123</v>
      </c>
      <c r="AC8" s="36" t="s">
        <v>123</v>
      </c>
      <c r="AD8" s="36" t="s">
        <v>123</v>
      </c>
      <c r="AE8" s="36" t="s">
        <v>123</v>
      </c>
      <c r="AF8" s="36" t="s">
        <v>123</v>
      </c>
      <c r="AG8" s="36" t="s">
        <v>123</v>
      </c>
      <c r="AH8" s="36"/>
      <c r="AI8" s="36"/>
      <c r="AJ8" s="36"/>
      <c r="AK8" s="36"/>
      <c r="AL8" s="36"/>
      <c r="AM8" s="36"/>
      <c r="AN8" s="37">
        <v>-14.808441552410001</v>
      </c>
      <c r="AO8" s="37">
        <v>-64.879008214920006</v>
      </c>
      <c r="AP8" s="36">
        <v>1500</v>
      </c>
      <c r="AQ8" s="36">
        <v>1488</v>
      </c>
      <c r="AR8" s="36">
        <f>AP8-AQ8</f>
        <v>12</v>
      </c>
      <c r="AS8" s="54"/>
      <c r="AT8" s="149"/>
      <c r="AU8" s="150"/>
      <c r="AV8" s="36" t="s">
        <v>123</v>
      </c>
      <c r="AW8" s="36" t="s">
        <v>123</v>
      </c>
      <c r="AX8" s="36" t="s">
        <v>123</v>
      </c>
      <c r="AY8" s="36" t="s">
        <v>123</v>
      </c>
      <c r="AZ8" s="36" t="s">
        <v>123</v>
      </c>
      <c r="BA8" s="36" t="s">
        <v>123</v>
      </c>
      <c r="BB8" s="36" t="s">
        <v>123</v>
      </c>
    </row>
    <row r="9" spans="1:54" x14ac:dyDescent="0.3">
      <c r="A9" s="36">
        <v>2</v>
      </c>
      <c r="B9" s="36">
        <v>527</v>
      </c>
      <c r="C9" s="36" t="s">
        <v>123</v>
      </c>
      <c r="D9" s="36" t="s">
        <v>123</v>
      </c>
      <c r="E9" s="36" t="s">
        <v>123</v>
      </c>
      <c r="F9" s="36" t="s">
        <v>123</v>
      </c>
      <c r="G9" s="36"/>
      <c r="H9" s="36" t="s">
        <v>123</v>
      </c>
      <c r="I9" s="36" t="s">
        <v>123</v>
      </c>
      <c r="J9" s="36" t="s">
        <v>123</v>
      </c>
      <c r="K9" s="36" t="s">
        <v>123</v>
      </c>
      <c r="L9" s="36" t="s">
        <v>123</v>
      </c>
      <c r="M9" s="36" t="s">
        <v>123</v>
      </c>
      <c r="N9" s="36" t="s">
        <v>123</v>
      </c>
      <c r="O9" s="36" t="s">
        <v>123</v>
      </c>
      <c r="P9" s="36" t="s">
        <v>123</v>
      </c>
      <c r="Q9" s="36" t="s">
        <v>123</v>
      </c>
      <c r="R9" s="36" t="s">
        <v>123</v>
      </c>
      <c r="S9" s="36" t="s">
        <v>123</v>
      </c>
      <c r="T9" s="36" t="s">
        <v>123</v>
      </c>
      <c r="U9" s="36" t="s">
        <v>123</v>
      </c>
      <c r="V9" s="36" t="s">
        <v>123</v>
      </c>
      <c r="W9" s="36" t="s">
        <v>123</v>
      </c>
      <c r="X9" s="36" t="s">
        <v>123</v>
      </c>
      <c r="Y9" s="36" t="s">
        <v>123</v>
      </c>
      <c r="Z9" s="36" t="s">
        <v>123</v>
      </c>
      <c r="AA9" s="36" t="s">
        <v>123</v>
      </c>
      <c r="AB9" s="36" t="s">
        <v>123</v>
      </c>
      <c r="AC9" s="36" t="s">
        <v>123</v>
      </c>
      <c r="AD9" s="36" t="s">
        <v>123</v>
      </c>
      <c r="AE9" s="36" t="s">
        <v>123</v>
      </c>
      <c r="AF9" s="36" t="s">
        <v>123</v>
      </c>
      <c r="AG9" s="36" t="s">
        <v>123</v>
      </c>
      <c r="AH9" s="36"/>
      <c r="AI9" s="36"/>
      <c r="AJ9" s="36"/>
      <c r="AK9" s="36"/>
      <c r="AL9" s="36"/>
      <c r="AM9" s="36"/>
      <c r="AN9" s="37">
        <v>-14.808666505578</v>
      </c>
      <c r="AO9" s="37">
        <v>-64.879248607902994</v>
      </c>
      <c r="AP9" s="36">
        <v>1451</v>
      </c>
      <c r="AQ9" s="36"/>
      <c r="AR9" s="36"/>
      <c r="AS9" s="54">
        <f>AQ8-AP9</f>
        <v>37</v>
      </c>
      <c r="AT9" s="52"/>
      <c r="AU9" s="53"/>
      <c r="AV9" s="36" t="s">
        <v>123</v>
      </c>
      <c r="AW9" s="36" t="s">
        <v>123</v>
      </c>
      <c r="AX9" s="36" t="s">
        <v>123</v>
      </c>
      <c r="AY9" s="36" t="s">
        <v>123</v>
      </c>
      <c r="AZ9" s="36" t="s">
        <v>123</v>
      </c>
      <c r="BA9" s="36" t="s">
        <v>123</v>
      </c>
      <c r="BB9" s="36" t="s">
        <v>123</v>
      </c>
    </row>
    <row r="10" spans="1:54" x14ac:dyDescent="0.3">
      <c r="A10" s="36">
        <v>3</v>
      </c>
      <c r="B10" s="36">
        <v>528</v>
      </c>
      <c r="C10" s="36" t="s">
        <v>123</v>
      </c>
      <c r="D10" s="36" t="s">
        <v>123</v>
      </c>
      <c r="E10" s="36" t="s">
        <v>123</v>
      </c>
      <c r="F10" s="36" t="s">
        <v>123</v>
      </c>
      <c r="G10" s="36"/>
      <c r="H10" s="36" t="s">
        <v>123</v>
      </c>
      <c r="I10" s="36" t="s">
        <v>123</v>
      </c>
      <c r="J10" s="36" t="s">
        <v>123</v>
      </c>
      <c r="K10" s="36" t="s">
        <v>123</v>
      </c>
      <c r="L10" s="36" t="s">
        <v>123</v>
      </c>
      <c r="M10" s="36" t="s">
        <v>123</v>
      </c>
      <c r="N10" s="36" t="s">
        <v>123</v>
      </c>
      <c r="O10" s="36" t="s">
        <v>123</v>
      </c>
      <c r="P10" s="36" t="s">
        <v>123</v>
      </c>
      <c r="Q10" s="36" t="s">
        <v>123</v>
      </c>
      <c r="R10" s="36" t="s">
        <v>123</v>
      </c>
      <c r="S10" s="36" t="s">
        <v>123</v>
      </c>
      <c r="T10" s="36" t="s">
        <v>123</v>
      </c>
      <c r="U10" s="36" t="s">
        <v>123</v>
      </c>
      <c r="V10" s="36" t="s">
        <v>123</v>
      </c>
      <c r="W10" s="36" t="s">
        <v>123</v>
      </c>
      <c r="X10" s="36" t="s">
        <v>123</v>
      </c>
      <c r="Y10" s="36" t="s">
        <v>123</v>
      </c>
      <c r="Z10" s="36" t="s">
        <v>123</v>
      </c>
      <c r="AA10" s="36" t="s">
        <v>123</v>
      </c>
      <c r="AB10" s="36" t="s">
        <v>123</v>
      </c>
      <c r="AC10" s="36" t="s">
        <v>123</v>
      </c>
      <c r="AD10" s="36" t="s">
        <v>123</v>
      </c>
      <c r="AE10" s="36" t="s">
        <v>123</v>
      </c>
      <c r="AF10" s="36" t="s">
        <v>123</v>
      </c>
      <c r="AG10" s="36" t="s">
        <v>123</v>
      </c>
      <c r="AH10" s="36"/>
      <c r="AI10" s="36"/>
      <c r="AJ10" s="36"/>
      <c r="AK10" s="36"/>
      <c r="AL10" s="36"/>
      <c r="AM10" s="36"/>
      <c r="AN10" s="37">
        <v>-14.808834734091</v>
      </c>
      <c r="AO10" s="37">
        <v>-64.879437703638999</v>
      </c>
      <c r="AP10" s="36">
        <v>1425</v>
      </c>
      <c r="AQ10" s="36"/>
      <c r="AR10" s="36"/>
      <c r="AS10" s="54">
        <f>AP9-AP10</f>
        <v>26</v>
      </c>
      <c r="AT10" s="149"/>
      <c r="AU10" s="150"/>
      <c r="AV10" s="36" t="s">
        <v>123</v>
      </c>
      <c r="AW10" s="36" t="s">
        <v>123</v>
      </c>
      <c r="AX10" s="36" t="s">
        <v>123</v>
      </c>
      <c r="AY10" s="36" t="s">
        <v>123</v>
      </c>
      <c r="AZ10" s="36" t="s">
        <v>123</v>
      </c>
      <c r="BA10" s="36" t="s">
        <v>123</v>
      </c>
      <c r="BB10" s="36" t="s">
        <v>123</v>
      </c>
    </row>
    <row r="11" spans="1:54" x14ac:dyDescent="0.3">
      <c r="A11" s="36">
        <v>4</v>
      </c>
      <c r="B11" s="36">
        <v>529</v>
      </c>
      <c r="C11" s="36" t="s">
        <v>123</v>
      </c>
      <c r="D11" s="36" t="s">
        <v>123</v>
      </c>
      <c r="E11" s="36" t="s">
        <v>123</v>
      </c>
      <c r="F11" s="36">
        <v>1</v>
      </c>
      <c r="G11" s="36">
        <v>1</v>
      </c>
      <c r="H11" s="36">
        <v>1</v>
      </c>
      <c r="I11" s="36" t="s">
        <v>123</v>
      </c>
      <c r="J11" s="36" t="s">
        <v>123</v>
      </c>
      <c r="K11" s="36" t="s">
        <v>123</v>
      </c>
      <c r="L11" s="36" t="s">
        <v>123</v>
      </c>
      <c r="M11" s="36" t="s">
        <v>123</v>
      </c>
      <c r="N11" s="36">
        <v>1</v>
      </c>
      <c r="O11" s="36" t="s">
        <v>123</v>
      </c>
      <c r="P11" s="36">
        <v>1</v>
      </c>
      <c r="Q11" s="36">
        <v>1</v>
      </c>
      <c r="R11" s="36" t="s">
        <v>123</v>
      </c>
      <c r="S11" s="36" t="s">
        <v>123</v>
      </c>
      <c r="T11" s="36" t="s">
        <v>123</v>
      </c>
      <c r="U11" s="36" t="s">
        <v>123</v>
      </c>
      <c r="V11" s="36" t="s">
        <v>123</v>
      </c>
      <c r="W11" s="36" t="s">
        <v>123</v>
      </c>
      <c r="X11" s="36" t="s">
        <v>123</v>
      </c>
      <c r="Y11" s="36" t="s">
        <v>123</v>
      </c>
      <c r="Z11" s="36" t="s">
        <v>123</v>
      </c>
      <c r="AA11" s="36" t="s">
        <v>123</v>
      </c>
      <c r="AB11" s="36" t="s">
        <v>123</v>
      </c>
      <c r="AC11" s="36" t="s">
        <v>123</v>
      </c>
      <c r="AD11" s="36" t="s">
        <v>123</v>
      </c>
      <c r="AE11" s="36" t="s">
        <v>123</v>
      </c>
      <c r="AF11" s="36" t="s">
        <v>123</v>
      </c>
      <c r="AG11" s="36" t="s">
        <v>123</v>
      </c>
      <c r="AH11" s="36"/>
      <c r="AI11" s="36"/>
      <c r="AJ11" s="36"/>
      <c r="AK11" s="36"/>
      <c r="AL11" s="36"/>
      <c r="AM11" s="36"/>
      <c r="AN11" s="37">
        <v>-14.809079459344</v>
      </c>
      <c r="AO11" s="37">
        <v>-64.879332762211007</v>
      </c>
      <c r="AP11" s="36">
        <v>1384</v>
      </c>
      <c r="AQ11" s="36"/>
      <c r="AR11" s="36"/>
      <c r="AS11" s="54">
        <f>AP10-AP11</f>
        <v>41</v>
      </c>
      <c r="AT11" s="52" t="s">
        <v>270</v>
      </c>
      <c r="AU11" s="53"/>
      <c r="AV11" s="36">
        <v>1</v>
      </c>
      <c r="AW11" s="36">
        <v>1</v>
      </c>
      <c r="AX11" s="36">
        <v>1</v>
      </c>
      <c r="AY11" s="36">
        <v>26</v>
      </c>
      <c r="AZ11" s="36">
        <f>AY11*1.25</f>
        <v>32.5</v>
      </c>
      <c r="BA11" s="36" t="s">
        <v>123</v>
      </c>
      <c r="BB11" s="36" t="s">
        <v>123</v>
      </c>
    </row>
    <row r="12" spans="1:54" x14ac:dyDescent="0.3">
      <c r="A12" s="36">
        <v>5</v>
      </c>
      <c r="B12" s="36">
        <v>621</v>
      </c>
      <c r="C12" s="36" t="s">
        <v>123</v>
      </c>
      <c r="D12" s="36" t="s">
        <v>123</v>
      </c>
      <c r="E12" s="36" t="s">
        <v>123</v>
      </c>
      <c r="F12" s="36">
        <v>1</v>
      </c>
      <c r="G12" s="36">
        <v>1</v>
      </c>
      <c r="H12" s="36">
        <v>1</v>
      </c>
      <c r="I12" s="36" t="s">
        <v>123</v>
      </c>
      <c r="J12" s="36" t="s">
        <v>123</v>
      </c>
      <c r="K12" s="36" t="s">
        <v>123</v>
      </c>
      <c r="L12" s="36" t="s">
        <v>123</v>
      </c>
      <c r="M12" s="36" t="s">
        <v>123</v>
      </c>
      <c r="N12" s="36">
        <v>1</v>
      </c>
      <c r="O12" s="36" t="s">
        <v>123</v>
      </c>
      <c r="P12" s="36">
        <v>1</v>
      </c>
      <c r="Q12" s="36" t="s">
        <v>123</v>
      </c>
      <c r="R12" s="36" t="s">
        <v>123</v>
      </c>
      <c r="S12" s="36" t="s">
        <v>123</v>
      </c>
      <c r="T12" s="36" t="s">
        <v>123</v>
      </c>
      <c r="U12" s="36" t="s">
        <v>123</v>
      </c>
      <c r="V12" s="36" t="s">
        <v>123</v>
      </c>
      <c r="W12" s="36" t="s">
        <v>123</v>
      </c>
      <c r="X12" s="36" t="s">
        <v>123</v>
      </c>
      <c r="Y12" s="36" t="s">
        <v>123</v>
      </c>
      <c r="Z12" s="36" t="s">
        <v>123</v>
      </c>
      <c r="AA12" s="36" t="s">
        <v>123</v>
      </c>
      <c r="AB12" s="36" t="s">
        <v>123</v>
      </c>
      <c r="AC12" s="36" t="s">
        <v>123</v>
      </c>
      <c r="AD12" s="36" t="s">
        <v>123</v>
      </c>
      <c r="AE12" s="36" t="s">
        <v>123</v>
      </c>
      <c r="AF12" s="36" t="s">
        <v>123</v>
      </c>
      <c r="AG12" s="36" t="s">
        <v>123</v>
      </c>
      <c r="AH12" s="36"/>
      <c r="AI12" s="36"/>
      <c r="AJ12" s="36"/>
      <c r="AK12" s="36"/>
      <c r="AL12" s="36"/>
      <c r="AM12" s="36"/>
      <c r="AN12" s="37">
        <v>-14.809249956508999</v>
      </c>
      <c r="AO12" s="37">
        <v>-64.879117514938002</v>
      </c>
      <c r="AP12" s="36">
        <v>1354</v>
      </c>
      <c r="AQ12" s="36"/>
      <c r="AR12" s="36"/>
      <c r="AS12" s="54">
        <f>AP11-AP12</f>
        <v>30</v>
      </c>
      <c r="AT12" s="52"/>
      <c r="AU12" s="53"/>
      <c r="AV12" s="36">
        <v>1</v>
      </c>
      <c r="AW12" s="36">
        <v>1</v>
      </c>
      <c r="AX12" s="36">
        <v>1</v>
      </c>
      <c r="AY12" s="36" t="s">
        <v>123</v>
      </c>
      <c r="AZ12" s="36" t="s">
        <v>123</v>
      </c>
      <c r="BA12" s="36" t="s">
        <v>123</v>
      </c>
      <c r="BB12" s="36" t="s">
        <v>123</v>
      </c>
    </row>
    <row r="13" spans="1:54" x14ac:dyDescent="0.3">
      <c r="A13" s="36" t="s">
        <v>213</v>
      </c>
      <c r="B13" s="36" t="s">
        <v>123</v>
      </c>
      <c r="C13" s="36" t="s">
        <v>123</v>
      </c>
      <c r="D13" s="36" t="s">
        <v>123</v>
      </c>
      <c r="E13" s="36" t="s">
        <v>123</v>
      </c>
      <c r="F13" s="36" t="s">
        <v>123</v>
      </c>
      <c r="G13" s="36" t="s">
        <v>123</v>
      </c>
      <c r="H13" s="36" t="s">
        <v>123</v>
      </c>
      <c r="I13" s="36" t="s">
        <v>123</v>
      </c>
      <c r="J13" s="36" t="s">
        <v>123</v>
      </c>
      <c r="K13" s="36" t="s">
        <v>123</v>
      </c>
      <c r="L13" s="36" t="s">
        <v>123</v>
      </c>
      <c r="M13" s="36" t="s">
        <v>123</v>
      </c>
      <c r="N13" s="36" t="s">
        <v>123</v>
      </c>
      <c r="O13" s="36" t="s">
        <v>123</v>
      </c>
      <c r="P13" s="36" t="s">
        <v>123</v>
      </c>
      <c r="Q13" s="36" t="s">
        <v>123</v>
      </c>
      <c r="R13" s="36" t="s">
        <v>123</v>
      </c>
      <c r="S13" s="36" t="s">
        <v>123</v>
      </c>
      <c r="T13" s="36" t="s">
        <v>123</v>
      </c>
      <c r="U13" s="36" t="s">
        <v>123</v>
      </c>
      <c r="V13" s="36" t="s">
        <v>123</v>
      </c>
      <c r="W13" s="36" t="s">
        <v>123</v>
      </c>
      <c r="X13" s="36">
        <v>1</v>
      </c>
      <c r="Y13" s="36" t="s">
        <v>123</v>
      </c>
      <c r="Z13" s="36" t="s">
        <v>123</v>
      </c>
      <c r="AA13" s="36" t="s">
        <v>123</v>
      </c>
      <c r="AB13" s="36" t="s">
        <v>123</v>
      </c>
      <c r="AC13" s="36" t="s">
        <v>123</v>
      </c>
      <c r="AD13" s="36" t="s">
        <v>123</v>
      </c>
      <c r="AE13" s="36" t="s">
        <v>123</v>
      </c>
      <c r="AF13" s="36" t="s">
        <v>123</v>
      </c>
      <c r="AG13" s="36" t="s">
        <v>123</v>
      </c>
      <c r="AH13" s="36"/>
      <c r="AI13" s="36"/>
      <c r="AJ13" s="36"/>
      <c r="AK13" s="36"/>
      <c r="AL13" s="36"/>
      <c r="AM13" s="36"/>
      <c r="AN13" s="37">
        <v>-14.809359000000001</v>
      </c>
      <c r="AO13" s="37">
        <v>-64.878969999999995</v>
      </c>
      <c r="AP13" s="36"/>
      <c r="AQ13" s="36"/>
      <c r="AR13" s="36"/>
      <c r="AS13" s="54"/>
      <c r="AT13" s="52"/>
      <c r="AU13" s="53"/>
      <c r="AV13" s="36" t="s">
        <v>123</v>
      </c>
      <c r="AW13" s="36" t="s">
        <v>123</v>
      </c>
      <c r="AX13" s="36"/>
      <c r="AY13" s="36">
        <v>25</v>
      </c>
      <c r="AZ13" s="36">
        <f>AY13*1.25</f>
        <v>31.25</v>
      </c>
      <c r="BA13" s="36" t="s">
        <v>123</v>
      </c>
      <c r="BB13" s="36" t="s">
        <v>123</v>
      </c>
    </row>
    <row r="14" spans="1:54" x14ac:dyDescent="0.3">
      <c r="A14" s="36">
        <v>6</v>
      </c>
      <c r="B14" s="36">
        <v>622</v>
      </c>
      <c r="C14" s="36" t="s">
        <v>123</v>
      </c>
      <c r="D14" s="36" t="s">
        <v>123</v>
      </c>
      <c r="E14" s="36" t="s">
        <v>123</v>
      </c>
      <c r="F14" s="36">
        <v>1</v>
      </c>
      <c r="G14" s="36">
        <v>1</v>
      </c>
      <c r="H14" s="36">
        <v>1</v>
      </c>
      <c r="I14" s="36" t="s">
        <v>123</v>
      </c>
      <c r="J14" s="36" t="s">
        <v>123</v>
      </c>
      <c r="K14" s="36" t="s">
        <v>123</v>
      </c>
      <c r="L14" s="36" t="s">
        <v>123</v>
      </c>
      <c r="M14" s="36" t="s">
        <v>123</v>
      </c>
      <c r="N14" s="36" t="s">
        <v>123</v>
      </c>
      <c r="O14" s="36" t="s">
        <v>123</v>
      </c>
      <c r="P14" s="36">
        <v>1</v>
      </c>
      <c r="Q14" s="36" t="s">
        <v>123</v>
      </c>
      <c r="R14" s="36" t="s">
        <v>123</v>
      </c>
      <c r="S14" s="36" t="s">
        <v>123</v>
      </c>
      <c r="T14" s="36" t="s">
        <v>123</v>
      </c>
      <c r="U14" s="36" t="s">
        <v>123</v>
      </c>
      <c r="V14" s="36" t="s">
        <v>123</v>
      </c>
      <c r="W14" s="36" t="s">
        <v>123</v>
      </c>
      <c r="X14" s="36" t="s">
        <v>123</v>
      </c>
      <c r="Y14" s="36" t="s">
        <v>123</v>
      </c>
      <c r="Z14" s="36" t="s">
        <v>123</v>
      </c>
      <c r="AA14" s="36" t="s">
        <v>123</v>
      </c>
      <c r="AB14" s="36" t="s">
        <v>123</v>
      </c>
      <c r="AC14" s="36" t="s">
        <v>123</v>
      </c>
      <c r="AD14" s="36" t="s">
        <v>123</v>
      </c>
      <c r="AE14" s="36" t="s">
        <v>123</v>
      </c>
      <c r="AF14" s="36" t="s">
        <v>123</v>
      </c>
      <c r="AG14" s="36" t="s">
        <v>123</v>
      </c>
      <c r="AH14" s="36"/>
      <c r="AI14" s="36"/>
      <c r="AJ14" s="36"/>
      <c r="AK14" s="36"/>
      <c r="AL14" s="36"/>
      <c r="AM14" s="36"/>
      <c r="AN14" s="37">
        <v>-14.809432122534</v>
      </c>
      <c r="AO14" s="37">
        <v>-64.878872092812998</v>
      </c>
      <c r="AP14" s="36"/>
      <c r="AQ14" s="36"/>
      <c r="AR14" s="36"/>
      <c r="AS14" s="36"/>
      <c r="AT14" s="52"/>
      <c r="AU14" s="53"/>
      <c r="AV14" s="36">
        <v>1</v>
      </c>
      <c r="AW14" s="36">
        <v>1</v>
      </c>
      <c r="AX14" s="36">
        <v>1</v>
      </c>
      <c r="AY14" s="36">
        <v>8</v>
      </c>
      <c r="AZ14" s="36">
        <f>AY14*1.25</f>
        <v>10</v>
      </c>
      <c r="BA14" s="36">
        <v>1</v>
      </c>
      <c r="BB14" s="36" t="s">
        <v>123</v>
      </c>
    </row>
    <row r="15" spans="1:54" x14ac:dyDescent="0.3">
      <c r="A15" s="36">
        <v>7</v>
      </c>
      <c r="B15" s="36">
        <v>623</v>
      </c>
      <c r="C15" s="36" t="s">
        <v>123</v>
      </c>
      <c r="D15" s="36" t="s">
        <v>123</v>
      </c>
      <c r="E15" s="36" t="s">
        <v>123</v>
      </c>
      <c r="F15" s="36">
        <v>1</v>
      </c>
      <c r="G15" s="36">
        <v>1</v>
      </c>
      <c r="H15" s="36" t="s">
        <v>123</v>
      </c>
      <c r="I15" s="36">
        <v>1</v>
      </c>
      <c r="J15" s="36" t="s">
        <v>123</v>
      </c>
      <c r="K15" s="36" t="s">
        <v>123</v>
      </c>
      <c r="L15" s="36" t="s">
        <v>123</v>
      </c>
      <c r="M15" s="36" t="s">
        <v>123</v>
      </c>
      <c r="N15" s="36">
        <v>1</v>
      </c>
      <c r="O15" s="36" t="s">
        <v>123</v>
      </c>
      <c r="P15" s="36">
        <v>1</v>
      </c>
      <c r="Q15" s="36" t="s">
        <v>123</v>
      </c>
      <c r="R15" s="36" t="s">
        <v>123</v>
      </c>
      <c r="S15" s="36" t="s">
        <v>123</v>
      </c>
      <c r="T15" s="36" t="s">
        <v>123</v>
      </c>
      <c r="U15" s="36" t="s">
        <v>123</v>
      </c>
      <c r="V15" s="36" t="s">
        <v>123</v>
      </c>
      <c r="W15" s="36" t="s">
        <v>123</v>
      </c>
      <c r="X15" s="36" t="s">
        <v>123</v>
      </c>
      <c r="Y15" s="36" t="s">
        <v>123</v>
      </c>
      <c r="Z15" s="36" t="s">
        <v>123</v>
      </c>
      <c r="AA15" s="36" t="s">
        <v>123</v>
      </c>
      <c r="AB15" s="36" t="s">
        <v>123</v>
      </c>
      <c r="AC15" s="36" t="s">
        <v>123</v>
      </c>
      <c r="AD15" s="36" t="s">
        <v>123</v>
      </c>
      <c r="AE15" s="36" t="s">
        <v>123</v>
      </c>
      <c r="AF15" s="36" t="s">
        <v>123</v>
      </c>
      <c r="AG15" s="36" t="s">
        <v>123</v>
      </c>
      <c r="AH15" s="36"/>
      <c r="AI15" s="36"/>
      <c r="AJ15" s="36"/>
      <c r="AK15" s="36"/>
      <c r="AL15" s="36"/>
      <c r="AM15" s="36"/>
      <c r="AN15" s="37">
        <v>-14.809416000000001</v>
      </c>
      <c r="AO15" s="37">
        <v>-64.879040000000003</v>
      </c>
      <c r="AP15" s="36">
        <v>1329</v>
      </c>
      <c r="AQ15" s="36"/>
      <c r="AR15" s="36"/>
      <c r="AS15" s="54">
        <f>AP12-AP15</f>
        <v>25</v>
      </c>
      <c r="AT15" s="52"/>
      <c r="AU15" s="53"/>
      <c r="AV15" s="36">
        <v>1</v>
      </c>
      <c r="AW15" s="36">
        <v>1</v>
      </c>
      <c r="AX15" s="36">
        <v>1</v>
      </c>
      <c r="AY15" s="36">
        <v>10</v>
      </c>
      <c r="AZ15" s="36">
        <f>AY15*1.25</f>
        <v>12.5</v>
      </c>
      <c r="BA15" s="36" t="s">
        <v>123</v>
      </c>
      <c r="BB15" s="36" t="s">
        <v>123</v>
      </c>
    </row>
    <row r="16" spans="1:54" x14ac:dyDescent="0.3">
      <c r="A16" s="36">
        <v>8</v>
      </c>
      <c r="B16" s="36">
        <v>624</v>
      </c>
      <c r="C16" s="36" t="s">
        <v>123</v>
      </c>
      <c r="D16" s="36" t="s">
        <v>123</v>
      </c>
      <c r="E16" s="36" t="s">
        <v>123</v>
      </c>
      <c r="F16" s="36">
        <v>1</v>
      </c>
      <c r="G16" s="36">
        <v>1</v>
      </c>
      <c r="H16" s="36" t="s">
        <v>123</v>
      </c>
      <c r="I16" s="36">
        <v>1</v>
      </c>
      <c r="J16" s="36" t="s">
        <v>123</v>
      </c>
      <c r="K16" s="36" t="s">
        <v>123</v>
      </c>
      <c r="L16" s="36">
        <v>1</v>
      </c>
      <c r="M16" s="36" t="s">
        <v>123</v>
      </c>
      <c r="N16" s="36" t="s">
        <v>123</v>
      </c>
      <c r="O16" s="36" t="s">
        <v>123</v>
      </c>
      <c r="P16" s="36" t="s">
        <v>123</v>
      </c>
      <c r="Q16" s="36" t="s">
        <v>123</v>
      </c>
      <c r="R16" s="36" t="s">
        <v>123</v>
      </c>
      <c r="S16" s="36" t="s">
        <v>123</v>
      </c>
      <c r="T16" s="36" t="s">
        <v>123</v>
      </c>
      <c r="U16" s="36" t="s">
        <v>123</v>
      </c>
      <c r="V16" s="36" t="s">
        <v>123</v>
      </c>
      <c r="W16" s="36" t="s">
        <v>123</v>
      </c>
      <c r="X16" s="36" t="s">
        <v>123</v>
      </c>
      <c r="Y16" s="36" t="s">
        <v>123</v>
      </c>
      <c r="Z16" s="36" t="s">
        <v>123</v>
      </c>
      <c r="AA16" s="36" t="s">
        <v>123</v>
      </c>
      <c r="AB16" s="36" t="s">
        <v>123</v>
      </c>
      <c r="AC16" s="36" t="s">
        <v>123</v>
      </c>
      <c r="AD16" s="36" t="s">
        <v>123</v>
      </c>
      <c r="AE16" s="36" t="s">
        <v>123</v>
      </c>
      <c r="AF16" s="36" t="s">
        <v>123</v>
      </c>
      <c r="AG16" s="36" t="s">
        <v>123</v>
      </c>
      <c r="AH16" s="36"/>
      <c r="AI16" s="36"/>
      <c r="AJ16" s="36"/>
      <c r="AK16" s="36"/>
      <c r="AL16" s="36"/>
      <c r="AM16" s="36"/>
      <c r="AN16" s="37">
        <v>-14.809680999999999</v>
      </c>
      <c r="AO16" s="37">
        <v>-64.879266000000001</v>
      </c>
      <c r="AP16" s="36">
        <v>1290</v>
      </c>
      <c r="AQ16" s="36"/>
      <c r="AR16" s="36"/>
      <c r="AS16" s="54">
        <f>AP15-AP16</f>
        <v>39</v>
      </c>
      <c r="AT16" s="52"/>
      <c r="AU16" s="53"/>
      <c r="AV16" s="36" t="s">
        <v>123</v>
      </c>
      <c r="AW16" s="36" t="s">
        <v>123</v>
      </c>
      <c r="AX16" s="36" t="s">
        <v>123</v>
      </c>
      <c r="AY16" s="36" t="s">
        <v>123</v>
      </c>
      <c r="AZ16" s="36" t="s">
        <v>123</v>
      </c>
      <c r="BA16" s="36" t="s">
        <v>123</v>
      </c>
      <c r="BB16" s="36" t="s">
        <v>123</v>
      </c>
    </row>
    <row r="17" spans="1:54" x14ac:dyDescent="0.3">
      <c r="A17" s="36">
        <v>9</v>
      </c>
      <c r="B17" s="36">
        <v>625</v>
      </c>
      <c r="C17" s="36" t="s">
        <v>123</v>
      </c>
      <c r="D17" s="36" t="s">
        <v>123</v>
      </c>
      <c r="E17" s="36" t="s">
        <v>123</v>
      </c>
      <c r="F17" s="36">
        <v>1</v>
      </c>
      <c r="G17" s="36">
        <v>1</v>
      </c>
      <c r="H17" s="36" t="s">
        <v>123</v>
      </c>
      <c r="I17" s="36">
        <v>1</v>
      </c>
      <c r="J17" s="36" t="s">
        <v>123</v>
      </c>
      <c r="K17" s="36" t="s">
        <v>123</v>
      </c>
      <c r="L17" s="36" t="s">
        <v>123</v>
      </c>
      <c r="M17" s="36" t="s">
        <v>123</v>
      </c>
      <c r="N17" s="36">
        <v>1</v>
      </c>
      <c r="O17" s="36" t="s">
        <v>123</v>
      </c>
      <c r="P17" s="36" t="s">
        <v>123</v>
      </c>
      <c r="Q17" s="36" t="s">
        <v>123</v>
      </c>
      <c r="R17" s="36" t="s">
        <v>123</v>
      </c>
      <c r="S17" s="36" t="s">
        <v>123</v>
      </c>
      <c r="T17" s="36" t="s">
        <v>123</v>
      </c>
      <c r="U17" s="36" t="s">
        <v>123</v>
      </c>
      <c r="V17" s="36">
        <v>1</v>
      </c>
      <c r="W17" s="36" t="s">
        <v>123</v>
      </c>
      <c r="X17" s="36" t="s">
        <v>123</v>
      </c>
      <c r="Y17" s="36" t="s">
        <v>123</v>
      </c>
      <c r="Z17" s="36" t="s">
        <v>123</v>
      </c>
      <c r="AA17" s="36" t="s">
        <v>123</v>
      </c>
      <c r="AB17" s="36" t="s">
        <v>123</v>
      </c>
      <c r="AC17" s="36" t="s">
        <v>123</v>
      </c>
      <c r="AD17" s="36" t="s">
        <v>123</v>
      </c>
      <c r="AE17" s="36" t="s">
        <v>123</v>
      </c>
      <c r="AF17" s="36" t="s">
        <v>123</v>
      </c>
      <c r="AG17" s="36" t="s">
        <v>123</v>
      </c>
      <c r="AH17" s="36"/>
      <c r="AI17" s="36"/>
      <c r="AJ17" s="36"/>
      <c r="AK17" s="36" t="s">
        <v>305</v>
      </c>
      <c r="AL17" s="36">
        <v>1</v>
      </c>
      <c r="AM17" s="36">
        <v>1</v>
      </c>
      <c r="AN17" s="37">
        <v>-14.80996</v>
      </c>
      <c r="AO17" s="37">
        <v>-64.879490000000004</v>
      </c>
      <c r="AP17" s="36">
        <v>1252</v>
      </c>
      <c r="AQ17" s="36">
        <v>1240</v>
      </c>
      <c r="AR17" s="36">
        <f>AP17-AQ17</f>
        <v>12</v>
      </c>
      <c r="AS17" s="54">
        <f>AP16-AP17</f>
        <v>38</v>
      </c>
      <c r="AT17" s="52"/>
      <c r="AU17" s="53"/>
      <c r="AV17" s="36" t="s">
        <v>123</v>
      </c>
      <c r="AW17" s="36" t="s">
        <v>123</v>
      </c>
      <c r="AX17" s="36" t="s">
        <v>123</v>
      </c>
      <c r="AY17" s="36" t="s">
        <v>123</v>
      </c>
      <c r="AZ17" s="36" t="s">
        <v>123</v>
      </c>
      <c r="BA17" s="36" t="s">
        <v>123</v>
      </c>
      <c r="BB17" s="36" t="s">
        <v>123</v>
      </c>
    </row>
    <row r="18" spans="1:54" x14ac:dyDescent="0.3">
      <c r="A18" s="123" t="s">
        <v>22</v>
      </c>
      <c r="B18" s="123"/>
      <c r="C18" s="38">
        <f t="shared" ref="C18:AG18" si="0">SUM(C8:C17)</f>
        <v>0</v>
      </c>
      <c r="D18" s="38">
        <f t="shared" si="0"/>
        <v>0</v>
      </c>
      <c r="E18" s="38">
        <f t="shared" si="0"/>
        <v>0</v>
      </c>
      <c r="F18" s="38">
        <f t="shared" si="0"/>
        <v>6</v>
      </c>
      <c r="G18" s="38">
        <f t="shared" si="0"/>
        <v>6</v>
      </c>
      <c r="H18" s="38">
        <f t="shared" si="0"/>
        <v>3</v>
      </c>
      <c r="I18" s="38">
        <f t="shared" si="0"/>
        <v>3</v>
      </c>
      <c r="J18" s="38">
        <f t="shared" si="0"/>
        <v>0</v>
      </c>
      <c r="K18" s="38">
        <f t="shared" si="0"/>
        <v>0</v>
      </c>
      <c r="L18" s="38">
        <f t="shared" si="0"/>
        <v>1</v>
      </c>
      <c r="M18" s="38">
        <f t="shared" si="0"/>
        <v>0</v>
      </c>
      <c r="N18" s="38">
        <f t="shared" si="0"/>
        <v>5</v>
      </c>
      <c r="O18" s="38">
        <f t="shared" si="0"/>
        <v>0</v>
      </c>
      <c r="P18" s="38">
        <f t="shared" si="0"/>
        <v>4</v>
      </c>
      <c r="Q18" s="38">
        <f t="shared" si="0"/>
        <v>1</v>
      </c>
      <c r="R18" s="38">
        <f t="shared" si="0"/>
        <v>0</v>
      </c>
      <c r="S18" s="38">
        <f t="shared" si="0"/>
        <v>0</v>
      </c>
      <c r="T18" s="38">
        <f t="shared" si="0"/>
        <v>0</v>
      </c>
      <c r="U18" s="38">
        <f t="shared" si="0"/>
        <v>0</v>
      </c>
      <c r="V18" s="38">
        <f t="shared" si="0"/>
        <v>1</v>
      </c>
      <c r="W18" s="38">
        <f t="shared" si="0"/>
        <v>0</v>
      </c>
      <c r="X18" s="38">
        <f t="shared" si="0"/>
        <v>1</v>
      </c>
      <c r="Y18" s="38">
        <f t="shared" si="0"/>
        <v>0</v>
      </c>
      <c r="Z18" s="38">
        <f t="shared" si="0"/>
        <v>0</v>
      </c>
      <c r="AA18" s="38">
        <f t="shared" si="0"/>
        <v>0</v>
      </c>
      <c r="AB18" s="38">
        <f t="shared" si="0"/>
        <v>0</v>
      </c>
      <c r="AC18" s="38">
        <f t="shared" si="0"/>
        <v>0</v>
      </c>
      <c r="AD18" s="38">
        <f t="shared" si="0"/>
        <v>0</v>
      </c>
      <c r="AE18" s="38">
        <f t="shared" si="0"/>
        <v>0</v>
      </c>
      <c r="AF18" s="38">
        <f t="shared" si="0"/>
        <v>0</v>
      </c>
      <c r="AG18" s="38">
        <f t="shared" si="0"/>
        <v>0</v>
      </c>
      <c r="AH18" s="38">
        <f>COUNTA(AH8:AH17)</f>
        <v>0</v>
      </c>
      <c r="AI18" s="38">
        <f>SUM(AI8:AI17)</f>
        <v>0</v>
      </c>
      <c r="AJ18" s="38">
        <f>SUM(AJ8:AJ17)</f>
        <v>0</v>
      </c>
      <c r="AK18" s="38">
        <f>COUNTA(AK8:AK17)</f>
        <v>1</v>
      </c>
      <c r="AL18" s="38">
        <f>SUM(AL8:AL17)</f>
        <v>1</v>
      </c>
      <c r="AM18" s="38">
        <f>SUM(AM8:AM17)</f>
        <v>1</v>
      </c>
      <c r="AN18" s="106" t="s">
        <v>25</v>
      </c>
      <c r="AO18" s="106"/>
      <c r="AP18" s="106">
        <f>AR18+AS18</f>
        <v>260</v>
      </c>
      <c r="AQ18" s="106"/>
      <c r="AR18" s="34">
        <f>SUM(AR8:AR17)</f>
        <v>24</v>
      </c>
      <c r="AS18" s="34">
        <f>SUM(AS8:AS17)</f>
        <v>236</v>
      </c>
      <c r="AT18" s="106" t="s">
        <v>75</v>
      </c>
      <c r="AU18" s="106"/>
      <c r="AV18" s="38">
        <f t="shared" ref="AV18:BB18" si="1">SUM(AV8:AV17)</f>
        <v>4</v>
      </c>
      <c r="AW18" s="38">
        <f t="shared" si="1"/>
        <v>4</v>
      </c>
      <c r="AX18" s="38">
        <f t="shared" si="1"/>
        <v>4</v>
      </c>
      <c r="AY18" s="38">
        <f t="shared" si="1"/>
        <v>69</v>
      </c>
      <c r="AZ18" s="38">
        <f t="shared" si="1"/>
        <v>86.25</v>
      </c>
      <c r="BA18" s="38">
        <f t="shared" si="1"/>
        <v>1</v>
      </c>
      <c r="BB18" s="38">
        <f t="shared" si="1"/>
        <v>0</v>
      </c>
    </row>
    <row r="19" spans="1:54" ht="10.95" customHeight="1" x14ac:dyDescent="0.3">
      <c r="AP19" s="82">
        <f>AP8-AQ17</f>
        <v>260</v>
      </c>
    </row>
    <row r="20" spans="1:54" ht="10.95" customHeight="1" x14ac:dyDescent="0.3"/>
    <row r="21" spans="1:54" ht="10.95" customHeight="1" x14ac:dyDescent="0.3"/>
    <row r="22" spans="1:54" ht="10.95" customHeight="1" x14ac:dyDescent="0.3"/>
    <row r="23" spans="1:54" ht="10.95" customHeight="1" x14ac:dyDescent="0.3"/>
    <row r="24" spans="1:54" ht="10.95" customHeight="1" x14ac:dyDescent="0.3"/>
    <row r="25" spans="1:54" ht="10.95" customHeight="1" x14ac:dyDescent="0.3"/>
    <row r="26" spans="1:54" ht="10.95" customHeight="1" x14ac:dyDescent="0.3"/>
    <row r="27" spans="1:54" ht="10.95" customHeight="1" x14ac:dyDescent="0.3"/>
    <row r="28" spans="1:54" ht="10.95" customHeight="1" x14ac:dyDescent="0.3"/>
    <row r="29" spans="1:54" ht="10.95" customHeight="1" x14ac:dyDescent="0.3"/>
    <row r="30" spans="1:54" ht="10.95" customHeight="1" x14ac:dyDescent="0.3"/>
    <row r="31" spans="1:54" ht="10.95" customHeight="1" x14ac:dyDescent="0.3"/>
    <row r="32" spans="1:54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6">
    <mergeCell ref="AT8:AU8"/>
    <mergeCell ref="AT10:AU10"/>
    <mergeCell ref="A18:B18"/>
    <mergeCell ref="AN18:AO18"/>
    <mergeCell ref="AP18:AQ18"/>
    <mergeCell ref="AT18:AU18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59C1-955E-436C-BB0A-0C17C71B97E8}">
  <sheetPr>
    <tabColor rgb="FF00B050"/>
    <pageSetUpPr fitToPage="1"/>
  </sheetPr>
  <dimension ref="A1:BB212"/>
  <sheetViews>
    <sheetView showGridLines="0" zoomScaleNormal="100" workbookViewId="0">
      <pane xSplit="17" ySplit="7" topLeftCell="AP44" activePane="bottomRight" state="frozen"/>
      <selection pane="topRight" activeCell="R1" sqref="R1"/>
      <selection pane="bottomLeft" activeCell="A8" sqref="A8"/>
      <selection pane="bottomRight" activeCell="AP27" sqref="AP27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9" width="3.88671875" style="1" bestFit="1" customWidth="1"/>
    <col min="10" max="11" width="3.109375" style="1" bestFit="1" customWidth="1"/>
    <col min="12" max="12" width="4.44140625" style="1" bestFit="1" customWidth="1"/>
    <col min="13" max="13" width="3.44140625" style="1" bestFit="1" customWidth="1"/>
    <col min="14" max="14" width="4.6640625" style="1" customWidth="1"/>
    <col min="15" max="15" width="3.44140625" style="1" customWidth="1"/>
    <col min="16" max="16" width="5.109375" style="1" customWidth="1"/>
    <col min="17" max="17" width="4.6640625" style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1.44140625" style="1" customWidth="1"/>
    <col min="41" max="41" width="11.44140625" style="1" bestFit="1" customWidth="1"/>
    <col min="42" max="44" width="6" style="1" bestFit="1" customWidth="1"/>
    <col min="45" max="45" width="6.6640625" style="1" customWidth="1"/>
    <col min="46" max="46" width="10.5546875" style="2" customWidth="1"/>
    <col min="47" max="47" width="8" style="2" customWidth="1"/>
    <col min="48" max="48" width="4.6640625" style="2" customWidth="1"/>
    <col min="49" max="49" width="4.88671875" style="2" customWidth="1"/>
    <col min="50" max="50" width="5" style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9" t="s">
        <v>339</v>
      </c>
      <c r="G4" s="28"/>
      <c r="H4" s="28"/>
      <c r="I4" s="28"/>
      <c r="J4" s="28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275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258</v>
      </c>
      <c r="AQ4" s="31"/>
      <c r="AR4" s="32"/>
      <c r="AT4" s="33" t="s">
        <v>88</v>
      </c>
      <c r="AU4" s="107" t="s">
        <v>341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33.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90</v>
      </c>
      <c r="S7" s="25" t="s">
        <v>117</v>
      </c>
      <c r="T7" s="25" t="s">
        <v>13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>
        <v>1</v>
      </c>
      <c r="B8" s="36">
        <v>541</v>
      </c>
      <c r="C8" s="36" t="s">
        <v>123</v>
      </c>
      <c r="D8" s="36" t="s">
        <v>123</v>
      </c>
      <c r="E8" s="36" t="s">
        <v>123</v>
      </c>
      <c r="F8" s="36" t="s">
        <v>123</v>
      </c>
      <c r="G8" s="36"/>
      <c r="H8" s="36" t="s">
        <v>123</v>
      </c>
      <c r="I8" s="36" t="s">
        <v>123</v>
      </c>
      <c r="J8" s="36" t="s">
        <v>123</v>
      </c>
      <c r="K8" s="36" t="s">
        <v>123</v>
      </c>
      <c r="L8" s="36" t="s">
        <v>123</v>
      </c>
      <c r="M8" s="36" t="s">
        <v>123</v>
      </c>
      <c r="N8" s="36">
        <v>1</v>
      </c>
      <c r="O8" s="36" t="s">
        <v>123</v>
      </c>
      <c r="P8" s="36" t="s">
        <v>123</v>
      </c>
      <c r="Q8" s="36" t="s">
        <v>123</v>
      </c>
      <c r="R8" s="36" t="s">
        <v>123</v>
      </c>
      <c r="S8" s="36" t="s">
        <v>123</v>
      </c>
      <c r="T8" s="36" t="s">
        <v>123</v>
      </c>
      <c r="U8" s="36" t="s">
        <v>123</v>
      </c>
      <c r="V8" s="36" t="s">
        <v>123</v>
      </c>
      <c r="W8" s="36" t="s">
        <v>123</v>
      </c>
      <c r="X8" s="36" t="s">
        <v>123</v>
      </c>
      <c r="Y8" s="36" t="s">
        <v>123</v>
      </c>
      <c r="Z8" s="36" t="s">
        <v>123</v>
      </c>
      <c r="AA8" s="36" t="s">
        <v>123</v>
      </c>
      <c r="AB8" s="36" t="s">
        <v>123</v>
      </c>
      <c r="AC8" s="36" t="s">
        <v>123</v>
      </c>
      <c r="AD8" s="36" t="s">
        <v>123</v>
      </c>
      <c r="AE8" s="36" t="s">
        <v>123</v>
      </c>
      <c r="AF8" s="36" t="s">
        <v>123</v>
      </c>
      <c r="AG8" s="36" t="s">
        <v>123</v>
      </c>
      <c r="AH8" s="36"/>
      <c r="AI8" s="36"/>
      <c r="AJ8" s="36"/>
      <c r="AK8" s="36"/>
      <c r="AL8" s="36"/>
      <c r="AM8" s="36"/>
      <c r="AN8" s="37">
        <v>-14.808705</v>
      </c>
      <c r="AO8" s="37">
        <v>-64.881483000000003</v>
      </c>
      <c r="AP8" s="36">
        <v>1645</v>
      </c>
      <c r="AQ8" s="36">
        <v>1630</v>
      </c>
      <c r="AR8" s="36">
        <f>AP8-AQ8</f>
        <v>15</v>
      </c>
      <c r="AS8" s="36"/>
      <c r="AT8" s="138"/>
      <c r="AU8" s="139"/>
      <c r="AV8" s="36" t="s">
        <v>123</v>
      </c>
      <c r="AW8" s="36" t="s">
        <v>123</v>
      </c>
      <c r="AX8" s="36" t="s">
        <v>123</v>
      </c>
      <c r="AY8" s="36" t="s">
        <v>123</v>
      </c>
      <c r="AZ8" s="36" t="s">
        <v>123</v>
      </c>
      <c r="BA8" s="36" t="s">
        <v>123</v>
      </c>
      <c r="BB8" s="36" t="s">
        <v>123</v>
      </c>
    </row>
    <row r="9" spans="1:54" x14ac:dyDescent="0.3">
      <c r="A9" s="36">
        <v>2</v>
      </c>
      <c r="B9" s="36">
        <v>540</v>
      </c>
      <c r="C9" s="36" t="s">
        <v>123</v>
      </c>
      <c r="D9" s="36" t="s">
        <v>123</v>
      </c>
      <c r="E9" s="36" t="s">
        <v>123</v>
      </c>
      <c r="F9" s="36">
        <v>1</v>
      </c>
      <c r="G9" s="36">
        <v>1</v>
      </c>
      <c r="H9" s="36" t="s">
        <v>123</v>
      </c>
      <c r="I9" s="36">
        <v>1</v>
      </c>
      <c r="J9" s="36" t="s">
        <v>123</v>
      </c>
      <c r="K9" s="36" t="s">
        <v>123</v>
      </c>
      <c r="L9" s="36"/>
      <c r="M9" s="36" t="s">
        <v>123</v>
      </c>
      <c r="N9" s="36">
        <v>1</v>
      </c>
      <c r="O9" s="36" t="s">
        <v>123</v>
      </c>
      <c r="P9" s="36" t="s">
        <v>123</v>
      </c>
      <c r="Q9" s="36" t="s">
        <v>123</v>
      </c>
      <c r="R9" s="36" t="s">
        <v>123</v>
      </c>
      <c r="S9" s="36" t="s">
        <v>123</v>
      </c>
      <c r="T9" s="36" t="s">
        <v>123</v>
      </c>
      <c r="U9" s="36" t="s">
        <v>123</v>
      </c>
      <c r="V9" s="36" t="s">
        <v>123</v>
      </c>
      <c r="W9" s="36" t="s">
        <v>123</v>
      </c>
      <c r="X9" s="36" t="s">
        <v>123</v>
      </c>
      <c r="Y9" s="36" t="s">
        <v>123</v>
      </c>
      <c r="Z9" s="36" t="s">
        <v>123</v>
      </c>
      <c r="AA9" s="36" t="s">
        <v>123</v>
      </c>
      <c r="AB9" s="36" t="s">
        <v>123</v>
      </c>
      <c r="AC9" s="36" t="s">
        <v>123</v>
      </c>
      <c r="AD9" s="36" t="s">
        <v>123</v>
      </c>
      <c r="AE9" s="36" t="s">
        <v>123</v>
      </c>
      <c r="AF9" s="36" t="s">
        <v>123</v>
      </c>
      <c r="AG9" s="36" t="s">
        <v>123</v>
      </c>
      <c r="AH9" s="36"/>
      <c r="AI9" s="36"/>
      <c r="AJ9" s="36"/>
      <c r="AK9" s="36"/>
      <c r="AL9" s="36"/>
      <c r="AM9" s="36"/>
      <c r="AN9" s="37">
        <v>-14.808439</v>
      </c>
      <c r="AO9" s="37">
        <v>-64.881248999999997</v>
      </c>
      <c r="AP9" s="36">
        <v>1591</v>
      </c>
      <c r="AQ9" s="36"/>
      <c r="AR9" s="36"/>
      <c r="AS9" s="54">
        <f>AQ8-AP9</f>
        <v>39</v>
      </c>
      <c r="AT9" s="147"/>
      <c r="AU9" s="148"/>
      <c r="AV9" s="36" t="s">
        <v>123</v>
      </c>
      <c r="AW9" s="36" t="s">
        <v>123</v>
      </c>
      <c r="AX9" s="36" t="s">
        <v>123</v>
      </c>
      <c r="AY9" s="36" t="s">
        <v>123</v>
      </c>
      <c r="AZ9" s="36" t="s">
        <v>123</v>
      </c>
      <c r="BA9" s="36" t="s">
        <v>123</v>
      </c>
      <c r="BB9" s="36" t="s">
        <v>123</v>
      </c>
    </row>
    <row r="10" spans="1:54" x14ac:dyDescent="0.3">
      <c r="A10" s="36">
        <v>3</v>
      </c>
      <c r="B10" s="36">
        <v>626</v>
      </c>
      <c r="C10" s="36" t="s">
        <v>123</v>
      </c>
      <c r="D10" s="36" t="s">
        <v>123</v>
      </c>
      <c r="E10" s="36" t="s">
        <v>123</v>
      </c>
      <c r="F10" s="36">
        <v>1</v>
      </c>
      <c r="G10" s="36">
        <v>1</v>
      </c>
      <c r="H10" s="36" t="s">
        <v>123</v>
      </c>
      <c r="I10" s="36">
        <v>1</v>
      </c>
      <c r="J10" s="36" t="s">
        <v>123</v>
      </c>
      <c r="K10" s="36" t="s">
        <v>123</v>
      </c>
      <c r="L10" s="36"/>
      <c r="M10" s="36" t="s">
        <v>123</v>
      </c>
      <c r="N10" s="36">
        <v>1</v>
      </c>
      <c r="O10" s="36" t="s">
        <v>123</v>
      </c>
      <c r="P10" s="36">
        <v>1</v>
      </c>
      <c r="Q10" s="36" t="s">
        <v>123</v>
      </c>
      <c r="R10" s="36" t="s">
        <v>123</v>
      </c>
      <c r="S10" s="36" t="s">
        <v>123</v>
      </c>
      <c r="T10" s="36" t="s">
        <v>123</v>
      </c>
      <c r="U10" s="36" t="s">
        <v>123</v>
      </c>
      <c r="V10" s="36" t="s">
        <v>123</v>
      </c>
      <c r="W10" s="36" t="s">
        <v>123</v>
      </c>
      <c r="X10" s="36" t="s">
        <v>123</v>
      </c>
      <c r="Y10" s="36" t="s">
        <v>123</v>
      </c>
      <c r="Z10" s="36" t="s">
        <v>123</v>
      </c>
      <c r="AA10" s="36" t="s">
        <v>123</v>
      </c>
      <c r="AB10" s="36" t="s">
        <v>123</v>
      </c>
      <c r="AC10" s="36" t="s">
        <v>123</v>
      </c>
      <c r="AD10" s="36" t="s">
        <v>123</v>
      </c>
      <c r="AE10" s="36" t="s">
        <v>123</v>
      </c>
      <c r="AF10" s="36" t="s">
        <v>123</v>
      </c>
      <c r="AG10" s="36" t="s">
        <v>123</v>
      </c>
      <c r="AH10" s="36"/>
      <c r="AI10" s="36"/>
      <c r="AJ10" s="36"/>
      <c r="AK10" s="36"/>
      <c r="AL10" s="36"/>
      <c r="AM10" s="36"/>
      <c r="AN10" s="37">
        <v>-14.808166</v>
      </c>
      <c r="AO10" s="37">
        <v>-64.881015000000005</v>
      </c>
      <c r="AP10" s="36">
        <v>1551</v>
      </c>
      <c r="AQ10" s="36"/>
      <c r="AR10" s="36"/>
      <c r="AS10" s="54">
        <f>AP9-AP10</f>
        <v>40</v>
      </c>
      <c r="AT10" s="149"/>
      <c r="AU10" s="150"/>
      <c r="AV10" s="36">
        <v>1</v>
      </c>
      <c r="AW10" s="36">
        <v>1</v>
      </c>
      <c r="AX10" s="36">
        <v>1</v>
      </c>
      <c r="AY10" s="36"/>
      <c r="AZ10" s="36"/>
      <c r="BA10" s="36" t="s">
        <v>123</v>
      </c>
      <c r="BB10" s="36" t="s">
        <v>123</v>
      </c>
    </row>
    <row r="11" spans="1:54" x14ac:dyDescent="0.3">
      <c r="A11" s="36" t="s">
        <v>374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68">
        <v>1</v>
      </c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7">
        <v>-14.808051000000001</v>
      </c>
      <c r="AO11" s="37">
        <v>-64.880921000000001</v>
      </c>
      <c r="AP11" s="36"/>
      <c r="AQ11" s="36"/>
      <c r="AR11" s="36"/>
      <c r="AS11" s="54"/>
      <c r="AT11" s="80"/>
      <c r="AU11" s="81"/>
      <c r="AV11" s="36"/>
      <c r="AW11" s="36"/>
      <c r="AX11" s="36"/>
      <c r="AY11" s="36">
        <v>16</v>
      </c>
      <c r="AZ11" s="36">
        <f>AY11*1.25</f>
        <v>20</v>
      </c>
      <c r="BA11" s="36" t="s">
        <v>123</v>
      </c>
      <c r="BB11" s="36" t="s">
        <v>123</v>
      </c>
    </row>
    <row r="12" spans="1:54" x14ac:dyDescent="0.3">
      <c r="A12" s="36">
        <v>4</v>
      </c>
      <c r="B12" s="36">
        <v>627</v>
      </c>
      <c r="C12" s="36" t="s">
        <v>123</v>
      </c>
      <c r="D12" s="36" t="s">
        <v>123</v>
      </c>
      <c r="E12" s="36" t="s">
        <v>123</v>
      </c>
      <c r="F12" s="36">
        <v>1</v>
      </c>
      <c r="G12" s="36">
        <v>1</v>
      </c>
      <c r="H12" s="36">
        <v>1</v>
      </c>
      <c r="I12" s="36" t="s">
        <v>123</v>
      </c>
      <c r="J12" s="36" t="s">
        <v>123</v>
      </c>
      <c r="K12" s="36" t="s">
        <v>123</v>
      </c>
      <c r="L12" s="36" t="s">
        <v>123</v>
      </c>
      <c r="M12" s="36" t="s">
        <v>123</v>
      </c>
      <c r="N12" s="36"/>
      <c r="O12" s="36" t="s">
        <v>123</v>
      </c>
      <c r="P12" s="36">
        <v>1</v>
      </c>
      <c r="Q12" s="36" t="s">
        <v>123</v>
      </c>
      <c r="R12" s="36" t="s">
        <v>123</v>
      </c>
      <c r="S12" s="36" t="s">
        <v>123</v>
      </c>
      <c r="T12" s="36" t="s">
        <v>123</v>
      </c>
      <c r="U12" s="36" t="s">
        <v>123</v>
      </c>
      <c r="V12" s="36" t="s">
        <v>123</v>
      </c>
      <c r="W12" s="36" t="s">
        <v>123</v>
      </c>
      <c r="X12" s="36" t="s">
        <v>123</v>
      </c>
      <c r="Y12" s="36" t="s">
        <v>123</v>
      </c>
      <c r="Z12" s="36" t="s">
        <v>123</v>
      </c>
      <c r="AA12" s="36" t="s">
        <v>123</v>
      </c>
      <c r="AB12" s="36" t="s">
        <v>123</v>
      </c>
      <c r="AC12" s="36" t="s">
        <v>123</v>
      </c>
      <c r="AD12" s="36" t="s">
        <v>123</v>
      </c>
      <c r="AE12" s="36" t="s">
        <v>123</v>
      </c>
      <c r="AF12" s="36" t="s">
        <v>123</v>
      </c>
      <c r="AG12" s="36" t="s">
        <v>123</v>
      </c>
      <c r="AH12" s="36"/>
      <c r="AI12" s="36"/>
      <c r="AJ12" s="36"/>
      <c r="AK12" s="36"/>
      <c r="AL12" s="36"/>
      <c r="AM12" s="36"/>
      <c r="AN12" s="37">
        <v>-14.808152419177</v>
      </c>
      <c r="AO12" s="37">
        <v>-64.880785513668997</v>
      </c>
      <c r="AP12" s="36"/>
      <c r="AQ12" s="36"/>
      <c r="AR12" s="36"/>
      <c r="AS12" s="54"/>
      <c r="AT12" s="52"/>
      <c r="AU12" s="53"/>
      <c r="AV12" s="36">
        <v>1</v>
      </c>
      <c r="AW12" s="36">
        <v>1</v>
      </c>
      <c r="AX12" s="36">
        <v>1</v>
      </c>
      <c r="AY12" s="36">
        <v>18</v>
      </c>
      <c r="AZ12" s="36">
        <f>AY12*1.25</f>
        <v>22.5</v>
      </c>
      <c r="BA12" s="36" t="s">
        <v>123</v>
      </c>
      <c r="BB12" s="36" t="s">
        <v>123</v>
      </c>
    </row>
    <row r="13" spans="1:54" x14ac:dyDescent="0.3">
      <c r="A13" s="36">
        <v>5</v>
      </c>
      <c r="B13" s="36">
        <v>628</v>
      </c>
      <c r="C13" s="36" t="s">
        <v>123</v>
      </c>
      <c r="D13" s="36" t="s">
        <v>123</v>
      </c>
      <c r="E13" s="36" t="s">
        <v>123</v>
      </c>
      <c r="F13" s="36">
        <v>1</v>
      </c>
      <c r="G13" s="36">
        <v>1</v>
      </c>
      <c r="H13" s="36">
        <v>1</v>
      </c>
      <c r="I13" s="36" t="s">
        <v>123</v>
      </c>
      <c r="J13" s="36" t="s">
        <v>123</v>
      </c>
      <c r="K13" s="36" t="s">
        <v>123</v>
      </c>
      <c r="L13" s="36"/>
      <c r="M13" s="36" t="s">
        <v>123</v>
      </c>
      <c r="N13" s="36">
        <v>1</v>
      </c>
      <c r="O13" s="36" t="s">
        <v>123</v>
      </c>
      <c r="P13" s="36">
        <v>1</v>
      </c>
      <c r="Q13" s="36" t="s">
        <v>123</v>
      </c>
      <c r="R13" s="36" t="s">
        <v>123</v>
      </c>
      <c r="S13" s="36" t="s">
        <v>123</v>
      </c>
      <c r="T13" s="36" t="s">
        <v>123</v>
      </c>
      <c r="U13" s="36" t="s">
        <v>123</v>
      </c>
      <c r="V13" s="36" t="s">
        <v>123</v>
      </c>
      <c r="W13" s="36" t="s">
        <v>123</v>
      </c>
      <c r="X13" s="36" t="s">
        <v>123</v>
      </c>
      <c r="Y13" s="36" t="s">
        <v>123</v>
      </c>
      <c r="Z13" s="36" t="s">
        <v>123</v>
      </c>
      <c r="AA13" s="36" t="s">
        <v>123</v>
      </c>
      <c r="AB13" s="36" t="s">
        <v>123</v>
      </c>
      <c r="AC13" s="36" t="s">
        <v>123</v>
      </c>
      <c r="AD13" s="36" t="s">
        <v>123</v>
      </c>
      <c r="AE13" s="36" t="s">
        <v>123</v>
      </c>
      <c r="AF13" s="36" t="s">
        <v>123</v>
      </c>
      <c r="AG13" s="36" t="s">
        <v>123</v>
      </c>
      <c r="AH13" s="36"/>
      <c r="AI13" s="36"/>
      <c r="AJ13" s="36"/>
      <c r="AK13" s="36"/>
      <c r="AL13" s="36"/>
      <c r="AM13" s="36"/>
      <c r="AN13" s="37">
        <v>-14.807918389529</v>
      </c>
      <c r="AO13" s="37">
        <v>-64.881070498376999</v>
      </c>
      <c r="AP13" s="36">
        <v>1516</v>
      </c>
      <c r="AQ13" s="36"/>
      <c r="AR13" s="36"/>
      <c r="AS13" s="54">
        <f>AP10-AP13</f>
        <v>35</v>
      </c>
      <c r="AT13" s="52"/>
      <c r="AU13" s="53"/>
      <c r="AV13" s="36">
        <v>1</v>
      </c>
      <c r="AW13" s="36">
        <v>1</v>
      </c>
      <c r="AX13" s="36">
        <v>1</v>
      </c>
      <c r="AY13" s="36">
        <v>20</v>
      </c>
      <c r="AZ13" s="36">
        <f>AY13*1.25</f>
        <v>25</v>
      </c>
      <c r="BA13" s="36" t="s">
        <v>123</v>
      </c>
      <c r="BB13" s="36" t="s">
        <v>123</v>
      </c>
    </row>
    <row r="14" spans="1:54" x14ac:dyDescent="0.3">
      <c r="A14" s="36">
        <v>6</v>
      </c>
      <c r="B14" s="36">
        <v>629</v>
      </c>
      <c r="C14" s="36" t="s">
        <v>123</v>
      </c>
      <c r="D14" s="36" t="s">
        <v>123</v>
      </c>
      <c r="E14" s="36" t="s">
        <v>123</v>
      </c>
      <c r="F14" s="36">
        <v>1</v>
      </c>
      <c r="G14" s="36">
        <v>1</v>
      </c>
      <c r="H14" s="36">
        <v>1</v>
      </c>
      <c r="I14" s="36" t="s">
        <v>123</v>
      </c>
      <c r="J14" s="36" t="s">
        <v>123</v>
      </c>
      <c r="K14" s="36" t="s">
        <v>123</v>
      </c>
      <c r="L14" s="36">
        <v>1</v>
      </c>
      <c r="M14" s="36" t="s">
        <v>123</v>
      </c>
      <c r="N14" s="36" t="s">
        <v>123</v>
      </c>
      <c r="O14" s="36" t="s">
        <v>123</v>
      </c>
      <c r="P14" s="36" t="s">
        <v>123</v>
      </c>
      <c r="Q14" s="36" t="s">
        <v>123</v>
      </c>
      <c r="R14" s="36" t="s">
        <v>123</v>
      </c>
      <c r="S14" s="36" t="s">
        <v>123</v>
      </c>
      <c r="T14" s="36" t="s">
        <v>123</v>
      </c>
      <c r="U14" s="36" t="s">
        <v>123</v>
      </c>
      <c r="V14" s="36">
        <v>1</v>
      </c>
      <c r="W14" s="36" t="s">
        <v>123</v>
      </c>
      <c r="X14" s="36" t="s">
        <v>123</v>
      </c>
      <c r="Y14" s="36" t="s">
        <v>123</v>
      </c>
      <c r="Z14" s="36" t="s">
        <v>123</v>
      </c>
      <c r="AA14" s="36" t="s">
        <v>123</v>
      </c>
      <c r="AB14" s="36" t="s">
        <v>123</v>
      </c>
      <c r="AC14" s="36" t="s">
        <v>123</v>
      </c>
      <c r="AD14" s="36" t="s">
        <v>123</v>
      </c>
      <c r="AE14" s="36" t="s">
        <v>123</v>
      </c>
      <c r="AF14" s="36" t="s">
        <v>123</v>
      </c>
      <c r="AG14" s="36" t="s">
        <v>123</v>
      </c>
      <c r="AH14" s="36"/>
      <c r="AI14" s="36"/>
      <c r="AJ14" s="36"/>
      <c r="AK14" s="36" t="s">
        <v>306</v>
      </c>
      <c r="AL14" s="36">
        <v>1</v>
      </c>
      <c r="AM14" s="36">
        <v>1</v>
      </c>
      <c r="AN14" s="37">
        <v>-14.80767982165</v>
      </c>
      <c r="AO14" s="37">
        <v>-64.881350453943</v>
      </c>
      <c r="AP14" s="36">
        <v>1477</v>
      </c>
      <c r="AQ14" s="36">
        <v>1453</v>
      </c>
      <c r="AR14" s="36"/>
      <c r="AS14" s="54">
        <f>AP13-AP14</f>
        <v>39</v>
      </c>
      <c r="AT14" s="52"/>
      <c r="AU14" s="53"/>
      <c r="AV14" s="36" t="s">
        <v>123</v>
      </c>
      <c r="AW14" s="36" t="s">
        <v>123</v>
      </c>
      <c r="AX14" s="36" t="s">
        <v>123</v>
      </c>
      <c r="AY14" s="36" t="s">
        <v>123</v>
      </c>
      <c r="AZ14" s="36" t="s">
        <v>123</v>
      </c>
      <c r="BA14" s="36" t="s">
        <v>123</v>
      </c>
      <c r="BB14" s="36" t="s">
        <v>123</v>
      </c>
    </row>
    <row r="15" spans="1:54" x14ac:dyDescent="0.3">
      <c r="A15" s="36">
        <v>7</v>
      </c>
      <c r="B15" s="36">
        <v>630</v>
      </c>
      <c r="C15" s="36" t="s">
        <v>123</v>
      </c>
      <c r="D15" s="36" t="s">
        <v>123</v>
      </c>
      <c r="E15" s="36" t="s">
        <v>123</v>
      </c>
      <c r="F15" s="36">
        <v>1</v>
      </c>
      <c r="G15" s="36">
        <v>1</v>
      </c>
      <c r="H15" s="36">
        <v>1</v>
      </c>
      <c r="I15" s="36" t="s">
        <v>123</v>
      </c>
      <c r="J15" s="36" t="s">
        <v>123</v>
      </c>
      <c r="K15" s="36" t="s">
        <v>123</v>
      </c>
      <c r="L15" s="36">
        <v>1</v>
      </c>
      <c r="M15" s="36" t="s">
        <v>123</v>
      </c>
      <c r="N15" s="36" t="s">
        <v>123</v>
      </c>
      <c r="O15" s="36" t="s">
        <v>123</v>
      </c>
      <c r="P15" s="36" t="s">
        <v>123</v>
      </c>
      <c r="Q15" s="36" t="s">
        <v>123</v>
      </c>
      <c r="R15" s="36" t="s">
        <v>123</v>
      </c>
      <c r="S15" s="36" t="s">
        <v>123</v>
      </c>
      <c r="T15" s="36" t="s">
        <v>123</v>
      </c>
      <c r="U15" s="36" t="s">
        <v>123</v>
      </c>
      <c r="V15" s="36" t="s">
        <v>123</v>
      </c>
      <c r="W15" s="36" t="s">
        <v>123</v>
      </c>
      <c r="X15" s="36" t="s">
        <v>123</v>
      </c>
      <c r="Y15" s="36" t="s">
        <v>123</v>
      </c>
      <c r="Z15" s="36" t="s">
        <v>123</v>
      </c>
      <c r="AA15" s="36" t="s">
        <v>123</v>
      </c>
      <c r="AB15" s="36" t="s">
        <v>123</v>
      </c>
      <c r="AC15" s="36" t="s">
        <v>123</v>
      </c>
      <c r="AD15" s="36" t="s">
        <v>123</v>
      </c>
      <c r="AE15" s="36" t="s">
        <v>123</v>
      </c>
      <c r="AF15" s="36" t="s">
        <v>123</v>
      </c>
      <c r="AG15" s="36" t="s">
        <v>123</v>
      </c>
      <c r="AH15" s="36"/>
      <c r="AI15" s="36"/>
      <c r="AJ15" s="36"/>
      <c r="AK15" s="36"/>
      <c r="AL15" s="36"/>
      <c r="AM15" s="36"/>
      <c r="AN15" s="37">
        <v>-14.807440605225</v>
      </c>
      <c r="AO15" s="37">
        <v>-64.881625380366998</v>
      </c>
      <c r="AP15" s="36">
        <v>1415</v>
      </c>
      <c r="AQ15" s="36"/>
      <c r="AR15" s="36"/>
      <c r="AS15" s="54">
        <f>AQ14-AP15</f>
        <v>38</v>
      </c>
      <c r="AT15" s="52"/>
      <c r="AU15" s="53"/>
      <c r="AV15" s="36" t="s">
        <v>123</v>
      </c>
      <c r="AW15" s="36" t="s">
        <v>123</v>
      </c>
      <c r="AX15" s="36" t="s">
        <v>123</v>
      </c>
      <c r="AY15" s="36" t="s">
        <v>123</v>
      </c>
      <c r="AZ15" s="36" t="s">
        <v>123</v>
      </c>
      <c r="BA15" s="36" t="s">
        <v>123</v>
      </c>
      <c r="BB15" s="36" t="s">
        <v>123</v>
      </c>
    </row>
    <row r="16" spans="1:54" x14ac:dyDescent="0.3">
      <c r="A16" s="36">
        <v>8</v>
      </c>
      <c r="B16" s="36">
        <v>631</v>
      </c>
      <c r="C16" s="36" t="s">
        <v>123</v>
      </c>
      <c r="D16" s="36" t="s">
        <v>123</v>
      </c>
      <c r="E16" s="36" t="s">
        <v>123</v>
      </c>
      <c r="F16" s="36">
        <v>1</v>
      </c>
      <c r="G16" s="36">
        <v>1</v>
      </c>
      <c r="H16" s="36">
        <v>1</v>
      </c>
      <c r="I16" s="36" t="s">
        <v>123</v>
      </c>
      <c r="J16" s="36" t="s">
        <v>123</v>
      </c>
      <c r="K16" s="36" t="s">
        <v>123</v>
      </c>
      <c r="L16" s="36">
        <v>1</v>
      </c>
      <c r="M16" s="36" t="s">
        <v>123</v>
      </c>
      <c r="N16" s="36" t="s">
        <v>123</v>
      </c>
      <c r="O16" s="36" t="s">
        <v>123</v>
      </c>
      <c r="P16" s="36" t="s">
        <v>123</v>
      </c>
      <c r="Q16" s="36" t="s">
        <v>123</v>
      </c>
      <c r="R16" s="36" t="s">
        <v>123</v>
      </c>
      <c r="S16" s="36" t="s">
        <v>123</v>
      </c>
      <c r="T16" s="36" t="s">
        <v>123</v>
      </c>
      <c r="U16" s="36" t="s">
        <v>123</v>
      </c>
      <c r="V16" s="36" t="s">
        <v>123</v>
      </c>
      <c r="W16" s="36" t="s">
        <v>123</v>
      </c>
      <c r="X16" s="36" t="s">
        <v>123</v>
      </c>
      <c r="Y16" s="36" t="s">
        <v>123</v>
      </c>
      <c r="Z16" s="36" t="s">
        <v>123</v>
      </c>
      <c r="AA16" s="36" t="s">
        <v>123</v>
      </c>
      <c r="AB16" s="36" t="s">
        <v>123</v>
      </c>
      <c r="AC16" s="36" t="s">
        <v>123</v>
      </c>
      <c r="AD16" s="36" t="s">
        <v>123</v>
      </c>
      <c r="AE16" s="36" t="s">
        <v>123</v>
      </c>
      <c r="AF16" s="36" t="s">
        <v>123</v>
      </c>
      <c r="AG16" s="36" t="s">
        <v>123</v>
      </c>
      <c r="AH16" s="36"/>
      <c r="AI16" s="36"/>
      <c r="AJ16" s="36"/>
      <c r="AK16" s="36"/>
      <c r="AL16" s="36"/>
      <c r="AM16" s="36"/>
      <c r="AN16" s="37">
        <v>-14.807553406499</v>
      </c>
      <c r="AO16" s="37">
        <v>-64.881747756153004</v>
      </c>
      <c r="AP16" s="36">
        <v>1396</v>
      </c>
      <c r="AQ16" s="36"/>
      <c r="AR16" s="36"/>
      <c r="AS16" s="54">
        <f>AP15-AP16</f>
        <v>19</v>
      </c>
      <c r="AT16" s="52"/>
      <c r="AU16" s="53"/>
      <c r="AV16" s="36" t="s">
        <v>123</v>
      </c>
      <c r="AW16" s="36" t="s">
        <v>123</v>
      </c>
      <c r="AX16" s="36" t="s">
        <v>123</v>
      </c>
      <c r="AY16" s="36" t="s">
        <v>123</v>
      </c>
      <c r="AZ16" s="36" t="s">
        <v>123</v>
      </c>
      <c r="BA16" s="36" t="s">
        <v>123</v>
      </c>
      <c r="BB16" s="36" t="s">
        <v>123</v>
      </c>
    </row>
    <row r="17" spans="1:54" x14ac:dyDescent="0.3">
      <c r="A17" s="36">
        <v>9</v>
      </c>
      <c r="B17" s="36">
        <v>632</v>
      </c>
      <c r="C17" s="36" t="s">
        <v>123</v>
      </c>
      <c r="D17" s="36" t="s">
        <v>123</v>
      </c>
      <c r="E17" s="36" t="s">
        <v>123</v>
      </c>
      <c r="F17" s="36">
        <v>1</v>
      </c>
      <c r="G17" s="36">
        <v>1</v>
      </c>
      <c r="H17" s="36">
        <v>1</v>
      </c>
      <c r="I17" s="36" t="s">
        <v>123</v>
      </c>
      <c r="J17" s="36" t="s">
        <v>123</v>
      </c>
      <c r="K17" s="36" t="s">
        <v>123</v>
      </c>
      <c r="L17" s="36">
        <v>1</v>
      </c>
      <c r="M17" s="36" t="s">
        <v>123</v>
      </c>
      <c r="N17" s="36" t="s">
        <v>123</v>
      </c>
      <c r="O17" s="36" t="s">
        <v>123</v>
      </c>
      <c r="P17" s="36" t="s">
        <v>123</v>
      </c>
      <c r="Q17" s="36" t="s">
        <v>123</v>
      </c>
      <c r="R17" s="36" t="s">
        <v>123</v>
      </c>
      <c r="S17" s="36" t="s">
        <v>123</v>
      </c>
      <c r="T17" s="36" t="s">
        <v>123</v>
      </c>
      <c r="U17" s="36" t="s">
        <v>123</v>
      </c>
      <c r="V17" s="36" t="s">
        <v>123</v>
      </c>
      <c r="W17" s="36" t="s">
        <v>123</v>
      </c>
      <c r="X17" s="36" t="s">
        <v>123</v>
      </c>
      <c r="Y17" s="36" t="s">
        <v>123</v>
      </c>
      <c r="Z17" s="36" t="s">
        <v>123</v>
      </c>
      <c r="AA17" s="36" t="s">
        <v>123</v>
      </c>
      <c r="AB17" s="36" t="s">
        <v>123</v>
      </c>
      <c r="AC17" s="36" t="s">
        <v>123</v>
      </c>
      <c r="AD17" s="36" t="s">
        <v>123</v>
      </c>
      <c r="AE17" s="36" t="s">
        <v>123</v>
      </c>
      <c r="AF17" s="36" t="s">
        <v>123</v>
      </c>
      <c r="AG17" s="36" t="s">
        <v>123</v>
      </c>
      <c r="AH17" s="36"/>
      <c r="AI17" s="36"/>
      <c r="AJ17" s="36"/>
      <c r="AK17" s="36"/>
      <c r="AL17" s="36"/>
      <c r="AM17" s="36"/>
      <c r="AN17" s="37">
        <v>-14.807828278323001</v>
      </c>
      <c r="AO17" s="37">
        <v>-64.881988819688004</v>
      </c>
      <c r="AP17" s="36">
        <v>1355</v>
      </c>
      <c r="AQ17" s="36"/>
      <c r="AR17" s="36"/>
      <c r="AS17" s="54">
        <f t="shared" ref="AS17:AS19" si="0">AP16-AP17</f>
        <v>41</v>
      </c>
      <c r="AT17" s="52"/>
      <c r="AU17" s="53"/>
      <c r="AV17" s="36" t="s">
        <v>123</v>
      </c>
      <c r="AW17" s="36" t="s">
        <v>123</v>
      </c>
      <c r="AX17" s="36" t="s">
        <v>123</v>
      </c>
      <c r="AY17" s="36" t="s">
        <v>123</v>
      </c>
      <c r="AZ17" s="36" t="s">
        <v>123</v>
      </c>
      <c r="BA17" s="36" t="s">
        <v>123</v>
      </c>
      <c r="BB17" s="36" t="s">
        <v>123</v>
      </c>
    </row>
    <row r="18" spans="1:54" x14ac:dyDescent="0.3">
      <c r="A18" s="36">
        <v>10</v>
      </c>
      <c r="B18" s="36">
        <v>633</v>
      </c>
      <c r="C18" s="36" t="s">
        <v>123</v>
      </c>
      <c r="D18" s="36" t="s">
        <v>123</v>
      </c>
      <c r="E18" s="36" t="s">
        <v>123</v>
      </c>
      <c r="F18" s="36">
        <v>1</v>
      </c>
      <c r="G18" s="36">
        <v>1</v>
      </c>
      <c r="H18" s="36">
        <v>1</v>
      </c>
      <c r="I18" s="36" t="s">
        <v>123</v>
      </c>
      <c r="J18" s="36" t="s">
        <v>123</v>
      </c>
      <c r="K18" s="36" t="s">
        <v>123</v>
      </c>
      <c r="L18" s="36">
        <v>1</v>
      </c>
      <c r="M18" s="36" t="s">
        <v>123</v>
      </c>
      <c r="N18" s="36" t="s">
        <v>123</v>
      </c>
      <c r="O18" s="36" t="s">
        <v>123</v>
      </c>
      <c r="P18" s="36" t="s">
        <v>123</v>
      </c>
      <c r="Q18" s="36" t="s">
        <v>123</v>
      </c>
      <c r="R18" s="36" t="s">
        <v>123</v>
      </c>
      <c r="S18" s="36" t="s">
        <v>123</v>
      </c>
      <c r="T18" s="36" t="s">
        <v>123</v>
      </c>
      <c r="U18" s="36" t="s">
        <v>123</v>
      </c>
      <c r="V18" s="36" t="s">
        <v>123</v>
      </c>
      <c r="W18" s="36" t="s">
        <v>123</v>
      </c>
      <c r="X18" s="36" t="s">
        <v>123</v>
      </c>
      <c r="Y18" s="36" t="s">
        <v>123</v>
      </c>
      <c r="Z18" s="36" t="s">
        <v>123</v>
      </c>
      <c r="AA18" s="36" t="s">
        <v>123</v>
      </c>
      <c r="AB18" s="36" t="s">
        <v>123</v>
      </c>
      <c r="AC18" s="36" t="s">
        <v>123</v>
      </c>
      <c r="AD18" s="36" t="s">
        <v>123</v>
      </c>
      <c r="AE18" s="36" t="s">
        <v>123</v>
      </c>
      <c r="AF18" s="36" t="s">
        <v>123</v>
      </c>
      <c r="AG18" s="36" t="s">
        <v>123</v>
      </c>
      <c r="AH18" s="36"/>
      <c r="AI18" s="36"/>
      <c r="AJ18" s="36"/>
      <c r="AK18" s="36"/>
      <c r="AL18" s="36"/>
      <c r="AM18" s="36"/>
      <c r="AN18" s="37">
        <v>-14.808123570660999</v>
      </c>
      <c r="AO18" s="37">
        <v>-64.882243629544007</v>
      </c>
      <c r="AP18" s="36">
        <v>1315</v>
      </c>
      <c r="AQ18" s="36"/>
      <c r="AR18" s="36"/>
      <c r="AS18" s="54">
        <f t="shared" si="0"/>
        <v>40</v>
      </c>
      <c r="AT18" s="52"/>
      <c r="AU18" s="53"/>
      <c r="AV18" s="36" t="s">
        <v>123</v>
      </c>
      <c r="AW18" s="36" t="s">
        <v>123</v>
      </c>
      <c r="AX18" s="36" t="s">
        <v>123</v>
      </c>
      <c r="AY18" s="36" t="s">
        <v>123</v>
      </c>
      <c r="AZ18" s="36" t="s">
        <v>123</v>
      </c>
      <c r="BA18" s="36" t="s">
        <v>123</v>
      </c>
      <c r="BB18" s="36" t="s">
        <v>123</v>
      </c>
    </row>
    <row r="19" spans="1:54" x14ac:dyDescent="0.3">
      <c r="A19" s="36">
        <v>11</v>
      </c>
      <c r="B19" s="36">
        <v>634</v>
      </c>
      <c r="C19" s="36" t="s">
        <v>123</v>
      </c>
      <c r="D19" s="36" t="s">
        <v>123</v>
      </c>
      <c r="E19" s="36" t="s">
        <v>123</v>
      </c>
      <c r="F19" s="36">
        <v>1</v>
      </c>
      <c r="G19" s="36">
        <v>1</v>
      </c>
      <c r="H19" s="36">
        <v>1</v>
      </c>
      <c r="I19" s="36" t="s">
        <v>123</v>
      </c>
      <c r="J19" s="36" t="s">
        <v>123</v>
      </c>
      <c r="K19" s="36" t="s">
        <v>123</v>
      </c>
      <c r="L19" s="36" t="s">
        <v>123</v>
      </c>
      <c r="M19" s="36" t="s">
        <v>123</v>
      </c>
      <c r="N19" s="36">
        <v>1</v>
      </c>
      <c r="O19" s="36" t="s">
        <v>123</v>
      </c>
      <c r="P19" s="36">
        <v>1</v>
      </c>
      <c r="Q19" s="36" t="s">
        <v>123</v>
      </c>
      <c r="R19" s="36" t="s">
        <v>123</v>
      </c>
      <c r="S19" s="36" t="s">
        <v>123</v>
      </c>
      <c r="T19" s="36" t="s">
        <v>123</v>
      </c>
      <c r="U19" s="36" t="s">
        <v>123</v>
      </c>
      <c r="V19" s="36">
        <v>1</v>
      </c>
      <c r="W19" s="36" t="s">
        <v>123</v>
      </c>
      <c r="X19" s="36" t="s">
        <v>123</v>
      </c>
      <c r="Y19" s="36" t="s">
        <v>123</v>
      </c>
      <c r="Z19" s="36" t="s">
        <v>123</v>
      </c>
      <c r="AA19" s="36" t="s">
        <v>123</v>
      </c>
      <c r="AB19" s="36" t="s">
        <v>123</v>
      </c>
      <c r="AC19" s="36" t="s">
        <v>123</v>
      </c>
      <c r="AD19" s="36" t="s">
        <v>123</v>
      </c>
      <c r="AE19" s="36" t="s">
        <v>123</v>
      </c>
      <c r="AF19" s="36" t="s">
        <v>123</v>
      </c>
      <c r="AG19" s="36" t="s">
        <v>123</v>
      </c>
      <c r="AH19" s="36"/>
      <c r="AI19" s="36"/>
      <c r="AJ19" s="36"/>
      <c r="AK19" s="36" t="s">
        <v>307</v>
      </c>
      <c r="AL19" s="36">
        <v>1</v>
      </c>
      <c r="AM19" s="36">
        <v>5</v>
      </c>
      <c r="AN19" s="37">
        <v>-14.808403628005999</v>
      </c>
      <c r="AO19" s="37">
        <v>-64.882473293691007</v>
      </c>
      <c r="AP19" s="36">
        <v>1276</v>
      </c>
      <c r="AQ19" s="36">
        <v>1252</v>
      </c>
      <c r="AR19" s="36"/>
      <c r="AS19" s="54">
        <f t="shared" si="0"/>
        <v>39</v>
      </c>
      <c r="AT19" s="52"/>
      <c r="AU19" s="53"/>
      <c r="AV19" s="36">
        <v>1</v>
      </c>
      <c r="AW19" s="36">
        <v>1</v>
      </c>
      <c r="AX19" s="36">
        <v>1</v>
      </c>
      <c r="AY19" s="36" t="s">
        <v>123</v>
      </c>
      <c r="AZ19" s="36" t="s">
        <v>123</v>
      </c>
      <c r="BA19" s="36" t="s">
        <v>123</v>
      </c>
      <c r="BB19" s="36" t="s">
        <v>123</v>
      </c>
    </row>
    <row r="20" spans="1:54" x14ac:dyDescent="0.3">
      <c r="A20" s="36" t="s">
        <v>216</v>
      </c>
      <c r="B20" s="36" t="s">
        <v>123</v>
      </c>
      <c r="C20" s="36" t="s">
        <v>123</v>
      </c>
      <c r="D20" s="36" t="s">
        <v>123</v>
      </c>
      <c r="E20" s="36" t="s">
        <v>123</v>
      </c>
      <c r="F20" s="36" t="s">
        <v>123</v>
      </c>
      <c r="G20" s="36" t="s">
        <v>123</v>
      </c>
      <c r="H20" s="36" t="s">
        <v>123</v>
      </c>
      <c r="I20" s="36" t="s">
        <v>123</v>
      </c>
      <c r="J20" s="36" t="s">
        <v>123</v>
      </c>
      <c r="K20" s="36" t="s">
        <v>123</v>
      </c>
      <c r="L20" s="36" t="s">
        <v>123</v>
      </c>
      <c r="M20" s="36" t="s">
        <v>123</v>
      </c>
      <c r="N20" s="36" t="s">
        <v>123</v>
      </c>
      <c r="O20" s="36" t="s">
        <v>123</v>
      </c>
      <c r="P20" s="36" t="s">
        <v>123</v>
      </c>
      <c r="Q20" s="36" t="s">
        <v>123</v>
      </c>
      <c r="R20" s="36" t="s">
        <v>123</v>
      </c>
      <c r="S20" s="36" t="s">
        <v>123</v>
      </c>
      <c r="T20" s="36" t="s">
        <v>123</v>
      </c>
      <c r="U20" s="36" t="s">
        <v>123</v>
      </c>
      <c r="V20" s="36" t="s">
        <v>123</v>
      </c>
      <c r="W20" s="36" t="s">
        <v>123</v>
      </c>
      <c r="X20" s="36">
        <v>1</v>
      </c>
      <c r="Y20" s="36" t="s">
        <v>123</v>
      </c>
      <c r="Z20" s="36" t="s">
        <v>123</v>
      </c>
      <c r="AA20" s="36" t="s">
        <v>123</v>
      </c>
      <c r="AB20" s="36" t="s">
        <v>123</v>
      </c>
      <c r="AC20" s="36" t="s">
        <v>123</v>
      </c>
      <c r="AD20" s="36" t="s">
        <v>123</v>
      </c>
      <c r="AE20" s="36" t="s">
        <v>123</v>
      </c>
      <c r="AF20" s="36" t="s">
        <v>123</v>
      </c>
      <c r="AG20" s="36" t="s">
        <v>123</v>
      </c>
      <c r="AH20" s="36"/>
      <c r="AI20" s="36"/>
      <c r="AJ20" s="36"/>
      <c r="AK20" s="36"/>
      <c r="AL20" s="36"/>
      <c r="AM20" s="36"/>
      <c r="AN20" s="37">
        <v>-14.808457000000001</v>
      </c>
      <c r="AO20" s="37">
        <v>-64.882508000000001</v>
      </c>
      <c r="AP20" s="36"/>
      <c r="AQ20" s="36"/>
      <c r="AR20" s="36"/>
      <c r="AS20" s="54"/>
      <c r="AT20" s="52"/>
      <c r="AU20" s="53"/>
      <c r="AV20" s="36" t="s">
        <v>123</v>
      </c>
      <c r="AW20" s="36" t="s">
        <v>123</v>
      </c>
      <c r="AX20" s="36"/>
      <c r="AY20" s="36">
        <v>7</v>
      </c>
      <c r="AZ20" s="36">
        <f>AY20*1.25</f>
        <v>8.75</v>
      </c>
      <c r="BA20" s="36" t="s">
        <v>123</v>
      </c>
      <c r="BB20" s="36" t="s">
        <v>123</v>
      </c>
    </row>
    <row r="21" spans="1:54" x14ac:dyDescent="0.3">
      <c r="A21" s="36">
        <v>12</v>
      </c>
      <c r="B21" s="36">
        <v>635</v>
      </c>
      <c r="C21" s="36" t="s">
        <v>123</v>
      </c>
      <c r="D21" s="36" t="s">
        <v>123</v>
      </c>
      <c r="E21" s="36" t="s">
        <v>123</v>
      </c>
      <c r="F21" s="36">
        <v>1</v>
      </c>
      <c r="G21" s="36">
        <v>1</v>
      </c>
      <c r="H21" s="36">
        <v>1</v>
      </c>
      <c r="I21" s="36" t="s">
        <v>123</v>
      </c>
      <c r="J21" s="36" t="s">
        <v>123</v>
      </c>
      <c r="K21" s="36" t="s">
        <v>123</v>
      </c>
      <c r="L21" s="36" t="s">
        <v>123</v>
      </c>
      <c r="M21" s="36" t="s">
        <v>123</v>
      </c>
      <c r="N21" s="36" t="s">
        <v>123</v>
      </c>
      <c r="O21" s="36" t="s">
        <v>123</v>
      </c>
      <c r="P21" s="36" t="s">
        <v>123</v>
      </c>
      <c r="Q21" s="36" t="s">
        <v>123</v>
      </c>
      <c r="R21" s="36" t="s">
        <v>123</v>
      </c>
      <c r="S21" s="36" t="s">
        <v>123</v>
      </c>
      <c r="T21" s="36" t="s">
        <v>123</v>
      </c>
      <c r="U21" s="36" t="s">
        <v>123</v>
      </c>
      <c r="V21" s="36" t="s">
        <v>123</v>
      </c>
      <c r="W21" s="36" t="s">
        <v>123</v>
      </c>
      <c r="X21" s="36" t="s">
        <v>123</v>
      </c>
      <c r="Y21" s="36" t="s">
        <v>123</v>
      </c>
      <c r="Z21" s="36" t="s">
        <v>123</v>
      </c>
      <c r="AA21" s="36" t="s">
        <v>123</v>
      </c>
      <c r="AB21" s="36" t="s">
        <v>123</v>
      </c>
      <c r="AC21" s="36" t="s">
        <v>123</v>
      </c>
      <c r="AD21" s="36" t="s">
        <v>123</v>
      </c>
      <c r="AE21" s="36" t="s">
        <v>123</v>
      </c>
      <c r="AF21" s="36" t="s">
        <v>123</v>
      </c>
      <c r="AG21" s="36" t="s">
        <v>123</v>
      </c>
      <c r="AH21" s="36"/>
      <c r="AI21" s="36"/>
      <c r="AJ21" s="36"/>
      <c r="AK21" s="36"/>
      <c r="AL21" s="36"/>
      <c r="AM21" s="36"/>
      <c r="AN21" s="37">
        <v>-14.808406545267999</v>
      </c>
      <c r="AO21" s="37">
        <v>-64.882575888185997</v>
      </c>
      <c r="AP21" s="36"/>
      <c r="AQ21" s="36"/>
      <c r="AR21" s="36"/>
      <c r="AS21" s="54"/>
      <c r="AT21" s="52"/>
      <c r="AU21" s="53"/>
      <c r="AV21" s="36">
        <v>1</v>
      </c>
      <c r="AW21" s="36">
        <v>1</v>
      </c>
      <c r="AX21" s="36">
        <v>1</v>
      </c>
      <c r="AY21" s="36">
        <v>27</v>
      </c>
      <c r="AZ21" s="36">
        <f>AY21*1.25</f>
        <v>33.75</v>
      </c>
      <c r="BA21" s="36">
        <v>1</v>
      </c>
      <c r="BB21" s="36" t="s">
        <v>123</v>
      </c>
    </row>
    <row r="22" spans="1:54" x14ac:dyDescent="0.3">
      <c r="A22" s="36">
        <v>13</v>
      </c>
      <c r="B22" s="36">
        <v>636</v>
      </c>
      <c r="C22" s="36" t="s">
        <v>123</v>
      </c>
      <c r="D22" s="36" t="s">
        <v>123</v>
      </c>
      <c r="E22" s="36" t="s">
        <v>123</v>
      </c>
      <c r="F22" s="36">
        <v>1</v>
      </c>
      <c r="G22" s="36">
        <v>1</v>
      </c>
      <c r="H22" s="36">
        <v>1</v>
      </c>
      <c r="I22" s="36" t="s">
        <v>123</v>
      </c>
      <c r="J22" s="36" t="s">
        <v>123</v>
      </c>
      <c r="K22" s="36" t="s">
        <v>123</v>
      </c>
      <c r="L22" s="36" t="s">
        <v>123</v>
      </c>
      <c r="M22" s="36" t="s">
        <v>123</v>
      </c>
      <c r="N22" s="36">
        <v>1</v>
      </c>
      <c r="O22" s="36" t="s">
        <v>123</v>
      </c>
      <c r="P22" s="36" t="s">
        <v>123</v>
      </c>
      <c r="Q22" s="36">
        <v>1</v>
      </c>
      <c r="R22" s="36" t="s">
        <v>123</v>
      </c>
      <c r="S22" s="36" t="s">
        <v>123</v>
      </c>
      <c r="T22" s="36" t="s">
        <v>123</v>
      </c>
      <c r="U22" s="36" t="s">
        <v>123</v>
      </c>
      <c r="V22" s="36" t="s">
        <v>123</v>
      </c>
      <c r="W22" s="36" t="s">
        <v>123</v>
      </c>
      <c r="X22" s="36" t="s">
        <v>123</v>
      </c>
      <c r="Y22" s="36" t="s">
        <v>123</v>
      </c>
      <c r="Z22" s="36" t="s">
        <v>123</v>
      </c>
      <c r="AA22" s="36" t="s">
        <v>123</v>
      </c>
      <c r="AB22" s="36" t="s">
        <v>123</v>
      </c>
      <c r="AC22" s="36" t="s">
        <v>123</v>
      </c>
      <c r="AD22" s="36" t="s">
        <v>123</v>
      </c>
      <c r="AE22" s="36" t="s">
        <v>123</v>
      </c>
      <c r="AF22" s="36" t="s">
        <v>123</v>
      </c>
      <c r="AG22" s="36" t="s">
        <v>123</v>
      </c>
      <c r="AH22" s="36"/>
      <c r="AI22" s="36"/>
      <c r="AJ22" s="36"/>
      <c r="AK22" s="36"/>
      <c r="AL22" s="36"/>
      <c r="AM22" s="36"/>
      <c r="AN22" s="37">
        <v>-14.808613346636999</v>
      </c>
      <c r="AO22" s="37">
        <v>-64.882309008389001</v>
      </c>
      <c r="AP22" s="36">
        <v>1237</v>
      </c>
      <c r="AQ22" s="36"/>
      <c r="AR22" s="36"/>
      <c r="AS22" s="54">
        <f>AQ19-AP22</f>
        <v>15</v>
      </c>
      <c r="AT22" s="52"/>
      <c r="AU22" s="53"/>
      <c r="AV22" s="36">
        <v>1</v>
      </c>
      <c r="AW22" s="36">
        <v>1</v>
      </c>
      <c r="AX22" s="36">
        <v>1</v>
      </c>
      <c r="AY22" s="36">
        <v>28</v>
      </c>
      <c r="AZ22" s="36">
        <f>AY22*1.25</f>
        <v>35</v>
      </c>
      <c r="BA22" s="36" t="s">
        <v>123</v>
      </c>
      <c r="BB22" s="36" t="s">
        <v>123</v>
      </c>
    </row>
    <row r="23" spans="1:54" x14ac:dyDescent="0.3">
      <c r="A23" s="36">
        <v>14</v>
      </c>
      <c r="B23" s="36">
        <v>637</v>
      </c>
      <c r="C23" s="36" t="s">
        <v>123</v>
      </c>
      <c r="D23" s="36" t="s">
        <v>123</v>
      </c>
      <c r="E23" s="36" t="s">
        <v>123</v>
      </c>
      <c r="F23" s="36">
        <v>1</v>
      </c>
      <c r="G23" s="36">
        <v>1</v>
      </c>
      <c r="H23" s="36">
        <v>1</v>
      </c>
      <c r="I23" s="36" t="s">
        <v>123</v>
      </c>
      <c r="J23" s="36" t="s">
        <v>123</v>
      </c>
      <c r="K23" s="36" t="s">
        <v>123</v>
      </c>
      <c r="L23" s="36">
        <v>1</v>
      </c>
      <c r="M23" s="36" t="s">
        <v>123</v>
      </c>
      <c r="N23" s="36"/>
      <c r="O23" s="36"/>
      <c r="P23" s="36"/>
      <c r="Q23" s="36">
        <v>1</v>
      </c>
      <c r="R23" s="36" t="s">
        <v>123</v>
      </c>
      <c r="S23" s="36" t="s">
        <v>123</v>
      </c>
      <c r="T23" s="36" t="s">
        <v>123</v>
      </c>
      <c r="U23" s="36" t="s">
        <v>123</v>
      </c>
      <c r="V23" s="36" t="s">
        <v>123</v>
      </c>
      <c r="W23" s="36" t="s">
        <v>123</v>
      </c>
      <c r="X23" s="36" t="s">
        <v>123</v>
      </c>
      <c r="Y23" s="36" t="s">
        <v>123</v>
      </c>
      <c r="Z23" s="36" t="s">
        <v>123</v>
      </c>
      <c r="AA23" s="36" t="s">
        <v>123</v>
      </c>
      <c r="AB23" s="36" t="s">
        <v>123</v>
      </c>
      <c r="AC23" s="36" t="s">
        <v>123</v>
      </c>
      <c r="AD23" s="36" t="s">
        <v>123</v>
      </c>
      <c r="AE23" s="36" t="s">
        <v>123</v>
      </c>
      <c r="AF23" s="36" t="s">
        <v>123</v>
      </c>
      <c r="AG23" s="36" t="s">
        <v>123</v>
      </c>
      <c r="AH23" s="36"/>
      <c r="AI23" s="36"/>
      <c r="AJ23" s="36"/>
      <c r="AK23" s="36"/>
      <c r="AL23" s="36"/>
      <c r="AM23" s="36"/>
      <c r="AN23" s="37">
        <v>-14.808007852416001</v>
      </c>
      <c r="AO23" s="37">
        <v>-64.883088525383997</v>
      </c>
      <c r="AP23" s="36">
        <v>1168</v>
      </c>
      <c r="AQ23" s="36"/>
      <c r="AR23" s="36"/>
      <c r="AS23" s="54">
        <f>AP22-AP23</f>
        <v>69</v>
      </c>
      <c r="AT23" s="52" t="s">
        <v>270</v>
      </c>
      <c r="AU23" s="53"/>
      <c r="AV23" s="36" t="s">
        <v>123</v>
      </c>
      <c r="AW23" s="36" t="s">
        <v>123</v>
      </c>
      <c r="AX23" s="36" t="s">
        <v>123</v>
      </c>
      <c r="AY23" s="36" t="s">
        <v>123</v>
      </c>
      <c r="AZ23" s="36" t="s">
        <v>123</v>
      </c>
      <c r="BA23" s="36" t="s">
        <v>123</v>
      </c>
      <c r="BB23" s="36" t="s">
        <v>123</v>
      </c>
    </row>
    <row r="24" spans="1:54" x14ac:dyDescent="0.3">
      <c r="A24" s="36">
        <v>15</v>
      </c>
      <c r="B24" s="36">
        <v>638</v>
      </c>
      <c r="C24" s="36" t="s">
        <v>123</v>
      </c>
      <c r="D24" s="36" t="s">
        <v>123</v>
      </c>
      <c r="E24" s="36" t="s">
        <v>123</v>
      </c>
      <c r="F24" s="36">
        <v>1</v>
      </c>
      <c r="G24" s="36">
        <v>1</v>
      </c>
      <c r="H24" s="36">
        <v>1</v>
      </c>
      <c r="I24" s="36" t="s">
        <v>123</v>
      </c>
      <c r="J24" s="36" t="s">
        <v>123</v>
      </c>
      <c r="K24" s="36" t="s">
        <v>123</v>
      </c>
      <c r="L24" s="36">
        <v>1</v>
      </c>
      <c r="M24" s="36" t="s">
        <v>123</v>
      </c>
      <c r="N24" s="36"/>
      <c r="O24" s="36"/>
      <c r="P24" s="36"/>
      <c r="Q24" s="36">
        <v>1</v>
      </c>
      <c r="R24" s="36" t="s">
        <v>123</v>
      </c>
      <c r="S24" s="36" t="s">
        <v>123</v>
      </c>
      <c r="T24" s="36" t="s">
        <v>123</v>
      </c>
      <c r="U24" s="36" t="s">
        <v>123</v>
      </c>
      <c r="V24" s="36" t="s">
        <v>123</v>
      </c>
      <c r="W24" s="36" t="s">
        <v>123</v>
      </c>
      <c r="X24" s="36" t="s">
        <v>123</v>
      </c>
      <c r="Y24" s="36" t="s">
        <v>123</v>
      </c>
      <c r="Z24" s="36" t="s">
        <v>123</v>
      </c>
      <c r="AA24" s="36" t="s">
        <v>123</v>
      </c>
      <c r="AB24" s="36" t="s">
        <v>123</v>
      </c>
      <c r="AC24" s="36" t="s">
        <v>123</v>
      </c>
      <c r="AD24" s="36" t="s">
        <v>123</v>
      </c>
      <c r="AE24" s="36" t="s">
        <v>123</v>
      </c>
      <c r="AF24" s="36" t="s">
        <v>123</v>
      </c>
      <c r="AG24" s="36" t="s">
        <v>123</v>
      </c>
      <c r="AH24" s="36"/>
      <c r="AI24" s="36"/>
      <c r="AJ24" s="36"/>
      <c r="AK24" s="36"/>
      <c r="AL24" s="36"/>
      <c r="AM24" s="36"/>
      <c r="AN24" s="37">
        <v>-14.807582</v>
      </c>
      <c r="AO24" s="37">
        <v>-64.883657999999997</v>
      </c>
      <c r="AP24" s="36">
        <v>1091</v>
      </c>
      <c r="AQ24" s="36"/>
      <c r="AR24" s="36"/>
      <c r="AS24" s="54">
        <f>AP23-AP24</f>
        <v>77</v>
      </c>
      <c r="AT24" s="52"/>
      <c r="AU24" s="53"/>
      <c r="AV24" s="36" t="s">
        <v>123</v>
      </c>
      <c r="AW24" s="36" t="s">
        <v>123</v>
      </c>
      <c r="AX24" s="36" t="s">
        <v>123</v>
      </c>
      <c r="AY24" s="36" t="s">
        <v>123</v>
      </c>
      <c r="AZ24" s="36" t="s">
        <v>123</v>
      </c>
      <c r="BA24" s="36" t="s">
        <v>123</v>
      </c>
      <c r="BB24" s="36" t="s">
        <v>123</v>
      </c>
    </row>
    <row r="25" spans="1:54" x14ac:dyDescent="0.3">
      <c r="A25" s="36">
        <v>16</v>
      </c>
      <c r="B25" s="36">
        <v>639</v>
      </c>
      <c r="C25" s="36" t="s">
        <v>123</v>
      </c>
      <c r="D25" s="36" t="s">
        <v>123</v>
      </c>
      <c r="E25" s="36" t="s">
        <v>123</v>
      </c>
      <c r="F25" s="36">
        <v>1</v>
      </c>
      <c r="G25" s="36">
        <v>1</v>
      </c>
      <c r="H25" s="36">
        <v>1</v>
      </c>
      <c r="I25" s="36" t="s">
        <v>123</v>
      </c>
      <c r="J25" s="36" t="s">
        <v>123</v>
      </c>
      <c r="K25" s="36" t="s">
        <v>123</v>
      </c>
      <c r="L25" s="36">
        <v>1</v>
      </c>
      <c r="M25" s="36" t="s">
        <v>123</v>
      </c>
      <c r="N25" s="36"/>
      <c r="O25" s="36" t="s">
        <v>123</v>
      </c>
      <c r="P25" s="36"/>
      <c r="Q25" s="36" t="s">
        <v>123</v>
      </c>
      <c r="R25" s="36" t="s">
        <v>123</v>
      </c>
      <c r="S25" s="36" t="s">
        <v>123</v>
      </c>
      <c r="T25" s="36" t="s">
        <v>123</v>
      </c>
      <c r="U25" s="36" t="s">
        <v>123</v>
      </c>
      <c r="V25" s="36">
        <v>1</v>
      </c>
      <c r="W25" s="36" t="s">
        <v>123</v>
      </c>
      <c r="X25" s="36" t="s">
        <v>123</v>
      </c>
      <c r="Y25" s="36" t="s">
        <v>123</v>
      </c>
      <c r="Z25" s="36" t="s">
        <v>123</v>
      </c>
      <c r="AA25" s="36" t="s">
        <v>123</v>
      </c>
      <c r="AB25" s="36" t="s">
        <v>123</v>
      </c>
      <c r="AC25" s="36" t="s">
        <v>123</v>
      </c>
      <c r="AD25" s="36" t="s">
        <v>123</v>
      </c>
      <c r="AE25" s="36" t="s">
        <v>123</v>
      </c>
      <c r="AF25" s="36" t="s">
        <v>123</v>
      </c>
      <c r="AG25" s="36" t="s">
        <v>123</v>
      </c>
      <c r="AH25" s="36"/>
      <c r="AI25" s="36"/>
      <c r="AJ25" s="36"/>
      <c r="AK25" s="36" t="s">
        <v>310</v>
      </c>
      <c r="AL25" s="36">
        <v>1</v>
      </c>
      <c r="AM25" s="36">
        <v>1</v>
      </c>
      <c r="AN25" s="37">
        <v>-14.807136</v>
      </c>
      <c r="AO25" s="37">
        <v>-64.884238999999994</v>
      </c>
      <c r="AP25" s="67"/>
      <c r="AQ25" s="67"/>
      <c r="AR25" s="36"/>
      <c r="AS25" s="54"/>
      <c r="AT25" s="52"/>
      <c r="AU25" s="53"/>
      <c r="AV25" s="36" t="s">
        <v>123</v>
      </c>
      <c r="AW25" s="36" t="s">
        <v>123</v>
      </c>
      <c r="AX25" s="36" t="s">
        <v>123</v>
      </c>
      <c r="AY25" s="36" t="s">
        <v>123</v>
      </c>
      <c r="AZ25" s="36" t="s">
        <v>123</v>
      </c>
      <c r="BA25" s="36" t="s">
        <v>123</v>
      </c>
      <c r="BB25" s="36" t="s">
        <v>123</v>
      </c>
    </row>
    <row r="26" spans="1:54" x14ac:dyDescent="0.3">
      <c r="A26" s="36">
        <v>17</v>
      </c>
      <c r="B26" s="36">
        <v>640</v>
      </c>
      <c r="C26" s="36" t="s">
        <v>123</v>
      </c>
      <c r="D26" s="36" t="s">
        <v>123</v>
      </c>
      <c r="E26" s="36" t="s">
        <v>123</v>
      </c>
      <c r="F26" s="36">
        <v>1</v>
      </c>
      <c r="G26" s="36">
        <v>1</v>
      </c>
      <c r="H26" s="36">
        <v>1</v>
      </c>
      <c r="I26" s="36" t="s">
        <v>123</v>
      </c>
      <c r="J26" s="36" t="s">
        <v>123</v>
      </c>
      <c r="K26" s="36" t="s">
        <v>123</v>
      </c>
      <c r="L26" s="36">
        <v>1</v>
      </c>
      <c r="M26" s="36" t="s">
        <v>123</v>
      </c>
      <c r="N26" s="36" t="s">
        <v>123</v>
      </c>
      <c r="O26" s="36" t="s">
        <v>123</v>
      </c>
      <c r="P26" s="36" t="s">
        <v>123</v>
      </c>
      <c r="Q26" s="36">
        <v>1</v>
      </c>
      <c r="R26" s="36" t="s">
        <v>123</v>
      </c>
      <c r="S26" s="36" t="s">
        <v>123</v>
      </c>
      <c r="T26" s="36" t="s">
        <v>123</v>
      </c>
      <c r="U26" s="36" t="s">
        <v>123</v>
      </c>
      <c r="V26" s="36" t="s">
        <v>123</v>
      </c>
      <c r="W26" s="36" t="s">
        <v>123</v>
      </c>
      <c r="X26" s="36" t="s">
        <v>123</v>
      </c>
      <c r="Y26" s="36" t="s">
        <v>123</v>
      </c>
      <c r="Z26" s="36" t="s">
        <v>123</v>
      </c>
      <c r="AA26" s="36" t="s">
        <v>123</v>
      </c>
      <c r="AB26" s="36" t="s">
        <v>123</v>
      </c>
      <c r="AC26" s="36" t="s">
        <v>123</v>
      </c>
      <c r="AD26" s="36" t="s">
        <v>123</v>
      </c>
      <c r="AE26" s="36" t="s">
        <v>123</v>
      </c>
      <c r="AF26" s="36" t="s">
        <v>123</v>
      </c>
      <c r="AG26" s="36" t="s">
        <v>123</v>
      </c>
      <c r="AH26" s="36"/>
      <c r="AI26" s="36"/>
      <c r="AJ26" s="36"/>
      <c r="AK26" s="36"/>
      <c r="AL26" s="36"/>
      <c r="AM26" s="36"/>
      <c r="AN26" s="37">
        <v>-14.806882</v>
      </c>
      <c r="AO26" s="37">
        <v>-64.884552999999997</v>
      </c>
      <c r="AP26" s="36">
        <v>944</v>
      </c>
      <c r="AQ26" s="36"/>
      <c r="AR26" s="36"/>
      <c r="AS26" s="54"/>
      <c r="AT26" s="52"/>
      <c r="AU26" s="53"/>
      <c r="AV26" s="36" t="s">
        <v>123</v>
      </c>
      <c r="AW26" s="36" t="s">
        <v>123</v>
      </c>
      <c r="AX26" s="36" t="s">
        <v>123</v>
      </c>
      <c r="AY26" s="36" t="s">
        <v>123</v>
      </c>
      <c r="AZ26" s="36" t="s">
        <v>123</v>
      </c>
      <c r="BA26" s="36" t="s">
        <v>123</v>
      </c>
      <c r="BB26" s="36" t="s">
        <v>123</v>
      </c>
    </row>
    <row r="27" spans="1:54" x14ac:dyDescent="0.3">
      <c r="A27" s="36">
        <v>18</v>
      </c>
      <c r="B27" s="36">
        <v>641</v>
      </c>
      <c r="C27" s="36" t="s">
        <v>123</v>
      </c>
      <c r="D27" s="36" t="s">
        <v>123</v>
      </c>
      <c r="E27" s="36" t="s">
        <v>123</v>
      </c>
      <c r="F27" s="36">
        <v>1</v>
      </c>
      <c r="G27" s="36">
        <v>1</v>
      </c>
      <c r="H27" s="36">
        <v>1</v>
      </c>
      <c r="I27" s="36" t="s">
        <v>123</v>
      </c>
      <c r="J27" s="36" t="s">
        <v>123</v>
      </c>
      <c r="K27" s="36" t="s">
        <v>123</v>
      </c>
      <c r="L27" s="36">
        <v>1</v>
      </c>
      <c r="M27" s="36" t="s">
        <v>123</v>
      </c>
      <c r="N27" s="36" t="s">
        <v>123</v>
      </c>
      <c r="O27" s="36" t="s">
        <v>123</v>
      </c>
      <c r="P27" s="36" t="s">
        <v>123</v>
      </c>
      <c r="Q27" s="36">
        <v>1</v>
      </c>
      <c r="R27" s="36" t="s">
        <v>123</v>
      </c>
      <c r="S27" s="36" t="s">
        <v>123</v>
      </c>
      <c r="T27" s="36" t="s">
        <v>123</v>
      </c>
      <c r="U27" s="36" t="s">
        <v>123</v>
      </c>
      <c r="V27" s="36" t="s">
        <v>123</v>
      </c>
      <c r="W27" s="36" t="s">
        <v>123</v>
      </c>
      <c r="X27" s="36" t="s">
        <v>123</v>
      </c>
      <c r="Y27" s="36" t="s">
        <v>123</v>
      </c>
      <c r="Z27" s="36" t="s">
        <v>123</v>
      </c>
      <c r="AA27" s="36" t="s">
        <v>123</v>
      </c>
      <c r="AB27" s="36" t="s">
        <v>123</v>
      </c>
      <c r="AC27" s="36" t="s">
        <v>123</v>
      </c>
      <c r="AD27" s="36" t="s">
        <v>123</v>
      </c>
      <c r="AE27" s="36" t="s">
        <v>123</v>
      </c>
      <c r="AF27" s="36" t="s">
        <v>123</v>
      </c>
      <c r="AG27" s="36" t="s">
        <v>123</v>
      </c>
      <c r="AH27" s="36"/>
      <c r="AI27" s="36"/>
      <c r="AJ27" s="36"/>
      <c r="AK27" s="36"/>
      <c r="AL27" s="36"/>
      <c r="AM27" s="36"/>
      <c r="AN27" s="37">
        <v>-14.806646780806</v>
      </c>
      <c r="AO27" s="37">
        <v>-64.884853083639996</v>
      </c>
      <c r="AP27" s="36">
        <v>903</v>
      </c>
      <c r="AQ27" s="36"/>
      <c r="AR27" s="36"/>
      <c r="AS27" s="54">
        <f>AP26-AP27</f>
        <v>41</v>
      </c>
      <c r="AT27" s="52" t="s">
        <v>270</v>
      </c>
      <c r="AU27" s="53"/>
      <c r="AV27" s="36" t="s">
        <v>123</v>
      </c>
      <c r="AW27" s="36" t="s">
        <v>123</v>
      </c>
      <c r="AX27" s="36" t="s">
        <v>123</v>
      </c>
      <c r="AY27" s="36" t="s">
        <v>123</v>
      </c>
      <c r="AZ27" s="36" t="s">
        <v>123</v>
      </c>
      <c r="BA27" s="36" t="s">
        <v>123</v>
      </c>
      <c r="BB27" s="36" t="s">
        <v>123</v>
      </c>
    </row>
    <row r="28" spans="1:54" x14ac:dyDescent="0.3">
      <c r="A28" s="36">
        <v>19</v>
      </c>
      <c r="B28" s="36">
        <v>642</v>
      </c>
      <c r="C28" s="36" t="s">
        <v>123</v>
      </c>
      <c r="D28" s="36" t="s">
        <v>123</v>
      </c>
      <c r="E28" s="36" t="s">
        <v>123</v>
      </c>
      <c r="F28" s="36">
        <v>1</v>
      </c>
      <c r="G28" s="36">
        <v>1</v>
      </c>
      <c r="H28" s="36">
        <v>1</v>
      </c>
      <c r="I28" s="36" t="s">
        <v>123</v>
      </c>
      <c r="J28" s="36" t="s">
        <v>123</v>
      </c>
      <c r="K28" s="36" t="s">
        <v>123</v>
      </c>
      <c r="L28" s="36">
        <v>1</v>
      </c>
      <c r="M28" s="36" t="s">
        <v>123</v>
      </c>
      <c r="N28" s="36" t="s">
        <v>123</v>
      </c>
      <c r="O28" s="36" t="s">
        <v>123</v>
      </c>
      <c r="P28" s="36" t="s">
        <v>123</v>
      </c>
      <c r="Q28" s="36" t="s">
        <v>123</v>
      </c>
      <c r="R28" s="36" t="s">
        <v>123</v>
      </c>
      <c r="S28" s="36" t="s">
        <v>123</v>
      </c>
      <c r="T28" s="36" t="s">
        <v>123</v>
      </c>
      <c r="U28" s="36" t="s">
        <v>123</v>
      </c>
      <c r="V28" s="36" t="s">
        <v>123</v>
      </c>
      <c r="W28" s="36" t="s">
        <v>123</v>
      </c>
      <c r="X28" s="36" t="s">
        <v>123</v>
      </c>
      <c r="Y28" s="36" t="s">
        <v>123</v>
      </c>
      <c r="Z28" s="36" t="s">
        <v>123</v>
      </c>
      <c r="AA28" s="36" t="s">
        <v>123</v>
      </c>
      <c r="AB28" s="36" t="s">
        <v>123</v>
      </c>
      <c r="AC28" s="36" t="s">
        <v>123</v>
      </c>
      <c r="AD28" s="36" t="s">
        <v>123</v>
      </c>
      <c r="AE28" s="36" t="s">
        <v>123</v>
      </c>
      <c r="AF28" s="36" t="s">
        <v>123</v>
      </c>
      <c r="AG28" s="36" t="s">
        <v>123</v>
      </c>
      <c r="AH28" s="36"/>
      <c r="AI28" s="36"/>
      <c r="AJ28" s="36"/>
      <c r="AK28" s="36"/>
      <c r="AL28" s="36"/>
      <c r="AM28" s="36"/>
      <c r="AN28" s="37">
        <v>-14.806380659352</v>
      </c>
      <c r="AO28" s="37">
        <v>-64.885208476334</v>
      </c>
      <c r="AP28" s="36">
        <v>885</v>
      </c>
      <c r="AQ28" s="36"/>
      <c r="AR28" s="36"/>
      <c r="AS28" s="54">
        <f>AP27-AP28</f>
        <v>18</v>
      </c>
      <c r="AT28" s="52"/>
      <c r="AU28" s="53"/>
      <c r="AV28" s="36" t="s">
        <v>123</v>
      </c>
      <c r="AW28" s="36" t="s">
        <v>123</v>
      </c>
      <c r="AX28" s="36" t="s">
        <v>123</v>
      </c>
      <c r="AY28" s="36" t="s">
        <v>123</v>
      </c>
      <c r="AZ28" s="36" t="s">
        <v>123</v>
      </c>
      <c r="BA28" s="36" t="s">
        <v>123</v>
      </c>
      <c r="BB28" s="36" t="s">
        <v>123</v>
      </c>
    </row>
    <row r="29" spans="1:54" x14ac:dyDescent="0.3">
      <c r="A29" s="36">
        <v>20</v>
      </c>
      <c r="B29" s="36">
        <v>643</v>
      </c>
      <c r="C29" s="36" t="s">
        <v>123</v>
      </c>
      <c r="D29" s="36" t="s">
        <v>123</v>
      </c>
      <c r="E29" s="36" t="s">
        <v>123</v>
      </c>
      <c r="F29" s="36">
        <v>1</v>
      </c>
      <c r="G29" s="36">
        <v>1</v>
      </c>
      <c r="H29" s="36">
        <v>1</v>
      </c>
      <c r="I29" s="36" t="s">
        <v>123</v>
      </c>
      <c r="J29" s="36" t="s">
        <v>123</v>
      </c>
      <c r="K29" s="36" t="s">
        <v>123</v>
      </c>
      <c r="L29" s="36" t="s">
        <v>123</v>
      </c>
      <c r="M29" s="36" t="s">
        <v>123</v>
      </c>
      <c r="N29" s="36">
        <v>1</v>
      </c>
      <c r="O29" s="36" t="s">
        <v>123</v>
      </c>
      <c r="P29" s="36">
        <v>1</v>
      </c>
      <c r="Q29" s="36" t="s">
        <v>123</v>
      </c>
      <c r="R29" s="36" t="s">
        <v>123</v>
      </c>
      <c r="S29" s="36" t="s">
        <v>123</v>
      </c>
      <c r="T29" s="36" t="s">
        <v>123</v>
      </c>
      <c r="U29" s="36" t="s">
        <v>123</v>
      </c>
      <c r="V29" s="36" t="s">
        <v>123</v>
      </c>
      <c r="W29" s="36" t="s">
        <v>123</v>
      </c>
      <c r="X29" s="36" t="s">
        <v>123</v>
      </c>
      <c r="Y29" s="36" t="s">
        <v>123</v>
      </c>
      <c r="Z29" s="36" t="s">
        <v>123</v>
      </c>
      <c r="AA29" s="36" t="s">
        <v>123</v>
      </c>
      <c r="AB29" s="36" t="s">
        <v>123</v>
      </c>
      <c r="AC29" s="36" t="s">
        <v>123</v>
      </c>
      <c r="AD29" s="36" t="s">
        <v>123</v>
      </c>
      <c r="AE29" s="36" t="s">
        <v>123</v>
      </c>
      <c r="AF29" s="36" t="s">
        <v>123</v>
      </c>
      <c r="AG29" s="36" t="s">
        <v>123</v>
      </c>
      <c r="AH29" s="36"/>
      <c r="AI29" s="36"/>
      <c r="AJ29" s="36"/>
      <c r="AK29" s="36"/>
      <c r="AL29" s="36"/>
      <c r="AM29" s="36"/>
      <c r="AN29" s="37">
        <v>-14.806147276078001</v>
      </c>
      <c r="AO29" s="37">
        <v>-64.885513242334</v>
      </c>
      <c r="AP29" s="36"/>
      <c r="AQ29" s="36"/>
      <c r="AR29" s="36"/>
      <c r="AS29" s="54"/>
      <c r="AT29" s="52"/>
      <c r="AU29" s="53"/>
      <c r="AV29" s="36">
        <v>1</v>
      </c>
      <c r="AW29" s="36">
        <v>1</v>
      </c>
      <c r="AX29" s="36">
        <v>1</v>
      </c>
      <c r="AY29" s="36" t="s">
        <v>123</v>
      </c>
      <c r="AZ29" s="36" t="s">
        <v>123</v>
      </c>
      <c r="BA29" s="36" t="s">
        <v>123</v>
      </c>
      <c r="BB29" s="36" t="s">
        <v>123</v>
      </c>
    </row>
    <row r="30" spans="1:54" x14ac:dyDescent="0.3">
      <c r="A30" s="36" t="s">
        <v>375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68">
        <v>1</v>
      </c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7">
        <v>-14.805927000000001</v>
      </c>
      <c r="AO30" s="37">
        <v>-64.885796999999997</v>
      </c>
      <c r="AP30" s="36"/>
      <c r="AQ30" s="36"/>
      <c r="AR30" s="36"/>
      <c r="AS30" s="54"/>
      <c r="AT30" s="52"/>
      <c r="AU30" s="53"/>
      <c r="AV30" s="36" t="s">
        <v>123</v>
      </c>
      <c r="AW30" s="36" t="s">
        <v>123</v>
      </c>
      <c r="AX30" s="36"/>
      <c r="AY30" s="36">
        <v>39</v>
      </c>
      <c r="AZ30" s="36">
        <f>AY30*1.25</f>
        <v>48.75</v>
      </c>
      <c r="BA30" s="36"/>
      <c r="BB30" s="36"/>
    </row>
    <row r="31" spans="1:54" x14ac:dyDescent="0.3">
      <c r="A31" s="36">
        <v>21</v>
      </c>
      <c r="B31" s="36">
        <v>644</v>
      </c>
      <c r="C31" s="36"/>
      <c r="D31" s="36"/>
      <c r="E31" s="36"/>
      <c r="F31" s="36">
        <v>1</v>
      </c>
      <c r="G31" s="36">
        <v>1</v>
      </c>
      <c r="H31" s="36">
        <v>1</v>
      </c>
      <c r="I31" s="36"/>
      <c r="J31" s="36"/>
      <c r="K31" s="36"/>
      <c r="L31" s="36"/>
      <c r="M31" s="36"/>
      <c r="N31" s="36">
        <v>1</v>
      </c>
      <c r="O31" s="36"/>
      <c r="P31" s="36">
        <v>1</v>
      </c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7">
        <v>-14.805842</v>
      </c>
      <c r="AO31" s="37">
        <v>-64.885740999999996</v>
      </c>
      <c r="AP31" s="36"/>
      <c r="AQ31" s="36"/>
      <c r="AR31" s="36"/>
      <c r="AS31" s="54"/>
      <c r="AT31" s="52"/>
      <c r="AU31" s="53"/>
      <c r="AV31" s="36">
        <v>1</v>
      </c>
      <c r="AW31" s="36">
        <v>1</v>
      </c>
      <c r="AX31" s="36">
        <v>1</v>
      </c>
      <c r="AY31" s="36">
        <v>11</v>
      </c>
      <c r="AZ31" s="36">
        <f>AY31*1.25</f>
        <v>13.75</v>
      </c>
      <c r="BA31" s="36">
        <v>1</v>
      </c>
      <c r="BB31" s="36"/>
    </row>
    <row r="32" spans="1:54" x14ac:dyDescent="0.3">
      <c r="A32" s="36">
        <v>22</v>
      </c>
      <c r="B32" s="36">
        <v>645</v>
      </c>
      <c r="C32" s="36" t="s">
        <v>123</v>
      </c>
      <c r="D32" s="36" t="s">
        <v>123</v>
      </c>
      <c r="E32" s="36" t="s">
        <v>123</v>
      </c>
      <c r="F32" s="36">
        <v>1</v>
      </c>
      <c r="G32" s="36">
        <v>1</v>
      </c>
      <c r="H32" s="36">
        <v>1</v>
      </c>
      <c r="I32" s="36" t="s">
        <v>123</v>
      </c>
      <c r="J32" s="36" t="s">
        <v>123</v>
      </c>
      <c r="K32" s="36" t="s">
        <v>123</v>
      </c>
      <c r="L32" s="36" t="s">
        <v>123</v>
      </c>
      <c r="M32" s="36" t="s">
        <v>123</v>
      </c>
      <c r="N32" s="36" t="s">
        <v>123</v>
      </c>
      <c r="O32" s="36" t="s">
        <v>123</v>
      </c>
      <c r="P32" s="36">
        <v>1</v>
      </c>
      <c r="Q32" s="36" t="s">
        <v>123</v>
      </c>
      <c r="R32" s="36" t="s">
        <v>123</v>
      </c>
      <c r="S32" s="36" t="s">
        <v>123</v>
      </c>
      <c r="T32" s="36" t="s">
        <v>123</v>
      </c>
      <c r="U32" s="36" t="s">
        <v>123</v>
      </c>
      <c r="V32" s="36" t="s">
        <v>123</v>
      </c>
      <c r="W32" s="36" t="s">
        <v>123</v>
      </c>
      <c r="X32" s="36" t="s">
        <v>123</v>
      </c>
      <c r="Y32" s="36" t="s">
        <v>123</v>
      </c>
      <c r="Z32" s="36" t="s">
        <v>123</v>
      </c>
      <c r="AA32" s="36" t="s">
        <v>123</v>
      </c>
      <c r="AB32" s="36" t="s">
        <v>123</v>
      </c>
      <c r="AC32" s="36" t="s">
        <v>123</v>
      </c>
      <c r="AD32" s="36" t="s">
        <v>123</v>
      </c>
      <c r="AE32" s="36" t="s">
        <v>123</v>
      </c>
      <c r="AF32" s="36" t="s">
        <v>123</v>
      </c>
      <c r="AG32" s="36" t="s">
        <v>123</v>
      </c>
      <c r="AH32" s="36"/>
      <c r="AI32" s="36"/>
      <c r="AJ32" s="36"/>
      <c r="AK32" s="36"/>
      <c r="AL32" s="36"/>
      <c r="AM32" s="36"/>
      <c r="AN32" s="37">
        <v>-14.805901899226001</v>
      </c>
      <c r="AO32" s="37">
        <v>-64.885826725512004</v>
      </c>
      <c r="AP32" s="36"/>
      <c r="AQ32" s="36"/>
      <c r="AR32" s="36"/>
      <c r="AS32" s="54"/>
      <c r="AT32" s="52"/>
      <c r="AU32" s="53"/>
      <c r="AV32" s="36">
        <v>1</v>
      </c>
      <c r="AW32" s="36">
        <v>1</v>
      </c>
      <c r="AX32" s="36">
        <v>1</v>
      </c>
      <c r="AY32" s="36">
        <v>4</v>
      </c>
      <c r="AZ32" s="36">
        <f>AY32*1.25</f>
        <v>5</v>
      </c>
      <c r="BA32" s="36">
        <v>1</v>
      </c>
      <c r="BB32" s="36" t="s">
        <v>123</v>
      </c>
    </row>
    <row r="33" spans="1:54" x14ac:dyDescent="0.3">
      <c r="A33" s="36">
        <v>23</v>
      </c>
      <c r="B33" s="36">
        <v>646</v>
      </c>
      <c r="C33" s="36" t="s">
        <v>123</v>
      </c>
      <c r="D33" s="36" t="s">
        <v>123</v>
      </c>
      <c r="E33" s="36" t="s">
        <v>123</v>
      </c>
      <c r="F33" s="36">
        <v>1</v>
      </c>
      <c r="G33" s="36">
        <v>1</v>
      </c>
      <c r="H33" s="36"/>
      <c r="I33" s="36">
        <v>1</v>
      </c>
      <c r="J33" s="36" t="s">
        <v>123</v>
      </c>
      <c r="K33" s="36" t="s">
        <v>123</v>
      </c>
      <c r="L33" s="36" t="s">
        <v>123</v>
      </c>
      <c r="M33" s="36" t="s">
        <v>123</v>
      </c>
      <c r="N33" s="36">
        <v>1</v>
      </c>
      <c r="O33" s="36" t="s">
        <v>123</v>
      </c>
      <c r="P33" s="36">
        <v>1</v>
      </c>
      <c r="Q33" s="36" t="s">
        <v>123</v>
      </c>
      <c r="R33" s="36" t="s">
        <v>123</v>
      </c>
      <c r="S33" s="36" t="s">
        <v>123</v>
      </c>
      <c r="T33" s="36" t="s">
        <v>123</v>
      </c>
      <c r="U33" s="36" t="s">
        <v>123</v>
      </c>
      <c r="V33" s="36" t="s">
        <v>123</v>
      </c>
      <c r="W33" s="36" t="s">
        <v>123</v>
      </c>
      <c r="X33" s="36" t="s">
        <v>123</v>
      </c>
      <c r="Y33" s="36" t="s">
        <v>123</v>
      </c>
      <c r="Z33" s="36" t="s">
        <v>123</v>
      </c>
      <c r="AA33" s="36" t="s">
        <v>123</v>
      </c>
      <c r="AB33" s="36" t="s">
        <v>123</v>
      </c>
      <c r="AC33" s="36" t="s">
        <v>123</v>
      </c>
      <c r="AD33" s="36" t="s">
        <v>123</v>
      </c>
      <c r="AE33" s="36" t="s">
        <v>123</v>
      </c>
      <c r="AF33" s="36" t="s">
        <v>123</v>
      </c>
      <c r="AG33" s="36" t="s">
        <v>123</v>
      </c>
      <c r="AH33" s="36"/>
      <c r="AI33" s="36"/>
      <c r="AJ33" s="36"/>
      <c r="AK33" s="36"/>
      <c r="AL33" s="36"/>
      <c r="AM33" s="36"/>
      <c r="AN33" s="37">
        <v>-14.806118427295001</v>
      </c>
      <c r="AO33" s="37">
        <v>-64.885962847619993</v>
      </c>
      <c r="AP33" s="36">
        <v>746</v>
      </c>
      <c r="AQ33" s="36"/>
      <c r="AR33" s="36"/>
      <c r="AS33" s="54"/>
      <c r="AT33" s="52"/>
      <c r="AU33" s="53"/>
      <c r="AV33" s="36">
        <v>1</v>
      </c>
      <c r="AW33" s="36">
        <v>1</v>
      </c>
      <c r="AX33" s="36">
        <v>1</v>
      </c>
      <c r="AY33" s="36">
        <v>28</v>
      </c>
      <c r="AZ33" s="36">
        <f>AY33*1.25</f>
        <v>35</v>
      </c>
      <c r="BA33" s="36" t="s">
        <v>123</v>
      </c>
      <c r="BB33" s="36" t="s">
        <v>123</v>
      </c>
    </row>
    <row r="34" spans="1:54" x14ac:dyDescent="0.3">
      <c r="A34" s="36">
        <v>24</v>
      </c>
      <c r="B34" s="36">
        <v>647</v>
      </c>
      <c r="C34" s="36" t="s">
        <v>123</v>
      </c>
      <c r="D34" s="36" t="s">
        <v>123</v>
      </c>
      <c r="E34" s="36" t="s">
        <v>123</v>
      </c>
      <c r="F34" s="36">
        <v>1</v>
      </c>
      <c r="G34" s="36">
        <v>1</v>
      </c>
      <c r="H34" s="36"/>
      <c r="I34" s="36">
        <v>1</v>
      </c>
      <c r="J34" s="36" t="s">
        <v>123</v>
      </c>
      <c r="K34" s="36" t="s">
        <v>123</v>
      </c>
      <c r="L34" s="36">
        <v>1</v>
      </c>
      <c r="M34" s="36" t="s">
        <v>123</v>
      </c>
      <c r="N34" s="36" t="s">
        <v>123</v>
      </c>
      <c r="O34" s="36" t="s">
        <v>123</v>
      </c>
      <c r="P34" s="36" t="s">
        <v>123</v>
      </c>
      <c r="Q34" s="36" t="s">
        <v>123</v>
      </c>
      <c r="R34" s="36" t="s">
        <v>123</v>
      </c>
      <c r="S34" s="36" t="s">
        <v>123</v>
      </c>
      <c r="T34" s="36" t="s">
        <v>123</v>
      </c>
      <c r="U34" s="36" t="s">
        <v>123</v>
      </c>
      <c r="V34" s="36" t="s">
        <v>123</v>
      </c>
      <c r="W34" s="36" t="s">
        <v>123</v>
      </c>
      <c r="X34" s="36" t="s">
        <v>123</v>
      </c>
      <c r="Y34" s="36" t="s">
        <v>123</v>
      </c>
      <c r="Z34" s="36" t="s">
        <v>123</v>
      </c>
      <c r="AA34" s="36" t="s">
        <v>123</v>
      </c>
      <c r="AB34" s="36" t="s">
        <v>123</v>
      </c>
      <c r="AC34" s="36" t="s">
        <v>123</v>
      </c>
      <c r="AD34" s="36" t="s">
        <v>123</v>
      </c>
      <c r="AE34" s="36" t="s">
        <v>123</v>
      </c>
      <c r="AF34" s="36" t="s">
        <v>123</v>
      </c>
      <c r="AG34" s="36" t="s">
        <v>123</v>
      </c>
      <c r="AH34" s="36"/>
      <c r="AI34" s="36"/>
      <c r="AJ34" s="36"/>
      <c r="AK34" s="36"/>
      <c r="AL34" s="36"/>
      <c r="AM34" s="36"/>
      <c r="AN34" s="37">
        <v>-14.806471095302999</v>
      </c>
      <c r="AO34" s="37">
        <v>-64.886221680790001</v>
      </c>
      <c r="AP34" s="36">
        <v>701</v>
      </c>
      <c r="AQ34" s="36"/>
      <c r="AR34" s="36"/>
      <c r="AS34" s="54">
        <f>AP33-AP34</f>
        <v>45</v>
      </c>
      <c r="AT34" s="52"/>
      <c r="AU34" s="53"/>
      <c r="AV34" s="36" t="s">
        <v>123</v>
      </c>
      <c r="AW34" s="36" t="s">
        <v>123</v>
      </c>
      <c r="AX34" s="36" t="s">
        <v>123</v>
      </c>
      <c r="AY34" s="36" t="s">
        <v>123</v>
      </c>
      <c r="AZ34" s="36" t="s">
        <v>123</v>
      </c>
      <c r="BA34" s="36" t="s">
        <v>123</v>
      </c>
      <c r="BB34" s="36" t="s">
        <v>123</v>
      </c>
    </row>
    <row r="35" spans="1:54" x14ac:dyDescent="0.3">
      <c r="A35" s="36">
        <v>25</v>
      </c>
      <c r="B35" s="36">
        <v>648</v>
      </c>
      <c r="C35" s="36" t="s">
        <v>123</v>
      </c>
      <c r="D35" s="36" t="s">
        <v>123</v>
      </c>
      <c r="E35" s="36" t="s">
        <v>123</v>
      </c>
      <c r="F35" s="36">
        <v>1</v>
      </c>
      <c r="G35" s="36">
        <v>1</v>
      </c>
      <c r="H35" s="36"/>
      <c r="I35" s="36">
        <v>1</v>
      </c>
      <c r="J35" s="36" t="s">
        <v>123</v>
      </c>
      <c r="K35" s="36" t="s">
        <v>123</v>
      </c>
      <c r="L35" s="36">
        <v>1</v>
      </c>
      <c r="M35" s="36" t="s">
        <v>123</v>
      </c>
      <c r="N35" s="36" t="s">
        <v>123</v>
      </c>
      <c r="O35" s="36" t="s">
        <v>123</v>
      </c>
      <c r="P35" s="36" t="s">
        <v>123</v>
      </c>
      <c r="Q35" s="36" t="s">
        <v>123</v>
      </c>
      <c r="R35" s="36" t="s">
        <v>123</v>
      </c>
      <c r="S35" s="36" t="s">
        <v>123</v>
      </c>
      <c r="T35" s="36" t="s">
        <v>123</v>
      </c>
      <c r="U35" s="36" t="s">
        <v>123</v>
      </c>
      <c r="V35" s="36" t="s">
        <v>123</v>
      </c>
      <c r="W35" s="36" t="s">
        <v>123</v>
      </c>
      <c r="X35" s="36" t="s">
        <v>123</v>
      </c>
      <c r="Y35" s="36" t="s">
        <v>123</v>
      </c>
      <c r="Z35" s="36" t="s">
        <v>123</v>
      </c>
      <c r="AA35" s="36" t="s">
        <v>123</v>
      </c>
      <c r="AB35" s="36" t="s">
        <v>123</v>
      </c>
      <c r="AC35" s="36" t="s">
        <v>123</v>
      </c>
      <c r="AD35" s="36" t="s">
        <v>123</v>
      </c>
      <c r="AE35" s="36" t="s">
        <v>123</v>
      </c>
      <c r="AF35" s="36" t="s">
        <v>123</v>
      </c>
      <c r="AG35" s="36" t="s">
        <v>123</v>
      </c>
      <c r="AH35" s="36"/>
      <c r="AI35" s="36"/>
      <c r="AJ35" s="36"/>
      <c r="AK35" s="36"/>
      <c r="AL35" s="36"/>
      <c r="AM35" s="36"/>
      <c r="AN35" s="37">
        <v>-14.806764120491</v>
      </c>
      <c r="AO35" s="37">
        <v>-64.886458385734997</v>
      </c>
      <c r="AP35" s="36">
        <v>657</v>
      </c>
      <c r="AQ35" s="36"/>
      <c r="AR35" s="36"/>
      <c r="AS35" s="54">
        <f t="shared" ref="AS35:AS38" si="1">AP34-AP35</f>
        <v>44</v>
      </c>
      <c r="AT35" s="52"/>
      <c r="AU35" s="53"/>
      <c r="AV35" s="36" t="s">
        <v>123</v>
      </c>
      <c r="AW35" s="36" t="s">
        <v>123</v>
      </c>
      <c r="AX35" s="36" t="s">
        <v>123</v>
      </c>
      <c r="AY35" s="36" t="s">
        <v>123</v>
      </c>
      <c r="AZ35" s="36" t="s">
        <v>123</v>
      </c>
      <c r="BA35" s="36" t="s">
        <v>123</v>
      </c>
      <c r="BB35" s="36" t="s">
        <v>123</v>
      </c>
    </row>
    <row r="36" spans="1:54" x14ac:dyDescent="0.3">
      <c r="A36" s="36">
        <v>26</v>
      </c>
      <c r="B36" s="36">
        <v>649</v>
      </c>
      <c r="C36" s="36" t="s">
        <v>123</v>
      </c>
      <c r="D36" s="36" t="s">
        <v>123</v>
      </c>
      <c r="E36" s="36" t="s">
        <v>123</v>
      </c>
      <c r="F36" s="36">
        <v>1</v>
      </c>
      <c r="G36" s="36">
        <v>1</v>
      </c>
      <c r="H36" s="36"/>
      <c r="I36" s="36">
        <v>1</v>
      </c>
      <c r="J36" s="36" t="s">
        <v>123</v>
      </c>
      <c r="K36" s="36" t="s">
        <v>123</v>
      </c>
      <c r="L36" s="36">
        <v>1</v>
      </c>
      <c r="M36" s="36" t="s">
        <v>123</v>
      </c>
      <c r="N36" s="36" t="s">
        <v>123</v>
      </c>
      <c r="O36" s="36" t="s">
        <v>123</v>
      </c>
      <c r="P36" s="36" t="s">
        <v>123</v>
      </c>
      <c r="Q36" s="36" t="s">
        <v>123</v>
      </c>
      <c r="R36" s="36" t="s">
        <v>123</v>
      </c>
      <c r="S36" s="36" t="s">
        <v>123</v>
      </c>
      <c r="T36" s="36" t="s">
        <v>123</v>
      </c>
      <c r="U36" s="36" t="s">
        <v>123</v>
      </c>
      <c r="V36" s="36" t="s">
        <v>123</v>
      </c>
      <c r="W36" s="36" t="s">
        <v>123</v>
      </c>
      <c r="X36" s="36" t="s">
        <v>123</v>
      </c>
      <c r="Y36" s="36" t="s">
        <v>123</v>
      </c>
      <c r="Z36" s="36" t="s">
        <v>123</v>
      </c>
      <c r="AA36" s="36" t="s">
        <v>123</v>
      </c>
      <c r="AB36" s="36" t="s">
        <v>123</v>
      </c>
      <c r="AC36" s="36" t="s">
        <v>123</v>
      </c>
      <c r="AD36" s="36" t="s">
        <v>123</v>
      </c>
      <c r="AE36" s="36" t="s">
        <v>123</v>
      </c>
      <c r="AF36" s="36" t="s">
        <v>123</v>
      </c>
      <c r="AG36" s="36" t="s">
        <v>123</v>
      </c>
      <c r="AH36" s="36"/>
      <c r="AI36" s="36"/>
      <c r="AJ36" s="36"/>
      <c r="AK36" s="36"/>
      <c r="AL36" s="36"/>
      <c r="AM36" s="36"/>
      <c r="AN36" s="37">
        <v>-14.807098311344999</v>
      </c>
      <c r="AO36" s="37">
        <v>-64.886738006024999</v>
      </c>
      <c r="AP36" s="36">
        <v>612</v>
      </c>
      <c r="AQ36" s="36"/>
      <c r="AR36" s="36"/>
      <c r="AS36" s="54">
        <f t="shared" si="1"/>
        <v>45</v>
      </c>
      <c r="AT36" s="52"/>
      <c r="AU36" s="53"/>
      <c r="AV36" s="36" t="s">
        <v>123</v>
      </c>
      <c r="AW36" s="36" t="s">
        <v>123</v>
      </c>
      <c r="AX36" s="36" t="s">
        <v>123</v>
      </c>
      <c r="AY36" s="36" t="s">
        <v>123</v>
      </c>
      <c r="AZ36" s="36" t="s">
        <v>123</v>
      </c>
      <c r="BA36" s="36" t="s">
        <v>123</v>
      </c>
      <c r="BB36" s="36" t="s">
        <v>123</v>
      </c>
    </row>
    <row r="37" spans="1:54" x14ac:dyDescent="0.3">
      <c r="A37" s="36">
        <v>27</v>
      </c>
      <c r="B37" s="36">
        <v>650</v>
      </c>
      <c r="C37" s="36" t="s">
        <v>123</v>
      </c>
      <c r="D37" s="36" t="s">
        <v>123</v>
      </c>
      <c r="E37" s="36" t="s">
        <v>123</v>
      </c>
      <c r="F37" s="36">
        <v>1</v>
      </c>
      <c r="G37" s="36">
        <v>1</v>
      </c>
      <c r="H37" s="36"/>
      <c r="I37" s="36">
        <v>1</v>
      </c>
      <c r="J37" s="36" t="s">
        <v>123</v>
      </c>
      <c r="K37" s="36" t="s">
        <v>123</v>
      </c>
      <c r="L37" s="36">
        <v>1</v>
      </c>
      <c r="M37" s="36" t="s">
        <v>123</v>
      </c>
      <c r="N37" s="36" t="s">
        <v>123</v>
      </c>
      <c r="O37" s="36" t="s">
        <v>123</v>
      </c>
      <c r="P37" s="36" t="s">
        <v>123</v>
      </c>
      <c r="Q37" s="36" t="s">
        <v>123</v>
      </c>
      <c r="R37" s="36" t="s">
        <v>123</v>
      </c>
      <c r="S37" s="36" t="s">
        <v>123</v>
      </c>
      <c r="T37" s="36" t="s">
        <v>123</v>
      </c>
      <c r="U37" s="36" t="s">
        <v>123</v>
      </c>
      <c r="V37" s="36" t="s">
        <v>123</v>
      </c>
      <c r="W37" s="36" t="s">
        <v>123</v>
      </c>
      <c r="X37" s="36" t="s">
        <v>123</v>
      </c>
      <c r="Y37" s="36" t="s">
        <v>123</v>
      </c>
      <c r="Z37" s="36" t="s">
        <v>123</v>
      </c>
      <c r="AA37" s="36" t="s">
        <v>123</v>
      </c>
      <c r="AB37" s="36" t="s">
        <v>123</v>
      </c>
      <c r="AC37" s="36" t="s">
        <v>123</v>
      </c>
      <c r="AD37" s="36" t="s">
        <v>123</v>
      </c>
      <c r="AE37" s="36" t="s">
        <v>123</v>
      </c>
      <c r="AF37" s="36" t="s">
        <v>123</v>
      </c>
      <c r="AG37" s="36" t="s">
        <v>123</v>
      </c>
      <c r="AH37" s="36"/>
      <c r="AI37" s="36"/>
      <c r="AJ37" s="36"/>
      <c r="AK37" s="36"/>
      <c r="AL37" s="36"/>
      <c r="AM37" s="36"/>
      <c r="AN37" s="37">
        <v>-14.807376749305</v>
      </c>
      <c r="AO37" s="37">
        <v>-64.886959623544996</v>
      </c>
      <c r="AP37" s="36">
        <v>573</v>
      </c>
      <c r="AQ37" s="36"/>
      <c r="AR37" s="36"/>
      <c r="AS37" s="54">
        <f t="shared" si="1"/>
        <v>39</v>
      </c>
      <c r="AT37" s="52"/>
      <c r="AU37" s="53"/>
      <c r="AV37" s="36" t="s">
        <v>123</v>
      </c>
      <c r="AW37" s="36" t="s">
        <v>123</v>
      </c>
      <c r="AX37" s="36" t="s">
        <v>123</v>
      </c>
      <c r="AY37" s="36" t="s">
        <v>123</v>
      </c>
      <c r="AZ37" s="36" t="s">
        <v>123</v>
      </c>
      <c r="BA37" s="36" t="s">
        <v>123</v>
      </c>
      <c r="BB37" s="36" t="s">
        <v>123</v>
      </c>
    </row>
    <row r="38" spans="1:54" x14ac:dyDescent="0.3">
      <c r="A38" s="36">
        <v>28</v>
      </c>
      <c r="B38" s="36">
        <v>651</v>
      </c>
      <c r="C38" s="36" t="s">
        <v>123</v>
      </c>
      <c r="D38" s="36" t="s">
        <v>123</v>
      </c>
      <c r="E38" s="36" t="s">
        <v>123</v>
      </c>
      <c r="F38" s="36">
        <v>1</v>
      </c>
      <c r="G38" s="36">
        <v>1</v>
      </c>
      <c r="H38" s="36"/>
      <c r="I38" s="36">
        <v>1</v>
      </c>
      <c r="J38" s="36" t="s">
        <v>123</v>
      </c>
      <c r="K38" s="36" t="s">
        <v>123</v>
      </c>
      <c r="L38" s="36" t="s">
        <v>123</v>
      </c>
      <c r="M38" s="36" t="s">
        <v>123</v>
      </c>
      <c r="N38" s="36">
        <v>1</v>
      </c>
      <c r="O38" s="36" t="s">
        <v>123</v>
      </c>
      <c r="P38" s="36">
        <v>1</v>
      </c>
      <c r="Q38" s="36" t="s">
        <v>123</v>
      </c>
      <c r="R38" s="36" t="s">
        <v>123</v>
      </c>
      <c r="S38" s="36" t="s">
        <v>123</v>
      </c>
      <c r="T38" s="36" t="s">
        <v>123</v>
      </c>
      <c r="U38" s="36" t="s">
        <v>123</v>
      </c>
      <c r="V38" s="36">
        <v>1</v>
      </c>
      <c r="W38" s="36" t="s">
        <v>123</v>
      </c>
      <c r="X38" s="36" t="s">
        <v>123</v>
      </c>
      <c r="Y38" s="36" t="s">
        <v>123</v>
      </c>
      <c r="Z38" s="36" t="s">
        <v>123</v>
      </c>
      <c r="AA38" s="36" t="s">
        <v>123</v>
      </c>
      <c r="AB38" s="36" t="s">
        <v>123</v>
      </c>
      <c r="AC38" s="36" t="s">
        <v>123</v>
      </c>
      <c r="AD38" s="36" t="s">
        <v>123</v>
      </c>
      <c r="AE38" s="36" t="s">
        <v>123</v>
      </c>
      <c r="AF38" s="36" t="s">
        <v>123</v>
      </c>
      <c r="AG38" s="36" t="s">
        <v>123</v>
      </c>
      <c r="AH38" s="36"/>
      <c r="AI38" s="36"/>
      <c r="AJ38" s="36"/>
      <c r="AK38" s="36" t="s">
        <v>311</v>
      </c>
      <c r="AL38" s="36">
        <v>1</v>
      </c>
      <c r="AM38" s="36">
        <v>1</v>
      </c>
      <c r="AN38" s="37">
        <v>-14.807672999999999</v>
      </c>
      <c r="AO38" s="37">
        <v>-64.887191999999999</v>
      </c>
      <c r="AP38" s="36">
        <v>534</v>
      </c>
      <c r="AQ38" s="36">
        <v>510</v>
      </c>
      <c r="AR38" s="36"/>
      <c r="AS38" s="54">
        <f t="shared" si="1"/>
        <v>39</v>
      </c>
      <c r="AT38" s="52"/>
      <c r="AU38" s="53"/>
      <c r="AV38" s="36">
        <v>1</v>
      </c>
      <c r="AW38" s="36">
        <v>1</v>
      </c>
      <c r="AX38" s="36">
        <v>1</v>
      </c>
      <c r="AY38" s="36" t="s">
        <v>123</v>
      </c>
      <c r="AZ38" s="36" t="s">
        <v>123</v>
      </c>
      <c r="BA38" s="36" t="s">
        <v>123</v>
      </c>
      <c r="BB38" s="36" t="s">
        <v>123</v>
      </c>
    </row>
    <row r="39" spans="1:54" x14ac:dyDescent="0.3">
      <c r="A39" s="36" t="s">
        <v>376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68">
        <v>1</v>
      </c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7">
        <v>-14.807705</v>
      </c>
      <c r="AO39" s="37">
        <v>-64.887212000000005</v>
      </c>
      <c r="AP39" s="36"/>
      <c r="AQ39" s="36"/>
      <c r="AR39" s="36"/>
      <c r="AS39" s="54"/>
      <c r="AT39" s="52"/>
      <c r="AU39" s="53"/>
      <c r="AV39" s="36" t="s">
        <v>123</v>
      </c>
      <c r="AW39" s="36" t="s">
        <v>123</v>
      </c>
      <c r="AX39" s="36"/>
      <c r="AY39" s="36">
        <v>4</v>
      </c>
      <c r="AZ39" s="36">
        <f>AY39*1.25</f>
        <v>5</v>
      </c>
      <c r="BA39" s="36"/>
      <c r="BB39" s="36"/>
    </row>
    <row r="40" spans="1:54" x14ac:dyDescent="0.3">
      <c r="A40" s="36">
        <v>29</v>
      </c>
      <c r="B40" s="36">
        <v>652</v>
      </c>
      <c r="C40" s="36"/>
      <c r="D40" s="36"/>
      <c r="E40" s="36"/>
      <c r="F40" s="36">
        <v>1</v>
      </c>
      <c r="G40" s="36">
        <v>1</v>
      </c>
      <c r="H40" s="36"/>
      <c r="I40" s="36">
        <v>1</v>
      </c>
      <c r="J40" s="36"/>
      <c r="K40" s="36"/>
      <c r="L40" s="36"/>
      <c r="M40" s="36"/>
      <c r="N40" s="36"/>
      <c r="O40" s="36"/>
      <c r="P40" s="36">
        <v>1</v>
      </c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7">
        <v>-14.807687</v>
      </c>
      <c r="AO40" s="37">
        <v>-64.887242000000001</v>
      </c>
      <c r="AP40" s="36"/>
      <c r="AQ40" s="36"/>
      <c r="AR40" s="36"/>
      <c r="AS40" s="54"/>
      <c r="AT40" s="52"/>
      <c r="AU40" s="53"/>
      <c r="AV40" s="36">
        <v>1</v>
      </c>
      <c r="AW40" s="36">
        <v>1</v>
      </c>
      <c r="AX40" s="36">
        <v>1</v>
      </c>
      <c r="AY40" s="36">
        <v>4</v>
      </c>
      <c r="AZ40" s="36">
        <f>AY40*1.25</f>
        <v>5</v>
      </c>
      <c r="BA40" s="36">
        <v>1</v>
      </c>
      <c r="BB40" s="36"/>
    </row>
    <row r="41" spans="1:54" x14ac:dyDescent="0.3">
      <c r="A41" s="36">
        <v>30</v>
      </c>
      <c r="B41" s="36">
        <v>653</v>
      </c>
      <c r="C41" s="36" t="s">
        <v>123</v>
      </c>
      <c r="D41" s="36" t="s">
        <v>123</v>
      </c>
      <c r="E41" s="36" t="s">
        <v>123</v>
      </c>
      <c r="F41" s="36">
        <v>1</v>
      </c>
      <c r="G41" s="36">
        <v>1</v>
      </c>
      <c r="H41" s="36"/>
      <c r="I41" s="36">
        <v>1</v>
      </c>
      <c r="J41" s="36" t="s">
        <v>123</v>
      </c>
      <c r="K41" s="36" t="s">
        <v>123</v>
      </c>
      <c r="L41" s="36" t="s">
        <v>123</v>
      </c>
      <c r="M41" s="36" t="s">
        <v>123</v>
      </c>
      <c r="N41" s="36">
        <v>1</v>
      </c>
      <c r="O41" s="36" t="s">
        <v>123</v>
      </c>
      <c r="P41" s="36">
        <v>1</v>
      </c>
      <c r="Q41" s="36" t="s">
        <v>123</v>
      </c>
      <c r="R41" s="36" t="s">
        <v>123</v>
      </c>
      <c r="S41" s="36" t="s">
        <v>123</v>
      </c>
      <c r="T41" s="36" t="s">
        <v>123</v>
      </c>
      <c r="U41" s="36" t="s">
        <v>123</v>
      </c>
      <c r="V41" s="36" t="s">
        <v>123</v>
      </c>
      <c r="W41" s="36" t="s">
        <v>123</v>
      </c>
      <c r="X41" s="36" t="s">
        <v>123</v>
      </c>
      <c r="Y41" s="36" t="s">
        <v>123</v>
      </c>
      <c r="Z41" s="36" t="s">
        <v>123</v>
      </c>
      <c r="AA41" s="36" t="s">
        <v>123</v>
      </c>
      <c r="AB41" s="36" t="s">
        <v>123</v>
      </c>
      <c r="AC41" s="36" t="s">
        <v>123</v>
      </c>
      <c r="AD41" s="36" t="s">
        <v>123</v>
      </c>
      <c r="AE41" s="36" t="s">
        <v>123</v>
      </c>
      <c r="AF41" s="36" t="s">
        <v>123</v>
      </c>
      <c r="AG41" s="36" t="s">
        <v>123</v>
      </c>
      <c r="AH41" s="36"/>
      <c r="AI41" s="36"/>
      <c r="AJ41" s="36"/>
      <c r="AK41" s="36"/>
      <c r="AL41" s="36"/>
      <c r="AM41" s="36"/>
      <c r="AN41" s="37">
        <v>-14.807908665299999</v>
      </c>
      <c r="AO41" s="37">
        <v>-64.886937495321007</v>
      </c>
      <c r="AP41" s="36">
        <v>467</v>
      </c>
      <c r="AQ41" s="36"/>
      <c r="AR41" s="36"/>
      <c r="AS41" s="54">
        <f>AQ38-AP41</f>
        <v>43</v>
      </c>
      <c r="AT41" s="52"/>
      <c r="AU41" s="53"/>
      <c r="AV41" s="36">
        <v>1</v>
      </c>
      <c r="AW41" s="36">
        <v>1</v>
      </c>
      <c r="AX41" s="36">
        <v>1</v>
      </c>
      <c r="AY41" s="36">
        <v>37</v>
      </c>
      <c r="AZ41" s="36">
        <f>AY41*1.25</f>
        <v>46.25</v>
      </c>
      <c r="BA41" s="36" t="s">
        <v>123</v>
      </c>
      <c r="BB41" s="36" t="s">
        <v>123</v>
      </c>
    </row>
    <row r="42" spans="1:54" x14ac:dyDescent="0.3">
      <c r="A42" s="36">
        <v>31</v>
      </c>
      <c r="B42" s="36">
        <v>654</v>
      </c>
      <c r="C42" s="36" t="s">
        <v>123</v>
      </c>
      <c r="D42" s="36" t="s">
        <v>123</v>
      </c>
      <c r="E42" s="36" t="s">
        <v>123</v>
      </c>
      <c r="F42" s="36">
        <v>1</v>
      </c>
      <c r="G42" s="36">
        <v>1</v>
      </c>
      <c r="H42" s="36"/>
      <c r="I42" s="36">
        <v>1</v>
      </c>
      <c r="J42" s="36" t="s">
        <v>123</v>
      </c>
      <c r="K42" s="36" t="s">
        <v>123</v>
      </c>
      <c r="L42" s="36">
        <v>1</v>
      </c>
      <c r="M42" s="36" t="s">
        <v>123</v>
      </c>
      <c r="N42" s="36" t="s">
        <v>123</v>
      </c>
      <c r="O42" s="36" t="s">
        <v>123</v>
      </c>
      <c r="P42" s="36" t="s">
        <v>123</v>
      </c>
      <c r="Q42" s="36" t="s">
        <v>123</v>
      </c>
      <c r="R42" s="36" t="s">
        <v>123</v>
      </c>
      <c r="S42" s="36" t="s">
        <v>123</v>
      </c>
      <c r="T42" s="36" t="s">
        <v>123</v>
      </c>
      <c r="U42" s="36" t="s">
        <v>123</v>
      </c>
      <c r="V42" s="36" t="s">
        <v>123</v>
      </c>
      <c r="W42" s="36" t="s">
        <v>123</v>
      </c>
      <c r="X42" s="36" t="s">
        <v>123</v>
      </c>
      <c r="Y42" s="36" t="s">
        <v>123</v>
      </c>
      <c r="Z42" s="36" t="s">
        <v>123</v>
      </c>
      <c r="AA42" s="36" t="s">
        <v>123</v>
      </c>
      <c r="AB42" s="36" t="s">
        <v>123</v>
      </c>
      <c r="AC42" s="36" t="s">
        <v>123</v>
      </c>
      <c r="AD42" s="36" t="s">
        <v>123</v>
      </c>
      <c r="AE42" s="36" t="s">
        <v>123</v>
      </c>
      <c r="AF42" s="36" t="s">
        <v>123</v>
      </c>
      <c r="AG42" s="36" t="s">
        <v>123</v>
      </c>
      <c r="AH42" s="36"/>
      <c r="AI42" s="36"/>
      <c r="AJ42" s="36"/>
      <c r="AK42" s="36"/>
      <c r="AL42" s="36"/>
      <c r="AM42" s="36"/>
      <c r="AN42" s="37">
        <v>-14.808149501912</v>
      </c>
      <c r="AO42" s="37">
        <v>-64.886622000485005</v>
      </c>
      <c r="AP42" s="36">
        <v>423</v>
      </c>
      <c r="AQ42" s="36"/>
      <c r="AR42" s="36"/>
      <c r="AS42" s="54">
        <f>AP41-AP42</f>
        <v>44</v>
      </c>
      <c r="AT42" s="52"/>
      <c r="AU42" s="53"/>
      <c r="AV42" s="36" t="s">
        <v>123</v>
      </c>
      <c r="AW42" s="36" t="s">
        <v>123</v>
      </c>
      <c r="AX42" s="36" t="s">
        <v>123</v>
      </c>
      <c r="AY42" s="36" t="s">
        <v>123</v>
      </c>
      <c r="AZ42" s="36" t="s">
        <v>123</v>
      </c>
      <c r="BA42" s="36" t="s">
        <v>123</v>
      </c>
      <c r="BB42" s="36" t="s">
        <v>123</v>
      </c>
    </row>
    <row r="43" spans="1:54" x14ac:dyDescent="0.3">
      <c r="A43" s="36">
        <v>32</v>
      </c>
      <c r="B43" s="36">
        <v>655</v>
      </c>
      <c r="C43" s="36" t="s">
        <v>123</v>
      </c>
      <c r="D43" s="36" t="s">
        <v>123</v>
      </c>
      <c r="E43" s="36" t="s">
        <v>123</v>
      </c>
      <c r="F43" s="36">
        <v>1</v>
      </c>
      <c r="G43" s="36">
        <v>1</v>
      </c>
      <c r="H43" s="36"/>
      <c r="I43" s="36">
        <v>1</v>
      </c>
      <c r="J43" s="36" t="s">
        <v>123</v>
      </c>
      <c r="K43" s="36" t="s">
        <v>123</v>
      </c>
      <c r="L43" s="36">
        <v>1</v>
      </c>
      <c r="M43" s="36" t="s">
        <v>123</v>
      </c>
      <c r="N43" s="36" t="s">
        <v>123</v>
      </c>
      <c r="O43" s="36" t="s">
        <v>123</v>
      </c>
      <c r="P43" s="36" t="s">
        <v>123</v>
      </c>
      <c r="Q43" s="36" t="s">
        <v>123</v>
      </c>
      <c r="R43" s="36" t="s">
        <v>123</v>
      </c>
      <c r="S43" s="36" t="s">
        <v>123</v>
      </c>
      <c r="T43" s="36" t="s">
        <v>123</v>
      </c>
      <c r="U43" s="36" t="s">
        <v>123</v>
      </c>
      <c r="V43" s="36" t="s">
        <v>123</v>
      </c>
      <c r="W43" s="36" t="s">
        <v>123</v>
      </c>
      <c r="X43" s="36" t="s">
        <v>123</v>
      </c>
      <c r="Y43" s="36" t="s">
        <v>123</v>
      </c>
      <c r="Z43" s="36" t="s">
        <v>123</v>
      </c>
      <c r="AA43" s="36" t="s">
        <v>123</v>
      </c>
      <c r="AB43" s="36" t="s">
        <v>123</v>
      </c>
      <c r="AC43" s="36" t="s">
        <v>123</v>
      </c>
      <c r="AD43" s="36" t="s">
        <v>123</v>
      </c>
      <c r="AE43" s="36" t="s">
        <v>123</v>
      </c>
      <c r="AF43" s="36" t="s">
        <v>123</v>
      </c>
      <c r="AG43" s="36" t="s">
        <v>123</v>
      </c>
      <c r="AH43" s="36"/>
      <c r="AI43" s="36"/>
      <c r="AJ43" s="36"/>
      <c r="AK43" s="36"/>
      <c r="AL43" s="36"/>
      <c r="AM43" s="36"/>
      <c r="AN43" s="37">
        <v>-14.808353710404001</v>
      </c>
      <c r="AO43" s="37">
        <v>-64.886337686329995</v>
      </c>
      <c r="AP43" s="36">
        <v>387</v>
      </c>
      <c r="AQ43" s="36"/>
      <c r="AR43" s="36"/>
      <c r="AS43" s="54">
        <f t="shared" ref="AS43:AS44" si="2">AP42-AP43</f>
        <v>36</v>
      </c>
      <c r="AT43" s="52"/>
      <c r="AU43" s="53"/>
      <c r="AV43" s="36" t="s">
        <v>123</v>
      </c>
      <c r="AW43" s="36" t="s">
        <v>123</v>
      </c>
      <c r="AX43" s="36" t="s">
        <v>123</v>
      </c>
      <c r="AY43" s="36" t="s">
        <v>123</v>
      </c>
      <c r="AZ43" s="36" t="s">
        <v>123</v>
      </c>
      <c r="BA43" s="36" t="s">
        <v>123</v>
      </c>
      <c r="BB43" s="36" t="s">
        <v>123</v>
      </c>
    </row>
    <row r="44" spans="1:54" x14ac:dyDescent="0.3">
      <c r="A44" s="36">
        <v>33</v>
      </c>
      <c r="B44" s="36">
        <v>656</v>
      </c>
      <c r="C44" s="36" t="s">
        <v>123</v>
      </c>
      <c r="D44" s="36" t="s">
        <v>123</v>
      </c>
      <c r="E44" s="36" t="s">
        <v>123</v>
      </c>
      <c r="F44" s="36">
        <v>1</v>
      </c>
      <c r="G44" s="36">
        <v>1</v>
      </c>
      <c r="H44" s="36"/>
      <c r="I44" s="36">
        <v>1</v>
      </c>
      <c r="J44" s="36" t="s">
        <v>123</v>
      </c>
      <c r="K44" s="36" t="s">
        <v>123</v>
      </c>
      <c r="L44" s="36" t="s">
        <v>123</v>
      </c>
      <c r="M44" s="36" t="s">
        <v>123</v>
      </c>
      <c r="N44" s="36">
        <v>1</v>
      </c>
      <c r="O44" s="36" t="s">
        <v>123</v>
      </c>
      <c r="P44" s="36">
        <v>1</v>
      </c>
      <c r="Q44" s="36" t="s">
        <v>123</v>
      </c>
      <c r="R44" s="36" t="s">
        <v>123</v>
      </c>
      <c r="S44" s="36" t="s">
        <v>123</v>
      </c>
      <c r="T44" s="36" t="s">
        <v>123</v>
      </c>
      <c r="U44" s="36" t="s">
        <v>123</v>
      </c>
      <c r="V44" s="36" t="s">
        <v>123</v>
      </c>
      <c r="W44" s="36" t="s">
        <v>123</v>
      </c>
      <c r="X44" s="36" t="s">
        <v>123</v>
      </c>
      <c r="Y44" s="36" t="s">
        <v>123</v>
      </c>
      <c r="Z44" s="36" t="s">
        <v>123</v>
      </c>
      <c r="AA44" s="36" t="s">
        <v>123</v>
      </c>
      <c r="AB44" s="36" t="s">
        <v>123</v>
      </c>
      <c r="AC44" s="36" t="s">
        <v>123</v>
      </c>
      <c r="AD44" s="36" t="s">
        <v>123</v>
      </c>
      <c r="AE44" s="36" t="s">
        <v>123</v>
      </c>
      <c r="AF44" s="36" t="s">
        <v>123</v>
      </c>
      <c r="AG44" s="36" t="s">
        <v>123</v>
      </c>
      <c r="AH44" s="36"/>
      <c r="AI44" s="36"/>
      <c r="AJ44" s="36"/>
      <c r="AK44" s="36"/>
      <c r="AL44" s="36"/>
      <c r="AM44" s="36"/>
      <c r="AN44" s="37">
        <v>-14.808566022202999</v>
      </c>
      <c r="AO44" s="37">
        <v>-64.886067453771005</v>
      </c>
      <c r="AP44" s="36">
        <v>350</v>
      </c>
      <c r="AQ44" s="36"/>
      <c r="AR44" s="36"/>
      <c r="AS44" s="54">
        <f t="shared" si="2"/>
        <v>37</v>
      </c>
      <c r="AT44" s="52"/>
      <c r="AU44" s="53"/>
      <c r="AV44" s="36">
        <v>1</v>
      </c>
      <c r="AW44" s="36">
        <v>1</v>
      </c>
      <c r="AX44" s="36">
        <v>1</v>
      </c>
      <c r="AY44" s="36" t="s">
        <v>123</v>
      </c>
      <c r="AZ44" s="36" t="s">
        <v>123</v>
      </c>
      <c r="BA44" s="36" t="s">
        <v>123</v>
      </c>
      <c r="BB44" s="36" t="s">
        <v>123</v>
      </c>
    </row>
    <row r="45" spans="1:54" x14ac:dyDescent="0.3">
      <c r="A45" s="36" t="s">
        <v>377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68">
        <v>1</v>
      </c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7">
        <v>-14.808617</v>
      </c>
      <c r="AO45" s="37">
        <v>-64.886005999999995</v>
      </c>
      <c r="AP45" s="36"/>
      <c r="AQ45" s="36"/>
      <c r="AR45" s="36"/>
      <c r="AS45" s="54"/>
      <c r="AT45" s="52"/>
      <c r="AU45" s="53"/>
      <c r="AV45" s="36" t="s">
        <v>123</v>
      </c>
      <c r="AW45" s="36" t="s">
        <v>123</v>
      </c>
      <c r="AX45" s="36"/>
      <c r="AY45" s="36">
        <v>9</v>
      </c>
      <c r="AZ45" s="36">
        <f>AY45*1.25</f>
        <v>11.25</v>
      </c>
      <c r="BA45" s="36" t="s">
        <v>123</v>
      </c>
      <c r="BB45" s="36" t="s">
        <v>123</v>
      </c>
    </row>
    <row r="46" spans="1:54" x14ac:dyDescent="0.3">
      <c r="A46" s="36">
        <v>34</v>
      </c>
      <c r="B46" s="36">
        <v>657</v>
      </c>
      <c r="C46" s="36"/>
      <c r="D46" s="36"/>
      <c r="E46" s="36"/>
      <c r="F46" s="36">
        <v>1</v>
      </c>
      <c r="G46" s="36">
        <v>1</v>
      </c>
      <c r="H46" s="36">
        <v>1</v>
      </c>
      <c r="I46" s="36"/>
      <c r="J46" s="36"/>
      <c r="K46" s="36"/>
      <c r="L46" s="36"/>
      <c r="M46" s="36"/>
      <c r="N46" s="36"/>
      <c r="O46" s="36"/>
      <c r="P46" s="36">
        <v>1</v>
      </c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7">
        <v>-14.808406</v>
      </c>
      <c r="AO46" s="37">
        <v>-64.885947000000002</v>
      </c>
      <c r="AP46" s="36"/>
      <c r="AQ46" s="36"/>
      <c r="AR46" s="36"/>
      <c r="AS46" s="54"/>
      <c r="AT46" s="52"/>
      <c r="AU46" s="53"/>
      <c r="AV46" s="36">
        <v>1</v>
      </c>
      <c r="AW46" s="36">
        <v>1</v>
      </c>
      <c r="AX46" s="36">
        <v>1</v>
      </c>
      <c r="AY46" s="36">
        <v>24</v>
      </c>
      <c r="AZ46" s="36">
        <f>AY46*1.25</f>
        <v>30</v>
      </c>
      <c r="BA46" s="36">
        <v>1</v>
      </c>
      <c r="BB46" s="36" t="s">
        <v>123</v>
      </c>
    </row>
    <row r="47" spans="1:54" x14ac:dyDescent="0.3">
      <c r="A47" s="36">
        <v>35</v>
      </c>
      <c r="B47" s="36">
        <v>658</v>
      </c>
      <c r="C47" s="36" t="s">
        <v>123</v>
      </c>
      <c r="D47" s="36" t="s">
        <v>123</v>
      </c>
      <c r="E47" s="36" t="s">
        <v>123</v>
      </c>
      <c r="F47" s="36">
        <v>1</v>
      </c>
      <c r="G47" s="36">
        <v>1</v>
      </c>
      <c r="H47" s="36"/>
      <c r="I47" s="36">
        <v>1</v>
      </c>
      <c r="J47" s="36" t="s">
        <v>123</v>
      </c>
      <c r="K47" s="36" t="s">
        <v>123</v>
      </c>
      <c r="L47" s="36" t="s">
        <v>123</v>
      </c>
      <c r="M47" s="36" t="s">
        <v>123</v>
      </c>
      <c r="N47" s="36">
        <v>1</v>
      </c>
      <c r="O47" s="36" t="s">
        <v>123</v>
      </c>
      <c r="P47" s="36">
        <v>1</v>
      </c>
      <c r="Q47" s="36">
        <v>1</v>
      </c>
      <c r="R47" s="36" t="s">
        <v>123</v>
      </c>
      <c r="S47" s="36" t="s">
        <v>123</v>
      </c>
      <c r="T47" s="36" t="s">
        <v>123</v>
      </c>
      <c r="U47" s="36" t="s">
        <v>123</v>
      </c>
      <c r="V47" s="36" t="s">
        <v>123</v>
      </c>
      <c r="W47" s="36" t="s">
        <v>123</v>
      </c>
      <c r="X47" s="36" t="s">
        <v>123</v>
      </c>
      <c r="Y47" s="36" t="s">
        <v>123</v>
      </c>
      <c r="Z47" s="36" t="s">
        <v>123</v>
      </c>
      <c r="AA47" s="36" t="s">
        <v>123</v>
      </c>
      <c r="AB47" s="36" t="s">
        <v>123</v>
      </c>
      <c r="AC47" s="36" t="s">
        <v>123</v>
      </c>
      <c r="AD47" s="36" t="s">
        <v>123</v>
      </c>
      <c r="AE47" s="36" t="s">
        <v>123</v>
      </c>
      <c r="AF47" s="36" t="s">
        <v>123</v>
      </c>
      <c r="AG47" s="36" t="s">
        <v>123</v>
      </c>
      <c r="AH47" s="36"/>
      <c r="AI47" s="36"/>
      <c r="AJ47" s="36"/>
      <c r="AK47" s="36"/>
      <c r="AL47" s="36"/>
      <c r="AM47" s="36"/>
      <c r="AN47" s="37">
        <v>-14.808763747508999</v>
      </c>
      <c r="AO47" s="37">
        <v>-64.886054042726002</v>
      </c>
      <c r="AP47" s="36">
        <v>324</v>
      </c>
      <c r="AQ47" s="36"/>
      <c r="AR47" s="36"/>
      <c r="AS47" s="54">
        <f>AP44-AP47</f>
        <v>26</v>
      </c>
      <c r="AT47" s="52" t="s">
        <v>270</v>
      </c>
      <c r="AU47" s="53"/>
      <c r="AV47" s="36">
        <v>1</v>
      </c>
      <c r="AW47" s="36">
        <v>1</v>
      </c>
      <c r="AX47" s="36">
        <v>1</v>
      </c>
      <c r="AY47" s="36">
        <v>17</v>
      </c>
      <c r="AZ47" s="36">
        <f>AY47*1.25</f>
        <v>21.25</v>
      </c>
      <c r="BA47" s="36" t="s">
        <v>123</v>
      </c>
      <c r="BB47" s="36" t="s">
        <v>123</v>
      </c>
    </row>
    <row r="48" spans="1:54" x14ac:dyDescent="0.3">
      <c r="A48" s="36">
        <v>36</v>
      </c>
      <c r="B48" s="36">
        <v>659</v>
      </c>
      <c r="C48" s="36" t="s">
        <v>123</v>
      </c>
      <c r="D48" s="36" t="s">
        <v>123</v>
      </c>
      <c r="E48" s="36" t="s">
        <v>123</v>
      </c>
      <c r="F48" s="36">
        <v>1</v>
      </c>
      <c r="G48" s="36">
        <v>1</v>
      </c>
      <c r="H48" s="36"/>
      <c r="I48" s="36">
        <v>1</v>
      </c>
      <c r="J48" s="36" t="s">
        <v>123</v>
      </c>
      <c r="K48" s="36" t="s">
        <v>123</v>
      </c>
      <c r="L48" s="36">
        <v>1</v>
      </c>
      <c r="M48" s="36" t="s">
        <v>123</v>
      </c>
      <c r="N48" s="36" t="s">
        <v>123</v>
      </c>
      <c r="O48" s="36" t="s">
        <v>123</v>
      </c>
      <c r="P48" s="36" t="s">
        <v>123</v>
      </c>
      <c r="Q48" s="36" t="s">
        <v>123</v>
      </c>
      <c r="R48" s="36" t="s">
        <v>123</v>
      </c>
      <c r="S48" s="36" t="s">
        <v>123</v>
      </c>
      <c r="T48" s="36" t="s">
        <v>123</v>
      </c>
      <c r="U48" s="36" t="s">
        <v>123</v>
      </c>
      <c r="V48" s="36" t="s">
        <v>123</v>
      </c>
      <c r="W48" s="36" t="s">
        <v>123</v>
      </c>
      <c r="X48" s="36" t="s">
        <v>123</v>
      </c>
      <c r="Y48" s="36" t="s">
        <v>123</v>
      </c>
      <c r="Z48" s="36" t="s">
        <v>123</v>
      </c>
      <c r="AA48" s="36" t="s">
        <v>123</v>
      </c>
      <c r="AB48" s="36" t="s">
        <v>123</v>
      </c>
      <c r="AC48" s="36" t="s">
        <v>123</v>
      </c>
      <c r="AD48" s="36" t="s">
        <v>123</v>
      </c>
      <c r="AE48" s="36" t="s">
        <v>123</v>
      </c>
      <c r="AF48" s="36" t="s">
        <v>123</v>
      </c>
      <c r="AG48" s="36" t="s">
        <v>123</v>
      </c>
      <c r="AH48" s="36"/>
      <c r="AI48" s="36"/>
      <c r="AJ48" s="36"/>
      <c r="AK48" s="36"/>
      <c r="AL48" s="36"/>
      <c r="AM48" s="36"/>
      <c r="AN48" s="37">
        <v>-14.808886596419001</v>
      </c>
      <c r="AO48" s="37">
        <v>-64.885886739938996</v>
      </c>
      <c r="AP48" s="36">
        <v>301</v>
      </c>
      <c r="AQ48" s="36"/>
      <c r="AR48" s="36"/>
      <c r="AS48" s="54">
        <f>AP47-AP48</f>
        <v>23</v>
      </c>
      <c r="AT48" s="52"/>
      <c r="AU48" s="53"/>
      <c r="AV48" s="36" t="s">
        <v>123</v>
      </c>
      <c r="AW48" s="36" t="s">
        <v>123</v>
      </c>
      <c r="AX48" s="36" t="s">
        <v>123</v>
      </c>
      <c r="AY48" s="36" t="s">
        <v>123</v>
      </c>
      <c r="AZ48" s="36" t="s">
        <v>123</v>
      </c>
      <c r="BA48" s="36" t="s">
        <v>123</v>
      </c>
      <c r="BB48" s="36" t="s">
        <v>123</v>
      </c>
    </row>
    <row r="49" spans="1:54" x14ac:dyDescent="0.3">
      <c r="A49" s="36">
        <v>37</v>
      </c>
      <c r="B49" s="36">
        <v>660</v>
      </c>
      <c r="C49" s="36" t="s">
        <v>123</v>
      </c>
      <c r="D49" s="36" t="s">
        <v>123</v>
      </c>
      <c r="E49" s="36" t="s">
        <v>123</v>
      </c>
      <c r="F49" s="36">
        <v>1</v>
      </c>
      <c r="G49" s="36">
        <v>1</v>
      </c>
      <c r="H49" s="36"/>
      <c r="I49" s="36">
        <v>1</v>
      </c>
      <c r="J49" s="36" t="s">
        <v>123</v>
      </c>
      <c r="K49" s="36" t="s">
        <v>123</v>
      </c>
      <c r="L49" s="36">
        <v>1</v>
      </c>
      <c r="M49" s="36" t="s">
        <v>123</v>
      </c>
      <c r="N49" s="36" t="s">
        <v>123</v>
      </c>
      <c r="O49" s="36" t="s">
        <v>123</v>
      </c>
      <c r="P49" s="36" t="s">
        <v>123</v>
      </c>
      <c r="Q49" s="36" t="s">
        <v>123</v>
      </c>
      <c r="R49" s="36" t="s">
        <v>123</v>
      </c>
      <c r="S49" s="36" t="s">
        <v>123</v>
      </c>
      <c r="T49" s="36" t="s">
        <v>123</v>
      </c>
      <c r="U49" s="36" t="s">
        <v>123</v>
      </c>
      <c r="V49" s="36" t="s">
        <v>123</v>
      </c>
      <c r="W49" s="36" t="s">
        <v>123</v>
      </c>
      <c r="X49" s="36" t="s">
        <v>123</v>
      </c>
      <c r="Y49" s="36" t="s">
        <v>123</v>
      </c>
      <c r="Z49" s="36" t="s">
        <v>123</v>
      </c>
      <c r="AA49" s="36" t="s">
        <v>123</v>
      </c>
      <c r="AB49" s="36" t="s">
        <v>123</v>
      </c>
      <c r="AC49" s="36" t="s">
        <v>123</v>
      </c>
      <c r="AD49" s="36" t="s">
        <v>123</v>
      </c>
      <c r="AE49" s="36" t="s">
        <v>123</v>
      </c>
      <c r="AF49" s="36" t="s">
        <v>123</v>
      </c>
      <c r="AG49" s="36" t="s">
        <v>123</v>
      </c>
      <c r="AH49" s="36"/>
      <c r="AI49" s="36"/>
      <c r="AJ49" s="36"/>
      <c r="AK49" s="36"/>
      <c r="AL49" s="36"/>
      <c r="AM49" s="36"/>
      <c r="AN49" s="37">
        <v>-14.809118680187</v>
      </c>
      <c r="AO49" s="37">
        <v>-64.885600749402997</v>
      </c>
      <c r="AP49" s="36">
        <v>262</v>
      </c>
      <c r="AQ49" s="36"/>
      <c r="AR49" s="36"/>
      <c r="AS49" s="54">
        <f>AP48-AP49</f>
        <v>39</v>
      </c>
      <c r="AT49" s="52"/>
      <c r="AU49" s="53"/>
      <c r="AV49" s="36" t="s">
        <v>123</v>
      </c>
      <c r="AW49" s="36" t="s">
        <v>123</v>
      </c>
      <c r="AX49" s="36" t="s">
        <v>123</v>
      </c>
      <c r="AY49" s="36" t="s">
        <v>123</v>
      </c>
      <c r="AZ49" s="36" t="s">
        <v>123</v>
      </c>
      <c r="BA49" s="36" t="s">
        <v>123</v>
      </c>
      <c r="BB49" s="36" t="s">
        <v>123</v>
      </c>
    </row>
    <row r="50" spans="1:54" x14ac:dyDescent="0.3">
      <c r="A50" s="36">
        <v>38</v>
      </c>
      <c r="B50" s="36">
        <v>661</v>
      </c>
      <c r="C50" s="36" t="s">
        <v>123</v>
      </c>
      <c r="D50" s="36" t="s">
        <v>123</v>
      </c>
      <c r="E50" s="36" t="s">
        <v>123</v>
      </c>
      <c r="F50" s="36">
        <v>1</v>
      </c>
      <c r="G50" s="36">
        <v>1</v>
      </c>
      <c r="H50" s="36">
        <v>1</v>
      </c>
      <c r="I50" s="36" t="s">
        <v>123</v>
      </c>
      <c r="J50" s="36" t="s">
        <v>123</v>
      </c>
      <c r="K50" s="36" t="s">
        <v>123</v>
      </c>
      <c r="L50" s="36" t="s">
        <v>123</v>
      </c>
      <c r="M50" s="36" t="s">
        <v>123</v>
      </c>
      <c r="N50" s="36">
        <v>1</v>
      </c>
      <c r="O50" s="36" t="s">
        <v>123</v>
      </c>
      <c r="P50" s="36" t="s">
        <v>123</v>
      </c>
      <c r="Q50" s="36" t="s">
        <v>123</v>
      </c>
      <c r="R50" s="36" t="s">
        <v>123</v>
      </c>
      <c r="S50" s="36" t="s">
        <v>123</v>
      </c>
      <c r="T50" s="36" t="s">
        <v>123</v>
      </c>
      <c r="U50" s="36" t="s">
        <v>123</v>
      </c>
      <c r="V50" s="36">
        <v>1</v>
      </c>
      <c r="W50" s="36" t="s">
        <v>123</v>
      </c>
      <c r="X50" s="36" t="s">
        <v>123</v>
      </c>
      <c r="Y50" s="36" t="s">
        <v>123</v>
      </c>
      <c r="Z50" s="36" t="s">
        <v>123</v>
      </c>
      <c r="AA50" s="36" t="s">
        <v>123</v>
      </c>
      <c r="AB50" s="36" t="s">
        <v>123</v>
      </c>
      <c r="AC50" s="36" t="s">
        <v>123</v>
      </c>
      <c r="AD50" s="36" t="s">
        <v>123</v>
      </c>
      <c r="AE50" s="36" t="s">
        <v>123</v>
      </c>
      <c r="AF50" s="36" t="s">
        <v>123</v>
      </c>
      <c r="AG50" s="36" t="s">
        <v>123</v>
      </c>
      <c r="AH50" s="36"/>
      <c r="AI50" s="36"/>
      <c r="AJ50" s="36"/>
      <c r="AK50" s="36" t="s">
        <v>312</v>
      </c>
      <c r="AL50" s="36">
        <v>1</v>
      </c>
      <c r="AM50" s="36">
        <v>1</v>
      </c>
      <c r="AN50" s="37">
        <v>-14.808973465791</v>
      </c>
      <c r="AO50" s="37">
        <v>-64.885403607040004</v>
      </c>
      <c r="AP50" s="36">
        <v>238</v>
      </c>
      <c r="AQ50" s="36">
        <v>226</v>
      </c>
      <c r="AR50" s="36"/>
      <c r="AS50" s="54">
        <f>AP49-AP50</f>
        <v>24</v>
      </c>
      <c r="AT50" s="52"/>
      <c r="AU50" s="53"/>
      <c r="AV50" s="36" t="s">
        <v>123</v>
      </c>
      <c r="AW50" s="36" t="s">
        <v>123</v>
      </c>
      <c r="AX50" s="36" t="s">
        <v>123</v>
      </c>
      <c r="AY50" s="36" t="s">
        <v>123</v>
      </c>
      <c r="AZ50" s="36" t="s">
        <v>123</v>
      </c>
      <c r="BA50" s="36" t="s">
        <v>123</v>
      </c>
      <c r="BB50" s="36" t="s">
        <v>123</v>
      </c>
    </row>
    <row r="51" spans="1:54" x14ac:dyDescent="0.3">
      <c r="A51" s="123" t="s">
        <v>22</v>
      </c>
      <c r="B51" s="123"/>
      <c r="C51" s="38">
        <f t="shared" ref="C51:AG51" si="3">SUM(C8:C50)</f>
        <v>0</v>
      </c>
      <c r="D51" s="38">
        <f t="shared" si="3"/>
        <v>0</v>
      </c>
      <c r="E51" s="38">
        <f t="shared" si="3"/>
        <v>0</v>
      </c>
      <c r="F51" s="38">
        <f t="shared" si="3"/>
        <v>37</v>
      </c>
      <c r="G51" s="38">
        <f t="shared" si="3"/>
        <v>37</v>
      </c>
      <c r="H51" s="38">
        <f t="shared" si="3"/>
        <v>21</v>
      </c>
      <c r="I51" s="38">
        <f t="shared" si="3"/>
        <v>16</v>
      </c>
      <c r="J51" s="38">
        <f t="shared" si="3"/>
        <v>0</v>
      </c>
      <c r="K51" s="38">
        <f t="shared" si="3"/>
        <v>0</v>
      </c>
      <c r="L51" s="38">
        <f t="shared" si="3"/>
        <v>19</v>
      </c>
      <c r="M51" s="38">
        <f t="shared" si="3"/>
        <v>0</v>
      </c>
      <c r="N51" s="38">
        <f t="shared" si="3"/>
        <v>14</v>
      </c>
      <c r="O51" s="38">
        <f t="shared" si="3"/>
        <v>0</v>
      </c>
      <c r="P51" s="38">
        <f t="shared" si="3"/>
        <v>14</v>
      </c>
      <c r="Q51" s="38">
        <f t="shared" si="3"/>
        <v>6</v>
      </c>
      <c r="R51" s="38">
        <f t="shared" si="3"/>
        <v>0</v>
      </c>
      <c r="S51" s="38">
        <f t="shared" si="3"/>
        <v>0</v>
      </c>
      <c r="T51" s="38">
        <f t="shared" si="3"/>
        <v>0</v>
      </c>
      <c r="U51" s="38">
        <f t="shared" si="3"/>
        <v>0</v>
      </c>
      <c r="V51" s="38">
        <f t="shared" si="3"/>
        <v>5</v>
      </c>
      <c r="W51" s="38">
        <f t="shared" si="3"/>
        <v>0</v>
      </c>
      <c r="X51" s="38">
        <f t="shared" si="3"/>
        <v>4</v>
      </c>
      <c r="Y51" s="38">
        <f t="shared" si="3"/>
        <v>1</v>
      </c>
      <c r="Z51" s="38">
        <f t="shared" si="3"/>
        <v>0</v>
      </c>
      <c r="AA51" s="38">
        <f t="shared" si="3"/>
        <v>0</v>
      </c>
      <c r="AB51" s="38">
        <f t="shared" si="3"/>
        <v>0</v>
      </c>
      <c r="AC51" s="38">
        <f t="shared" si="3"/>
        <v>0</v>
      </c>
      <c r="AD51" s="38">
        <f t="shared" si="3"/>
        <v>0</v>
      </c>
      <c r="AE51" s="38">
        <f t="shared" si="3"/>
        <v>0</v>
      </c>
      <c r="AF51" s="38">
        <f t="shared" si="3"/>
        <v>0</v>
      </c>
      <c r="AG51" s="38">
        <f t="shared" si="3"/>
        <v>0</v>
      </c>
      <c r="AH51" s="38">
        <f>COUNTA(AH8:AH50)</f>
        <v>0</v>
      </c>
      <c r="AI51" s="38">
        <f>SUM(AI8:AI50)</f>
        <v>0</v>
      </c>
      <c r="AJ51" s="38">
        <f>SUM(AJ8:AJ50)</f>
        <v>0</v>
      </c>
      <c r="AK51" s="38">
        <f>COUNTA(AK8:AK50)</f>
        <v>5</v>
      </c>
      <c r="AL51" s="38">
        <f>SUM(AL8:AL50)</f>
        <v>5</v>
      </c>
      <c r="AM51" s="38">
        <f>SUM(AM8:AM50)</f>
        <v>9</v>
      </c>
      <c r="AN51" s="106" t="s">
        <v>25</v>
      </c>
      <c r="AO51" s="106"/>
      <c r="AP51" s="106">
        <f>AR51+AS51</f>
        <v>1049</v>
      </c>
      <c r="AQ51" s="106"/>
      <c r="AR51" s="34">
        <f>SUM(AR8:AR50)</f>
        <v>15</v>
      </c>
      <c r="AS51" s="34">
        <f>SUM(AS8:AS50)</f>
        <v>1034</v>
      </c>
      <c r="AT51" s="106" t="s">
        <v>75</v>
      </c>
      <c r="AU51" s="106"/>
      <c r="AV51" s="38">
        <f t="shared" ref="AV51:BB51" si="4">SUM(AV8:AV50)</f>
        <v>16</v>
      </c>
      <c r="AW51" s="38">
        <f t="shared" si="4"/>
        <v>16</v>
      </c>
      <c r="AX51" s="38">
        <f t="shared" si="4"/>
        <v>16</v>
      </c>
      <c r="AY51" s="38">
        <f t="shared" si="4"/>
        <v>293</v>
      </c>
      <c r="AZ51" s="38">
        <f t="shared" si="4"/>
        <v>366.25</v>
      </c>
      <c r="BA51" s="38">
        <f t="shared" si="4"/>
        <v>5</v>
      </c>
      <c r="BB51" s="38">
        <f t="shared" si="4"/>
        <v>0</v>
      </c>
    </row>
    <row r="52" spans="1:54" ht="10.95" customHeight="1" x14ac:dyDescent="0.3">
      <c r="AP52" s="82">
        <f>AP8-AQ50</f>
        <v>1419</v>
      </c>
    </row>
    <row r="53" spans="1:54" ht="10.95" customHeight="1" x14ac:dyDescent="0.3"/>
    <row r="54" spans="1:54" ht="10.95" customHeight="1" x14ac:dyDescent="0.3"/>
    <row r="55" spans="1:54" ht="10.95" customHeight="1" x14ac:dyDescent="0.3"/>
    <row r="56" spans="1:54" ht="10.95" customHeight="1" x14ac:dyDescent="0.3"/>
    <row r="57" spans="1:54" ht="10.95" customHeight="1" x14ac:dyDescent="0.3"/>
    <row r="58" spans="1:54" ht="10.95" customHeight="1" x14ac:dyDescent="0.3"/>
    <row r="59" spans="1:54" ht="10.95" customHeight="1" x14ac:dyDescent="0.3"/>
    <row r="60" spans="1:54" ht="10.95" customHeight="1" x14ac:dyDescent="0.3"/>
    <row r="61" spans="1:54" ht="10.95" customHeight="1" x14ac:dyDescent="0.3"/>
    <row r="62" spans="1:54" ht="10.95" customHeight="1" x14ac:dyDescent="0.3"/>
    <row r="63" spans="1:54" ht="10.95" customHeight="1" x14ac:dyDescent="0.3"/>
    <row r="64" spans="1:5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  <row r="180" ht="10.95" customHeight="1" x14ac:dyDescent="0.3"/>
    <row r="181" ht="10.95" customHeight="1" x14ac:dyDescent="0.3"/>
    <row r="182" ht="10.95" customHeight="1" x14ac:dyDescent="0.3"/>
    <row r="183" ht="10.95" customHeight="1" x14ac:dyDescent="0.3"/>
    <row r="184" ht="10.95" customHeight="1" x14ac:dyDescent="0.3"/>
    <row r="185" ht="10.95" customHeight="1" x14ac:dyDescent="0.3"/>
    <row r="186" ht="10.95" customHeight="1" x14ac:dyDescent="0.3"/>
    <row r="187" ht="10.95" customHeight="1" x14ac:dyDescent="0.3"/>
    <row r="188" ht="10.95" customHeight="1" x14ac:dyDescent="0.3"/>
    <row r="189" ht="10.95" customHeight="1" x14ac:dyDescent="0.3"/>
    <row r="190" ht="10.95" customHeight="1" x14ac:dyDescent="0.3"/>
    <row r="191" ht="10.95" customHeight="1" x14ac:dyDescent="0.3"/>
    <row r="192" ht="10.95" customHeight="1" x14ac:dyDescent="0.3"/>
    <row r="193" ht="10.95" customHeight="1" x14ac:dyDescent="0.3"/>
    <row r="194" ht="10.95" customHeight="1" x14ac:dyDescent="0.3"/>
    <row r="195" ht="10.95" customHeight="1" x14ac:dyDescent="0.3"/>
    <row r="196" ht="10.95" customHeight="1" x14ac:dyDescent="0.3"/>
    <row r="197" ht="10.95" customHeight="1" x14ac:dyDescent="0.3"/>
    <row r="198" ht="10.95" customHeight="1" x14ac:dyDescent="0.3"/>
    <row r="199" ht="10.95" customHeight="1" x14ac:dyDescent="0.3"/>
    <row r="200" ht="10.95" customHeight="1" x14ac:dyDescent="0.3"/>
    <row r="201" ht="10.95" customHeight="1" x14ac:dyDescent="0.3"/>
    <row r="202" ht="10.95" customHeight="1" x14ac:dyDescent="0.3"/>
    <row r="203" ht="10.95" customHeight="1" x14ac:dyDescent="0.3"/>
    <row r="204" ht="10.95" customHeight="1" x14ac:dyDescent="0.3"/>
    <row r="205" ht="10.95" customHeight="1" x14ac:dyDescent="0.3"/>
    <row r="206" ht="10.95" customHeight="1" x14ac:dyDescent="0.3"/>
    <row r="207" ht="10.95" customHeight="1" x14ac:dyDescent="0.3"/>
    <row r="208" ht="10.95" customHeight="1" x14ac:dyDescent="0.3"/>
    <row r="209" ht="10.95" customHeight="1" x14ac:dyDescent="0.3"/>
    <row r="210" ht="10.95" customHeight="1" x14ac:dyDescent="0.3"/>
    <row r="211" ht="10.95" customHeight="1" x14ac:dyDescent="0.3"/>
    <row r="212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T9:AU9"/>
    <mergeCell ref="AT10:AU10"/>
    <mergeCell ref="A51:B51"/>
    <mergeCell ref="AN51:AO51"/>
    <mergeCell ref="AP51:AQ51"/>
    <mergeCell ref="AT51:AU51"/>
    <mergeCell ref="AN6:AO6"/>
    <mergeCell ref="AP6:AS6"/>
    <mergeCell ref="AT6:AU7"/>
    <mergeCell ref="AV6:BB6"/>
    <mergeCell ref="AP7:AQ7"/>
    <mergeCell ref="AT8:AU8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EB07-6AD9-4A7A-A1B0-5DC1DA817364}">
  <sheetPr>
    <pageSetUpPr fitToPage="1"/>
  </sheetPr>
  <dimension ref="A1:BB173"/>
  <sheetViews>
    <sheetView showGridLines="0" tabSelected="1" zoomScaleNormal="100" workbookViewId="0">
      <pane xSplit="2" ySplit="7" topLeftCell="D8" activePane="bottomRight" state="frozen"/>
      <selection pane="topRight" activeCell="C1" sqref="C1"/>
      <selection pane="bottomLeft" activeCell="A8" sqref="A8"/>
      <selection pane="bottomRight" activeCell="AS15" sqref="AS15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6640625" style="1" customWidth="1"/>
    <col min="15" max="15" width="3.44140625" style="1" customWidth="1"/>
    <col min="16" max="16" width="5.109375" style="1" customWidth="1"/>
    <col min="17" max="17" width="4.6640625" style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1.44140625" style="1" customWidth="1"/>
    <col min="41" max="41" width="11.44140625" style="1" bestFit="1" customWidth="1"/>
    <col min="42" max="44" width="6" style="1" bestFit="1" customWidth="1"/>
    <col min="45" max="45" width="5" style="1" bestFit="1" customWidth="1"/>
    <col min="46" max="46" width="10.5546875" style="2" customWidth="1"/>
    <col min="47" max="47" width="8" style="2" customWidth="1"/>
    <col min="48" max="49" width="3.4414062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9" t="s">
        <v>339</v>
      </c>
      <c r="G4" s="28"/>
      <c r="H4" s="28"/>
      <c r="I4" s="28"/>
      <c r="J4" s="28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269</v>
      </c>
      <c r="AQ4" s="31"/>
      <c r="AR4" s="32"/>
      <c r="AT4" s="33" t="s">
        <v>88</v>
      </c>
      <c r="AU4" s="107" t="s">
        <v>341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33.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90</v>
      </c>
      <c r="S7" s="25" t="s">
        <v>117</v>
      </c>
      <c r="T7" s="25" t="s">
        <v>13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>
        <v>1</v>
      </c>
      <c r="B8" s="36">
        <v>629</v>
      </c>
      <c r="C8" s="36" t="s">
        <v>123</v>
      </c>
      <c r="D8" s="36" t="s">
        <v>123</v>
      </c>
      <c r="E8" s="36" t="s">
        <v>123</v>
      </c>
      <c r="F8" s="36" t="s">
        <v>123</v>
      </c>
      <c r="G8" s="36"/>
      <c r="H8" s="36" t="s">
        <v>123</v>
      </c>
      <c r="I8" s="36" t="s">
        <v>123</v>
      </c>
      <c r="J8" s="36" t="s">
        <v>123</v>
      </c>
      <c r="K8" s="36" t="s">
        <v>123</v>
      </c>
      <c r="L8" s="36" t="s">
        <v>123</v>
      </c>
      <c r="M8" s="36" t="s">
        <v>123</v>
      </c>
      <c r="N8" s="36">
        <v>1</v>
      </c>
      <c r="O8" s="36" t="s">
        <v>123</v>
      </c>
      <c r="P8" s="36" t="s">
        <v>123</v>
      </c>
      <c r="Q8" s="36" t="s">
        <v>123</v>
      </c>
      <c r="R8" s="36" t="s">
        <v>123</v>
      </c>
      <c r="S8" s="36" t="s">
        <v>123</v>
      </c>
      <c r="T8" s="36" t="s">
        <v>123</v>
      </c>
      <c r="U8" s="36" t="s">
        <v>123</v>
      </c>
      <c r="V8" s="36" t="s">
        <v>123</v>
      </c>
      <c r="W8" s="36" t="s">
        <v>123</v>
      </c>
      <c r="X8" s="36" t="s">
        <v>123</v>
      </c>
      <c r="Y8" s="36" t="s">
        <v>123</v>
      </c>
      <c r="Z8" s="36" t="s">
        <v>123</v>
      </c>
      <c r="AA8" s="36" t="s">
        <v>123</v>
      </c>
      <c r="AB8" s="36" t="s">
        <v>123</v>
      </c>
      <c r="AC8" s="36" t="s">
        <v>123</v>
      </c>
      <c r="AD8" s="36" t="s">
        <v>123</v>
      </c>
      <c r="AE8" s="36" t="s">
        <v>123</v>
      </c>
      <c r="AF8" s="36" t="s">
        <v>123</v>
      </c>
      <c r="AG8" s="36" t="s">
        <v>123</v>
      </c>
      <c r="AH8" s="36"/>
      <c r="AI8" s="36"/>
      <c r="AJ8" s="36"/>
      <c r="AK8" s="36"/>
      <c r="AL8" s="36"/>
      <c r="AM8" s="36"/>
      <c r="AN8" s="37">
        <v>-14.80767982165</v>
      </c>
      <c r="AO8" s="37">
        <v>-64.881350453943</v>
      </c>
      <c r="AP8" s="36">
        <v>700</v>
      </c>
      <c r="AQ8" s="36">
        <v>716</v>
      </c>
      <c r="AR8" s="36">
        <f>AQ8-AP8</f>
        <v>16</v>
      </c>
      <c r="AS8" s="36"/>
      <c r="AT8" s="138"/>
      <c r="AU8" s="139"/>
      <c r="AV8" s="36" t="s">
        <v>123</v>
      </c>
      <c r="AW8" s="36" t="s">
        <v>123</v>
      </c>
      <c r="AX8" s="36" t="s">
        <v>123</v>
      </c>
      <c r="AY8" s="36" t="s">
        <v>123</v>
      </c>
      <c r="AZ8" s="36" t="s">
        <v>123</v>
      </c>
      <c r="BA8" s="36" t="s">
        <v>123</v>
      </c>
      <c r="BB8" s="36" t="s">
        <v>123</v>
      </c>
    </row>
    <row r="9" spans="1:54" x14ac:dyDescent="0.3">
      <c r="A9" s="36">
        <v>2</v>
      </c>
      <c r="B9" s="36">
        <v>630</v>
      </c>
      <c r="C9" s="36" t="s">
        <v>123</v>
      </c>
      <c r="D9" s="36" t="s">
        <v>123</v>
      </c>
      <c r="E9" s="36" t="s">
        <v>123</v>
      </c>
      <c r="F9" s="36" t="s">
        <v>123</v>
      </c>
      <c r="G9" s="36"/>
      <c r="H9" s="36" t="s">
        <v>123</v>
      </c>
      <c r="I9" s="36" t="s">
        <v>123</v>
      </c>
      <c r="J9" s="36" t="s">
        <v>123</v>
      </c>
      <c r="K9" s="36" t="s">
        <v>123</v>
      </c>
      <c r="L9" s="36" t="s">
        <v>123</v>
      </c>
      <c r="M9" s="36" t="s">
        <v>123</v>
      </c>
      <c r="N9" s="36" t="s">
        <v>123</v>
      </c>
      <c r="O9" s="36" t="s">
        <v>123</v>
      </c>
      <c r="P9" s="36" t="s">
        <v>123</v>
      </c>
      <c r="Q9" s="36" t="s">
        <v>123</v>
      </c>
      <c r="R9" s="36" t="s">
        <v>123</v>
      </c>
      <c r="S9" s="36" t="s">
        <v>123</v>
      </c>
      <c r="T9" s="36" t="s">
        <v>123</v>
      </c>
      <c r="U9" s="36" t="s">
        <v>123</v>
      </c>
      <c r="V9" s="36" t="s">
        <v>123</v>
      </c>
      <c r="W9" s="36" t="s">
        <v>123</v>
      </c>
      <c r="X9" s="36" t="s">
        <v>123</v>
      </c>
      <c r="Y9" s="36" t="s">
        <v>123</v>
      </c>
      <c r="Z9" s="36" t="s">
        <v>123</v>
      </c>
      <c r="AA9" s="36" t="s">
        <v>123</v>
      </c>
      <c r="AB9" s="36" t="s">
        <v>123</v>
      </c>
      <c r="AC9" s="36" t="s">
        <v>123</v>
      </c>
      <c r="AD9" s="36" t="s">
        <v>123</v>
      </c>
      <c r="AE9" s="36" t="s">
        <v>123</v>
      </c>
      <c r="AF9" s="36" t="s">
        <v>123</v>
      </c>
      <c r="AG9" s="36" t="s">
        <v>123</v>
      </c>
      <c r="AH9" s="36"/>
      <c r="AI9" s="36"/>
      <c r="AJ9" s="36"/>
      <c r="AK9" s="36"/>
      <c r="AL9" s="36"/>
      <c r="AM9" s="36"/>
      <c r="AN9" s="37">
        <v>-14.807441000000001</v>
      </c>
      <c r="AO9" s="37">
        <v>-64.881625</v>
      </c>
      <c r="AP9" s="36">
        <v>756</v>
      </c>
      <c r="AQ9" s="36"/>
      <c r="AR9" s="36"/>
      <c r="AS9" s="54">
        <f>AP9-AQ8</f>
        <v>40</v>
      </c>
      <c r="AT9" s="61"/>
      <c r="AU9" s="51"/>
      <c r="AV9" s="36"/>
      <c r="AW9" s="36"/>
      <c r="AX9" s="36"/>
      <c r="AY9" s="36"/>
      <c r="AZ9" s="36">
        <f>40*1.25</f>
        <v>50</v>
      </c>
      <c r="BA9" s="36"/>
      <c r="BB9" s="36"/>
    </row>
    <row r="10" spans="1:54" x14ac:dyDescent="0.3">
      <c r="A10" s="36">
        <v>3</v>
      </c>
      <c r="B10" s="36">
        <v>662</v>
      </c>
      <c r="C10" s="36" t="s">
        <v>123</v>
      </c>
      <c r="D10" s="36" t="s">
        <v>123</v>
      </c>
      <c r="E10" s="36" t="s">
        <v>123</v>
      </c>
      <c r="F10" s="36">
        <v>1</v>
      </c>
      <c r="G10" s="36">
        <v>1</v>
      </c>
      <c r="H10" s="36" t="s">
        <v>123</v>
      </c>
      <c r="I10" s="36">
        <v>1</v>
      </c>
      <c r="J10" s="36" t="s">
        <v>123</v>
      </c>
      <c r="K10" s="36" t="s">
        <v>123</v>
      </c>
      <c r="L10" s="36">
        <v>1</v>
      </c>
      <c r="M10" s="36" t="s">
        <v>123</v>
      </c>
      <c r="N10" s="36" t="s">
        <v>123</v>
      </c>
      <c r="O10" s="36" t="s">
        <v>123</v>
      </c>
      <c r="P10" s="36" t="s">
        <v>123</v>
      </c>
      <c r="Q10" s="36" t="s">
        <v>123</v>
      </c>
      <c r="R10" s="36" t="s">
        <v>123</v>
      </c>
      <c r="S10" s="36" t="s">
        <v>123</v>
      </c>
      <c r="T10" s="36" t="s">
        <v>123</v>
      </c>
      <c r="U10" s="36" t="s">
        <v>123</v>
      </c>
      <c r="V10" s="36" t="s">
        <v>123</v>
      </c>
      <c r="W10" s="36" t="s">
        <v>123</v>
      </c>
      <c r="X10" s="36" t="s">
        <v>123</v>
      </c>
      <c r="Y10" s="36" t="s">
        <v>123</v>
      </c>
      <c r="Z10" s="36" t="s">
        <v>123</v>
      </c>
      <c r="AA10" s="36" t="s">
        <v>123</v>
      </c>
      <c r="AB10" s="36" t="s">
        <v>123</v>
      </c>
      <c r="AC10" s="36" t="s">
        <v>123</v>
      </c>
      <c r="AD10" s="36" t="s">
        <v>123</v>
      </c>
      <c r="AE10" s="36" t="s">
        <v>123</v>
      </c>
      <c r="AF10" s="36" t="s">
        <v>123</v>
      </c>
      <c r="AG10" s="36" t="s">
        <v>123</v>
      </c>
      <c r="AH10" s="36"/>
      <c r="AI10" s="36"/>
      <c r="AJ10" s="36"/>
      <c r="AK10" s="36"/>
      <c r="AL10" s="36"/>
      <c r="AM10" s="36"/>
      <c r="AN10" s="37">
        <v>-14.807198147116001</v>
      </c>
      <c r="AO10" s="37">
        <v>-64.881920758633996</v>
      </c>
      <c r="AP10" s="36">
        <v>796</v>
      </c>
      <c r="AQ10" s="36"/>
      <c r="AR10" s="36"/>
      <c r="AS10" s="54">
        <f>AP10-AP9</f>
        <v>40</v>
      </c>
      <c r="AT10" s="147"/>
      <c r="AU10" s="148"/>
      <c r="AV10" s="36" t="s">
        <v>123</v>
      </c>
      <c r="AW10" s="36" t="s">
        <v>123</v>
      </c>
      <c r="AX10" s="36" t="s">
        <v>123</v>
      </c>
      <c r="AY10" s="36" t="s">
        <v>123</v>
      </c>
      <c r="AZ10" s="36" t="s">
        <v>123</v>
      </c>
      <c r="BA10" s="36" t="s">
        <v>123</v>
      </c>
      <c r="BB10" s="36" t="s">
        <v>123</v>
      </c>
    </row>
    <row r="11" spans="1:54" x14ac:dyDescent="0.3">
      <c r="A11" s="36">
        <v>4</v>
      </c>
      <c r="B11" s="36">
        <v>663</v>
      </c>
      <c r="C11" s="36" t="s">
        <v>123</v>
      </c>
      <c r="D11" s="36" t="s">
        <v>123</v>
      </c>
      <c r="E11" s="36" t="s">
        <v>123</v>
      </c>
      <c r="F11" s="36">
        <v>1</v>
      </c>
      <c r="G11" s="36">
        <v>1</v>
      </c>
      <c r="H11" s="36" t="s">
        <v>123</v>
      </c>
      <c r="I11" s="36">
        <v>1</v>
      </c>
      <c r="J11" s="36" t="s">
        <v>123</v>
      </c>
      <c r="K11" s="36" t="s">
        <v>123</v>
      </c>
      <c r="L11" s="36">
        <v>1</v>
      </c>
      <c r="M11" s="36" t="s">
        <v>123</v>
      </c>
      <c r="N11" s="36" t="s">
        <v>123</v>
      </c>
      <c r="O11" s="36" t="s">
        <v>123</v>
      </c>
      <c r="P11" s="36" t="s">
        <v>123</v>
      </c>
      <c r="Q11" s="36" t="s">
        <v>123</v>
      </c>
      <c r="R11" s="36" t="s">
        <v>123</v>
      </c>
      <c r="S11" s="36" t="s">
        <v>123</v>
      </c>
      <c r="T11" s="36" t="s">
        <v>123</v>
      </c>
      <c r="U11" s="36" t="s">
        <v>123</v>
      </c>
      <c r="V11" s="36">
        <v>1</v>
      </c>
      <c r="W11" s="36" t="s">
        <v>123</v>
      </c>
      <c r="X11" s="36" t="s">
        <v>123</v>
      </c>
      <c r="Y11" s="36" t="s">
        <v>123</v>
      </c>
      <c r="Z11" s="36" t="s">
        <v>123</v>
      </c>
      <c r="AA11" s="36" t="s">
        <v>123</v>
      </c>
      <c r="AB11" s="36" t="s">
        <v>123</v>
      </c>
      <c r="AC11" s="36" t="s">
        <v>123</v>
      </c>
      <c r="AD11" s="36" t="s">
        <v>123</v>
      </c>
      <c r="AE11" s="36" t="s">
        <v>123</v>
      </c>
      <c r="AF11" s="36" t="s">
        <v>123</v>
      </c>
      <c r="AG11" s="36" t="s">
        <v>123</v>
      </c>
      <c r="AH11" s="36"/>
      <c r="AI11" s="36">
        <v>1</v>
      </c>
      <c r="AJ11" s="36"/>
      <c r="AK11" s="36" t="s">
        <v>396</v>
      </c>
      <c r="AL11" s="36">
        <v>1</v>
      </c>
      <c r="AM11" s="36">
        <v>1</v>
      </c>
      <c r="AN11" s="37">
        <v>-14.806966709576001</v>
      </c>
      <c r="AO11" s="37">
        <v>-64.882200714199996</v>
      </c>
      <c r="AP11" s="36">
        <v>836</v>
      </c>
      <c r="AQ11" s="36">
        <v>860</v>
      </c>
      <c r="AR11" s="36">
        <f>AQ11-AP11</f>
        <v>24</v>
      </c>
      <c r="AS11" s="54">
        <f>AP11-AP10</f>
        <v>40</v>
      </c>
      <c r="AT11" s="149"/>
      <c r="AU11" s="150"/>
      <c r="AV11" s="36" t="s">
        <v>123</v>
      </c>
      <c r="AW11" s="36" t="s">
        <v>123</v>
      </c>
      <c r="AX11" s="36" t="s">
        <v>123</v>
      </c>
      <c r="AY11" s="36" t="s">
        <v>123</v>
      </c>
      <c r="AZ11" s="36" t="s">
        <v>123</v>
      </c>
      <c r="BA11" s="36" t="s">
        <v>123</v>
      </c>
      <c r="BB11" s="36" t="s">
        <v>123</v>
      </c>
    </row>
    <row r="12" spans="1:54" x14ac:dyDescent="0.3">
      <c r="A12" s="123" t="s">
        <v>22</v>
      </c>
      <c r="B12" s="123"/>
      <c r="C12" s="38">
        <f t="shared" ref="C12:O12" si="0">SUM(C8:C11)</f>
        <v>0</v>
      </c>
      <c r="D12" s="38">
        <f t="shared" si="0"/>
        <v>0</v>
      </c>
      <c r="E12" s="38">
        <f t="shared" si="0"/>
        <v>0</v>
      </c>
      <c r="F12" s="38">
        <f t="shared" si="0"/>
        <v>2</v>
      </c>
      <c r="G12" s="38">
        <f t="shared" si="0"/>
        <v>2</v>
      </c>
      <c r="H12" s="38">
        <f t="shared" si="0"/>
        <v>0</v>
      </c>
      <c r="I12" s="38">
        <f t="shared" si="0"/>
        <v>2</v>
      </c>
      <c r="J12" s="38">
        <f t="shared" si="0"/>
        <v>0</v>
      </c>
      <c r="K12" s="38">
        <f t="shared" si="0"/>
        <v>0</v>
      </c>
      <c r="L12" s="38">
        <f t="shared" si="0"/>
        <v>2</v>
      </c>
      <c r="M12" s="38">
        <f t="shared" si="0"/>
        <v>0</v>
      </c>
      <c r="N12" s="38">
        <f t="shared" si="0"/>
        <v>1</v>
      </c>
      <c r="O12" s="38">
        <f t="shared" si="0"/>
        <v>0</v>
      </c>
      <c r="P12" s="38">
        <f t="shared" ref="P12:AG12" si="1">SUM(P8:P11)</f>
        <v>0</v>
      </c>
      <c r="Q12" s="38">
        <f t="shared" si="1"/>
        <v>0</v>
      </c>
      <c r="R12" s="38">
        <f t="shared" si="1"/>
        <v>0</v>
      </c>
      <c r="S12" s="38">
        <f t="shared" si="1"/>
        <v>0</v>
      </c>
      <c r="T12" s="38">
        <f t="shared" si="1"/>
        <v>0</v>
      </c>
      <c r="U12" s="38">
        <f t="shared" si="1"/>
        <v>0</v>
      </c>
      <c r="V12" s="38">
        <f t="shared" si="1"/>
        <v>1</v>
      </c>
      <c r="W12" s="38">
        <f t="shared" si="1"/>
        <v>0</v>
      </c>
      <c r="X12" s="38">
        <f t="shared" si="1"/>
        <v>0</v>
      </c>
      <c r="Y12" s="38">
        <f t="shared" si="1"/>
        <v>0</v>
      </c>
      <c r="Z12" s="38">
        <f t="shared" si="1"/>
        <v>0</v>
      </c>
      <c r="AA12" s="38">
        <f t="shared" si="1"/>
        <v>0</v>
      </c>
      <c r="AB12" s="38">
        <f t="shared" si="1"/>
        <v>0</v>
      </c>
      <c r="AC12" s="38">
        <f t="shared" si="1"/>
        <v>0</v>
      </c>
      <c r="AD12" s="38">
        <f t="shared" si="1"/>
        <v>0</v>
      </c>
      <c r="AE12" s="38">
        <f t="shared" si="1"/>
        <v>0</v>
      </c>
      <c r="AF12" s="38">
        <f t="shared" si="1"/>
        <v>0</v>
      </c>
      <c r="AG12" s="38">
        <f t="shared" si="1"/>
        <v>0</v>
      </c>
      <c r="AH12" s="38">
        <f>COUNTA(AH8:AH11)</f>
        <v>0</v>
      </c>
      <c r="AI12" s="38">
        <f>SUM(AI8:AI11)</f>
        <v>1</v>
      </c>
      <c r="AJ12" s="38">
        <f>SUM(AJ8:AJ11)</f>
        <v>0</v>
      </c>
      <c r="AK12" s="38">
        <f>COUNTA(AK8:AK11)</f>
        <v>1</v>
      </c>
      <c r="AL12" s="38">
        <f>SUM(AL8:AL11)</f>
        <v>1</v>
      </c>
      <c r="AM12" s="38">
        <f>SUM(AM8:AM11)</f>
        <v>1</v>
      </c>
      <c r="AN12" s="106" t="s">
        <v>25</v>
      </c>
      <c r="AO12" s="106"/>
      <c r="AP12" s="106">
        <f>AR12+AS12</f>
        <v>160</v>
      </c>
      <c r="AQ12" s="106"/>
      <c r="AR12" s="34">
        <f>SUM(AR8:AR11)</f>
        <v>40</v>
      </c>
      <c r="AS12" s="34">
        <f>SUM(AS8:AS11)</f>
        <v>120</v>
      </c>
      <c r="AT12" s="106" t="s">
        <v>75</v>
      </c>
      <c r="AU12" s="106"/>
      <c r="AV12" s="38">
        <f t="shared" ref="AV12:BB12" si="2">SUM(AV8:AV11)</f>
        <v>0</v>
      </c>
      <c r="AW12" s="38">
        <f t="shared" si="2"/>
        <v>0</v>
      </c>
      <c r="AX12" s="38">
        <f t="shared" si="2"/>
        <v>0</v>
      </c>
      <c r="AY12" s="38">
        <f t="shared" si="2"/>
        <v>0</v>
      </c>
      <c r="AZ12" s="38">
        <f t="shared" si="2"/>
        <v>50</v>
      </c>
      <c r="BA12" s="38">
        <f t="shared" si="2"/>
        <v>0</v>
      </c>
      <c r="BB12" s="38">
        <f t="shared" si="2"/>
        <v>0</v>
      </c>
    </row>
    <row r="13" spans="1:54" ht="10.95" customHeight="1" x14ac:dyDescent="0.3"/>
    <row r="14" spans="1:54" ht="10.95" customHeight="1" x14ac:dyDescent="0.3"/>
    <row r="15" spans="1:54" ht="10.95" customHeight="1" x14ac:dyDescent="0.3"/>
    <row r="16" spans="1:54" ht="10.95" customHeight="1" x14ac:dyDescent="0.3"/>
    <row r="17" ht="10.95" customHeight="1" x14ac:dyDescent="0.3"/>
    <row r="18" ht="10.95" customHeight="1" x14ac:dyDescent="0.3"/>
    <row r="19" ht="10.95" customHeight="1" x14ac:dyDescent="0.3"/>
    <row r="20" ht="10.95" customHeight="1" x14ac:dyDescent="0.3"/>
    <row r="21" ht="10.95" customHeight="1" x14ac:dyDescent="0.3"/>
    <row r="22" ht="10.95" customHeight="1" x14ac:dyDescent="0.3"/>
    <row r="23" ht="10.95" customHeight="1" x14ac:dyDescent="0.3"/>
    <row r="24" ht="10.95" customHeight="1" x14ac:dyDescent="0.3"/>
    <row r="25" ht="10.95" customHeight="1" x14ac:dyDescent="0.3"/>
    <row r="26" ht="10.95" customHeight="1" x14ac:dyDescent="0.3"/>
    <row r="27" ht="10.95" customHeight="1" x14ac:dyDescent="0.3"/>
    <row r="28" ht="10.95" customHeight="1" x14ac:dyDescent="0.3"/>
    <row r="29" ht="10.95" customHeight="1" x14ac:dyDescent="0.3"/>
    <row r="30" ht="10.95" customHeight="1" x14ac:dyDescent="0.3"/>
    <row r="31" ht="10.95" customHeight="1" x14ac:dyDescent="0.3"/>
    <row r="32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T10:AU10"/>
    <mergeCell ref="AT11:AU11"/>
    <mergeCell ref="A12:B12"/>
    <mergeCell ref="AN12:AO12"/>
    <mergeCell ref="AP12:AQ12"/>
    <mergeCell ref="AT12:AU12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A82D-351C-4E77-AE8B-3A8DD1770D68}">
  <sheetPr>
    <tabColor rgb="FF00B050"/>
    <pageSetUpPr fitToPage="1"/>
  </sheetPr>
  <dimension ref="A1:BB190"/>
  <sheetViews>
    <sheetView showGridLines="0" zoomScaleNormal="100" workbookViewId="0">
      <pane xSplit="2" ySplit="7" topLeftCell="AN20" activePane="bottomRight" state="frozen"/>
      <selection pane="topRight" activeCell="C1" sqref="C1"/>
      <selection pane="bottomLeft" activeCell="A8" sqref="A8"/>
      <selection pane="bottomRight" activeCell="AP29" sqref="AP29:AQ29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6640625" style="1" customWidth="1"/>
    <col min="15" max="15" width="3.44140625" style="1" customWidth="1"/>
    <col min="16" max="16" width="5.109375" style="1" customWidth="1"/>
    <col min="17" max="17" width="4.6640625" style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1.44140625" style="1" customWidth="1"/>
    <col min="41" max="41" width="11.44140625" style="1" bestFit="1" customWidth="1"/>
    <col min="42" max="44" width="6" style="1" bestFit="1" customWidth="1"/>
    <col min="45" max="45" width="5" style="1" bestFit="1" customWidth="1"/>
    <col min="46" max="46" width="10.5546875" style="2" customWidth="1"/>
    <col min="47" max="47" width="8" style="2" customWidth="1"/>
    <col min="48" max="49" width="3.44140625" style="2" bestFit="1" customWidth="1"/>
    <col min="50" max="50" width="3.44140625" style="1" bestFit="1" customWidth="1"/>
    <col min="51" max="51" width="5.44140625" style="1" bestFit="1" customWidth="1"/>
    <col min="52" max="52" width="4.8867187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9" t="s">
        <v>339</v>
      </c>
      <c r="G4" s="28"/>
      <c r="H4" s="28"/>
      <c r="I4" s="28"/>
      <c r="J4" s="28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259</v>
      </c>
      <c r="AQ4" s="31"/>
      <c r="AR4" s="32"/>
      <c r="AT4" s="33" t="s">
        <v>88</v>
      </c>
      <c r="AU4" s="107" t="s">
        <v>341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33.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90</v>
      </c>
      <c r="S7" s="25" t="s">
        <v>117</v>
      </c>
      <c r="T7" s="25" t="s">
        <v>13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>
        <v>1</v>
      </c>
      <c r="B8" s="36">
        <v>557</v>
      </c>
      <c r="C8" s="36" t="s">
        <v>123</v>
      </c>
      <c r="D8" s="36" t="s">
        <v>123</v>
      </c>
      <c r="E8" s="36" t="s">
        <v>123</v>
      </c>
      <c r="F8" s="36" t="s">
        <v>123</v>
      </c>
      <c r="G8" s="36"/>
      <c r="H8" s="36" t="s">
        <v>123</v>
      </c>
      <c r="I8" s="36" t="s">
        <v>123</v>
      </c>
      <c r="J8" s="36" t="s">
        <v>123</v>
      </c>
      <c r="K8" s="36" t="s">
        <v>123</v>
      </c>
      <c r="L8" s="36" t="s">
        <v>123</v>
      </c>
      <c r="M8" s="36" t="s">
        <v>123</v>
      </c>
      <c r="N8" s="36">
        <v>1</v>
      </c>
      <c r="O8" s="36" t="s">
        <v>123</v>
      </c>
      <c r="P8" s="36">
        <v>1</v>
      </c>
      <c r="Q8" s="36" t="s">
        <v>123</v>
      </c>
      <c r="R8" s="36" t="s">
        <v>123</v>
      </c>
      <c r="S8" s="36" t="s">
        <v>123</v>
      </c>
      <c r="T8" s="36" t="s">
        <v>123</v>
      </c>
      <c r="U8" s="36" t="s">
        <v>123</v>
      </c>
      <c r="V8" s="36" t="s">
        <v>123</v>
      </c>
      <c r="W8" s="36" t="s">
        <v>123</v>
      </c>
      <c r="X8" s="36" t="s">
        <v>123</v>
      </c>
      <c r="Y8" s="36" t="s">
        <v>123</v>
      </c>
      <c r="Z8" s="36" t="s">
        <v>123</v>
      </c>
      <c r="AA8" s="36" t="s">
        <v>123</v>
      </c>
      <c r="AB8" s="36" t="s">
        <v>123</v>
      </c>
      <c r="AC8" s="36" t="s">
        <v>123</v>
      </c>
      <c r="AD8" s="36" t="s">
        <v>123</v>
      </c>
      <c r="AE8" s="36" t="s">
        <v>123</v>
      </c>
      <c r="AF8" s="36" t="s">
        <v>123</v>
      </c>
      <c r="AG8" s="36" t="s">
        <v>123</v>
      </c>
      <c r="AH8" s="36"/>
      <c r="AI8" s="36"/>
      <c r="AJ8" s="36"/>
      <c r="AK8" s="36"/>
      <c r="AL8" s="36"/>
      <c r="AM8" s="36"/>
      <c r="AN8" s="37">
        <v>-14.811984375610001</v>
      </c>
      <c r="AO8" s="37">
        <v>-64.881350789218999</v>
      </c>
      <c r="AP8" s="36">
        <v>2152</v>
      </c>
      <c r="AQ8" s="36">
        <v>2140</v>
      </c>
      <c r="AR8" s="75">
        <f>AP8-AQ8</f>
        <v>12</v>
      </c>
      <c r="AS8" s="54"/>
      <c r="AT8" s="147"/>
      <c r="AU8" s="148"/>
      <c r="AV8" s="36">
        <v>1</v>
      </c>
      <c r="AW8" s="36">
        <v>1</v>
      </c>
      <c r="AX8" s="36">
        <v>1</v>
      </c>
      <c r="AY8" s="36" t="s">
        <v>123</v>
      </c>
      <c r="AZ8" s="36" t="s">
        <v>123</v>
      </c>
      <c r="BA8" s="36" t="s">
        <v>123</v>
      </c>
      <c r="BB8" s="36" t="s">
        <v>123</v>
      </c>
    </row>
    <row r="9" spans="1:54" x14ac:dyDescent="0.3">
      <c r="A9" s="36" t="s">
        <v>378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>
        <v>1</v>
      </c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7">
        <v>-14.812175999999999</v>
      </c>
      <c r="AO9" s="37">
        <v>-64.881152999999998</v>
      </c>
      <c r="AP9" s="36"/>
      <c r="AQ9" s="36"/>
      <c r="AR9" s="36"/>
      <c r="AS9" s="54"/>
      <c r="AT9" s="63"/>
      <c r="AU9" s="64"/>
      <c r="AV9" s="36" t="s">
        <v>123</v>
      </c>
      <c r="AW9" s="36" t="s">
        <v>123</v>
      </c>
      <c r="AX9" s="36"/>
      <c r="AY9" s="36">
        <v>30</v>
      </c>
      <c r="AZ9" s="36">
        <f>AY9*1.25</f>
        <v>37.5</v>
      </c>
      <c r="BA9" s="36" t="s">
        <v>123</v>
      </c>
      <c r="BB9" s="36" t="s">
        <v>123</v>
      </c>
    </row>
    <row r="10" spans="1:54" x14ac:dyDescent="0.3">
      <c r="A10" s="36">
        <v>2</v>
      </c>
      <c r="B10" s="36">
        <v>664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7">
        <v>-14.812256</v>
      </c>
      <c r="AO10" s="37">
        <v>-64.881186999999997</v>
      </c>
      <c r="AP10" s="36"/>
      <c r="AQ10" s="36"/>
      <c r="AR10" s="36"/>
      <c r="AS10" s="54"/>
      <c r="AT10" s="63"/>
      <c r="AU10" s="64"/>
      <c r="AV10" s="36"/>
      <c r="AW10" s="36"/>
      <c r="AX10" s="36"/>
      <c r="AY10" s="36">
        <v>8</v>
      </c>
      <c r="AZ10" s="36">
        <v>10</v>
      </c>
      <c r="BA10" s="36"/>
      <c r="BB10" s="36"/>
    </row>
    <row r="11" spans="1:54" x14ac:dyDescent="0.3">
      <c r="A11" s="36">
        <v>3</v>
      </c>
      <c r="B11" s="36">
        <v>558</v>
      </c>
      <c r="C11" s="36" t="s">
        <v>123</v>
      </c>
      <c r="D11" s="36" t="s">
        <v>123</v>
      </c>
      <c r="E11" s="36" t="s">
        <v>123</v>
      </c>
      <c r="F11" s="36" t="s">
        <v>123</v>
      </c>
      <c r="G11" s="36"/>
      <c r="H11" s="36" t="s">
        <v>123</v>
      </c>
      <c r="I11" s="36" t="s">
        <v>123</v>
      </c>
      <c r="J11" s="36" t="s">
        <v>123</v>
      </c>
      <c r="K11" s="36" t="s">
        <v>123</v>
      </c>
      <c r="L11" s="36" t="s">
        <v>123</v>
      </c>
      <c r="M11" s="36" t="s">
        <v>123</v>
      </c>
      <c r="N11" s="36" t="s">
        <v>123</v>
      </c>
      <c r="O11" s="36" t="s">
        <v>123</v>
      </c>
      <c r="P11" s="36">
        <v>1</v>
      </c>
      <c r="Q11" s="36" t="s">
        <v>123</v>
      </c>
      <c r="R11" s="36" t="s">
        <v>123</v>
      </c>
      <c r="S11" s="36" t="s">
        <v>123</v>
      </c>
      <c r="T11" s="36" t="s">
        <v>123</v>
      </c>
      <c r="U11" s="36" t="s">
        <v>123</v>
      </c>
      <c r="V11" s="36" t="s">
        <v>123</v>
      </c>
      <c r="W11" s="36" t="s">
        <v>123</v>
      </c>
      <c r="X11" s="36" t="s">
        <v>123</v>
      </c>
      <c r="Y11" s="36" t="s">
        <v>123</v>
      </c>
      <c r="Z11" s="36" t="s">
        <v>123</v>
      </c>
      <c r="AA11" s="36" t="s">
        <v>123</v>
      </c>
      <c r="AB11" s="36" t="s">
        <v>123</v>
      </c>
      <c r="AC11" s="36" t="s">
        <v>123</v>
      </c>
      <c r="AD11" s="36" t="s">
        <v>123</v>
      </c>
      <c r="AE11" s="36" t="s">
        <v>123</v>
      </c>
      <c r="AF11" s="36" t="s">
        <v>123</v>
      </c>
      <c r="AG11" s="36" t="s">
        <v>123</v>
      </c>
      <c r="AH11" s="36"/>
      <c r="AI11" s="36"/>
      <c r="AJ11" s="36"/>
      <c r="AK11" s="36"/>
      <c r="AL11" s="36"/>
      <c r="AM11" s="36"/>
      <c r="AN11" s="37">
        <v>-14.812207000000001</v>
      </c>
      <c r="AO11" s="37">
        <v>-64.881120999999993</v>
      </c>
      <c r="AP11" s="36"/>
      <c r="AQ11" s="36"/>
      <c r="AR11" s="36"/>
      <c r="AS11" s="54"/>
      <c r="AT11" s="149"/>
      <c r="AU11" s="150"/>
      <c r="AV11" s="36">
        <v>1</v>
      </c>
      <c r="AW11" s="36">
        <v>1</v>
      </c>
      <c r="AX11" s="36">
        <v>1</v>
      </c>
      <c r="AY11" s="36">
        <v>5</v>
      </c>
      <c r="AZ11" s="36">
        <f>AY11*1.25</f>
        <v>6.25</v>
      </c>
      <c r="BA11" s="36" t="s">
        <v>123</v>
      </c>
      <c r="BB11" s="36" t="s">
        <v>123</v>
      </c>
    </row>
    <row r="12" spans="1:54" x14ac:dyDescent="0.3">
      <c r="A12" s="36">
        <v>4</v>
      </c>
      <c r="B12" s="36">
        <v>665</v>
      </c>
      <c r="C12" s="36" t="s">
        <v>123</v>
      </c>
      <c r="D12" s="36" t="s">
        <v>123</v>
      </c>
      <c r="E12" s="36" t="s">
        <v>123</v>
      </c>
      <c r="F12" s="36">
        <v>1</v>
      </c>
      <c r="G12" s="36">
        <v>1</v>
      </c>
      <c r="H12" s="36">
        <v>1</v>
      </c>
      <c r="I12" s="36" t="s">
        <v>123</v>
      </c>
      <c r="J12" s="36" t="s">
        <v>123</v>
      </c>
      <c r="K12" s="36" t="s">
        <v>123</v>
      </c>
      <c r="L12" s="36" t="s">
        <v>123</v>
      </c>
      <c r="M12" s="36" t="s">
        <v>123</v>
      </c>
      <c r="N12" s="36">
        <v>1</v>
      </c>
      <c r="O12" s="36" t="s">
        <v>123</v>
      </c>
      <c r="P12" s="36">
        <v>1</v>
      </c>
      <c r="Q12" s="36" t="s">
        <v>123</v>
      </c>
      <c r="R12" s="36" t="s">
        <v>123</v>
      </c>
      <c r="S12" s="36" t="s">
        <v>123</v>
      </c>
      <c r="T12" s="36" t="s">
        <v>123</v>
      </c>
      <c r="U12" s="36" t="s">
        <v>123</v>
      </c>
      <c r="V12" s="36" t="s">
        <v>123</v>
      </c>
      <c r="W12" s="36" t="s">
        <v>123</v>
      </c>
      <c r="X12" s="36" t="s">
        <v>123</v>
      </c>
      <c r="Y12" s="36" t="s">
        <v>123</v>
      </c>
      <c r="Z12" s="36" t="s">
        <v>123</v>
      </c>
      <c r="AA12" s="36" t="s">
        <v>123</v>
      </c>
      <c r="AB12" s="36" t="s">
        <v>123</v>
      </c>
      <c r="AC12" s="36" t="s">
        <v>123</v>
      </c>
      <c r="AD12" s="36" t="s">
        <v>123</v>
      </c>
      <c r="AE12" s="36" t="s">
        <v>123</v>
      </c>
      <c r="AF12" s="36" t="s">
        <v>123</v>
      </c>
      <c r="AG12" s="36" t="s">
        <v>123</v>
      </c>
      <c r="AH12" s="36"/>
      <c r="AI12" s="36"/>
      <c r="AJ12" s="36"/>
      <c r="AK12" s="36"/>
      <c r="AL12" s="36"/>
      <c r="AM12" s="36"/>
      <c r="AN12" s="37">
        <v>-14.811981782529999</v>
      </c>
      <c r="AO12" s="37">
        <v>-64.880889449267997</v>
      </c>
      <c r="AP12" s="36">
        <v>2070</v>
      </c>
      <c r="AQ12" s="36"/>
      <c r="AR12" s="36"/>
      <c r="AS12" s="54">
        <f>AQ8-AP12</f>
        <v>70</v>
      </c>
      <c r="AT12" s="52"/>
      <c r="AU12" s="53"/>
      <c r="AV12" s="36">
        <v>1</v>
      </c>
      <c r="AW12" s="36">
        <v>1</v>
      </c>
      <c r="AX12" s="36">
        <v>1</v>
      </c>
      <c r="AY12" s="36">
        <v>36</v>
      </c>
      <c r="AZ12" s="36">
        <f>AY12*1.25</f>
        <v>45</v>
      </c>
      <c r="BA12" s="36" t="s">
        <v>123</v>
      </c>
      <c r="BB12" s="36" t="s">
        <v>123</v>
      </c>
    </row>
    <row r="13" spans="1:54" x14ac:dyDescent="0.3">
      <c r="A13" s="36">
        <v>5</v>
      </c>
      <c r="B13" s="36">
        <v>666</v>
      </c>
      <c r="C13" s="36" t="s">
        <v>123</v>
      </c>
      <c r="D13" s="36" t="s">
        <v>123</v>
      </c>
      <c r="E13" s="36" t="s">
        <v>123</v>
      </c>
      <c r="F13" s="36">
        <v>1</v>
      </c>
      <c r="G13" s="36">
        <v>1</v>
      </c>
      <c r="H13" s="36">
        <v>1</v>
      </c>
      <c r="I13" s="36" t="s">
        <v>123</v>
      </c>
      <c r="J13" s="36" t="s">
        <v>123</v>
      </c>
      <c r="K13" s="36" t="s">
        <v>123</v>
      </c>
      <c r="L13" s="36">
        <v>1</v>
      </c>
      <c r="M13" s="36" t="s">
        <v>123</v>
      </c>
      <c r="N13" s="36" t="s">
        <v>123</v>
      </c>
      <c r="O13" s="36" t="s">
        <v>123</v>
      </c>
      <c r="P13" s="36" t="s">
        <v>123</v>
      </c>
      <c r="Q13" s="36" t="s">
        <v>123</v>
      </c>
      <c r="R13" s="36" t="s">
        <v>123</v>
      </c>
      <c r="S13" s="36" t="s">
        <v>123</v>
      </c>
      <c r="T13" s="36" t="s">
        <v>123</v>
      </c>
      <c r="U13" s="36" t="s">
        <v>123</v>
      </c>
      <c r="V13" s="36" t="s">
        <v>123</v>
      </c>
      <c r="W13" s="36" t="s">
        <v>123</v>
      </c>
      <c r="X13" s="36" t="s">
        <v>123</v>
      </c>
      <c r="Y13" s="36" t="s">
        <v>123</v>
      </c>
      <c r="Z13" s="36" t="s">
        <v>123</v>
      </c>
      <c r="AA13" s="36" t="s">
        <v>123</v>
      </c>
      <c r="AB13" s="36" t="s">
        <v>123</v>
      </c>
      <c r="AC13" s="36" t="s">
        <v>123</v>
      </c>
      <c r="AD13" s="36" t="s">
        <v>123</v>
      </c>
      <c r="AE13" s="36" t="s">
        <v>123</v>
      </c>
      <c r="AF13" s="36" t="s">
        <v>123</v>
      </c>
      <c r="AG13" s="36" t="s">
        <v>123</v>
      </c>
      <c r="AH13" s="36"/>
      <c r="AI13" s="36"/>
      <c r="AJ13" s="36"/>
      <c r="AK13" s="36"/>
      <c r="AL13" s="36"/>
      <c r="AM13" s="36"/>
      <c r="AN13" s="37">
        <v>-14.811735439879</v>
      </c>
      <c r="AO13" s="37">
        <v>-64.880640003829996</v>
      </c>
      <c r="AP13" s="36">
        <v>2031</v>
      </c>
      <c r="AQ13" s="36"/>
      <c r="AR13" s="36"/>
      <c r="AS13" s="54">
        <f>AP12-AP13</f>
        <v>39</v>
      </c>
      <c r="AT13" s="149"/>
      <c r="AU13" s="150"/>
      <c r="AV13" s="36" t="s">
        <v>123</v>
      </c>
      <c r="AW13" s="36" t="s">
        <v>123</v>
      </c>
      <c r="AX13" s="36" t="s">
        <v>123</v>
      </c>
      <c r="AY13" s="36" t="s">
        <v>123</v>
      </c>
      <c r="AZ13" s="36" t="s">
        <v>123</v>
      </c>
      <c r="BA13" s="36" t="s">
        <v>123</v>
      </c>
      <c r="BB13" s="36" t="s">
        <v>123</v>
      </c>
    </row>
    <row r="14" spans="1:54" x14ac:dyDescent="0.3">
      <c r="A14" s="36">
        <v>6</v>
      </c>
      <c r="B14" s="36">
        <v>667</v>
      </c>
      <c r="C14" s="36" t="s">
        <v>123</v>
      </c>
      <c r="D14" s="36" t="s">
        <v>123</v>
      </c>
      <c r="E14" s="36" t="s">
        <v>123</v>
      </c>
      <c r="F14" s="36">
        <v>1</v>
      </c>
      <c r="G14" s="36">
        <v>1</v>
      </c>
      <c r="H14" s="36">
        <v>1</v>
      </c>
      <c r="I14" s="36" t="s">
        <v>123</v>
      </c>
      <c r="J14" s="36" t="s">
        <v>123</v>
      </c>
      <c r="K14" s="36" t="s">
        <v>123</v>
      </c>
      <c r="L14" s="36">
        <v>1</v>
      </c>
      <c r="M14" s="36" t="s">
        <v>123</v>
      </c>
      <c r="N14" s="36" t="s">
        <v>123</v>
      </c>
      <c r="O14" s="36" t="s">
        <v>123</v>
      </c>
      <c r="P14" s="36" t="s">
        <v>123</v>
      </c>
      <c r="Q14" s="36" t="s">
        <v>123</v>
      </c>
      <c r="R14" s="36" t="s">
        <v>123</v>
      </c>
      <c r="S14" s="36" t="s">
        <v>123</v>
      </c>
      <c r="T14" s="36" t="s">
        <v>123</v>
      </c>
      <c r="U14" s="36" t="s">
        <v>123</v>
      </c>
      <c r="V14" s="36">
        <v>1</v>
      </c>
      <c r="W14" s="36" t="s">
        <v>123</v>
      </c>
      <c r="X14" s="36" t="s">
        <v>123</v>
      </c>
      <c r="Y14" s="36" t="s">
        <v>123</v>
      </c>
      <c r="Z14" s="36" t="s">
        <v>123</v>
      </c>
      <c r="AA14" s="36" t="s">
        <v>123</v>
      </c>
      <c r="AB14" s="36" t="s">
        <v>123</v>
      </c>
      <c r="AC14" s="36" t="s">
        <v>123</v>
      </c>
      <c r="AD14" s="36" t="s">
        <v>123</v>
      </c>
      <c r="AE14" s="36" t="s">
        <v>123</v>
      </c>
      <c r="AF14" s="36" t="s">
        <v>123</v>
      </c>
      <c r="AG14" s="36" t="s">
        <v>123</v>
      </c>
      <c r="AH14" s="36"/>
      <c r="AI14" s="36"/>
      <c r="AJ14" s="36"/>
      <c r="AK14" s="36" t="s">
        <v>308</v>
      </c>
      <c r="AL14" s="36">
        <v>1</v>
      </c>
      <c r="AM14" s="36">
        <v>1</v>
      </c>
      <c r="AN14" s="37">
        <v>-14.811439504191</v>
      </c>
      <c r="AO14" s="37">
        <v>-64.880328532307999</v>
      </c>
      <c r="AP14" s="36">
        <v>1986</v>
      </c>
      <c r="AQ14" s="36">
        <v>1962</v>
      </c>
      <c r="AR14" s="75">
        <f>AP14-AQ14</f>
        <v>24</v>
      </c>
      <c r="AS14" s="54">
        <f>AP13-AP14</f>
        <v>45</v>
      </c>
      <c r="AT14" s="52"/>
      <c r="AU14" s="53"/>
      <c r="AV14" s="36" t="s">
        <v>123</v>
      </c>
      <c r="AW14" s="36" t="s">
        <v>123</v>
      </c>
      <c r="AX14" s="36" t="s">
        <v>123</v>
      </c>
      <c r="AY14" s="36" t="s">
        <v>123</v>
      </c>
      <c r="AZ14" s="36" t="s">
        <v>123</v>
      </c>
      <c r="BA14" s="36" t="s">
        <v>123</v>
      </c>
      <c r="BB14" s="36" t="s">
        <v>123</v>
      </c>
    </row>
    <row r="15" spans="1:54" x14ac:dyDescent="0.3">
      <c r="A15" s="36">
        <v>7</v>
      </c>
      <c r="B15" s="36">
        <v>668</v>
      </c>
      <c r="C15" s="36" t="s">
        <v>123</v>
      </c>
      <c r="D15" s="36" t="s">
        <v>123</v>
      </c>
      <c r="E15" s="36" t="s">
        <v>123</v>
      </c>
      <c r="F15" s="36">
        <v>1</v>
      </c>
      <c r="G15" s="36">
        <v>1</v>
      </c>
      <c r="H15" s="36">
        <v>1</v>
      </c>
      <c r="I15" s="36" t="s">
        <v>123</v>
      </c>
      <c r="J15" s="36" t="s">
        <v>123</v>
      </c>
      <c r="K15" s="36" t="s">
        <v>123</v>
      </c>
      <c r="L15" s="36">
        <v>1</v>
      </c>
      <c r="M15" s="36" t="s">
        <v>123</v>
      </c>
      <c r="N15" s="36" t="s">
        <v>123</v>
      </c>
      <c r="O15" s="36" t="s">
        <v>123</v>
      </c>
      <c r="P15" s="36" t="s">
        <v>123</v>
      </c>
      <c r="Q15" s="36" t="s">
        <v>123</v>
      </c>
      <c r="R15" s="36" t="s">
        <v>123</v>
      </c>
      <c r="S15" s="36" t="s">
        <v>123</v>
      </c>
      <c r="T15" s="36" t="s">
        <v>123</v>
      </c>
      <c r="U15" s="36" t="s">
        <v>123</v>
      </c>
      <c r="V15" s="36" t="s">
        <v>123</v>
      </c>
      <c r="W15" s="36" t="s">
        <v>123</v>
      </c>
      <c r="X15" s="36" t="s">
        <v>123</v>
      </c>
      <c r="Y15" s="36" t="s">
        <v>123</v>
      </c>
      <c r="Z15" s="36" t="s">
        <v>123</v>
      </c>
      <c r="AA15" s="36" t="s">
        <v>123</v>
      </c>
      <c r="AB15" s="36" t="s">
        <v>123</v>
      </c>
      <c r="AC15" s="36" t="s">
        <v>123</v>
      </c>
      <c r="AD15" s="36" t="s">
        <v>123</v>
      </c>
      <c r="AE15" s="36" t="s">
        <v>123</v>
      </c>
      <c r="AF15" s="36" t="s">
        <v>123</v>
      </c>
      <c r="AG15" s="36" t="s">
        <v>123</v>
      </c>
      <c r="AH15" s="36"/>
      <c r="AI15" s="36"/>
      <c r="AJ15" s="36"/>
      <c r="AK15" s="36"/>
      <c r="AL15" s="36"/>
      <c r="AM15" s="36"/>
      <c r="AN15" s="37">
        <v>-14.811263498437</v>
      </c>
      <c r="AO15" s="37">
        <v>-64.880121331661002</v>
      </c>
      <c r="AP15" s="36">
        <v>1932</v>
      </c>
      <c r="AQ15" s="36"/>
      <c r="AR15" s="36"/>
      <c r="AS15" s="54">
        <f>AQ14-AP15</f>
        <v>30</v>
      </c>
      <c r="AT15" s="52"/>
      <c r="AU15" s="53"/>
      <c r="AV15" s="36" t="s">
        <v>123</v>
      </c>
      <c r="AW15" s="36" t="s">
        <v>123</v>
      </c>
      <c r="AX15" s="36" t="s">
        <v>123</v>
      </c>
      <c r="AY15" s="36" t="s">
        <v>123</v>
      </c>
      <c r="AZ15" s="36" t="s">
        <v>123</v>
      </c>
      <c r="BA15" s="36" t="s">
        <v>123</v>
      </c>
      <c r="BB15" s="36" t="s">
        <v>123</v>
      </c>
    </row>
    <row r="16" spans="1:54" x14ac:dyDescent="0.3">
      <c r="A16" s="36">
        <v>8</v>
      </c>
      <c r="B16" s="36">
        <v>669</v>
      </c>
      <c r="C16" s="36" t="s">
        <v>123</v>
      </c>
      <c r="D16" s="36" t="s">
        <v>123</v>
      </c>
      <c r="E16" s="36" t="s">
        <v>123</v>
      </c>
      <c r="F16" s="36">
        <v>1</v>
      </c>
      <c r="G16" s="36">
        <v>1</v>
      </c>
      <c r="H16" s="36">
        <v>1</v>
      </c>
      <c r="I16" s="36" t="s">
        <v>123</v>
      </c>
      <c r="J16" s="36" t="s">
        <v>123</v>
      </c>
      <c r="K16" s="36" t="s">
        <v>123</v>
      </c>
      <c r="L16" s="36" t="s">
        <v>123</v>
      </c>
      <c r="M16" s="36" t="s">
        <v>123</v>
      </c>
      <c r="N16" s="36">
        <v>1</v>
      </c>
      <c r="O16" s="36" t="s">
        <v>123</v>
      </c>
      <c r="P16" s="36">
        <v>1</v>
      </c>
      <c r="Q16" s="36" t="s">
        <v>123</v>
      </c>
      <c r="R16" s="36" t="s">
        <v>123</v>
      </c>
      <c r="S16" s="36" t="s">
        <v>123</v>
      </c>
      <c r="T16" s="36" t="s">
        <v>123</v>
      </c>
      <c r="U16" s="36" t="s">
        <v>123</v>
      </c>
      <c r="V16" s="36" t="s">
        <v>123</v>
      </c>
      <c r="W16" s="36" t="s">
        <v>123</v>
      </c>
      <c r="X16" s="36" t="s">
        <v>123</v>
      </c>
      <c r="Y16" s="36" t="s">
        <v>123</v>
      </c>
      <c r="Z16" s="36" t="s">
        <v>123</v>
      </c>
      <c r="AA16" s="36" t="s">
        <v>123</v>
      </c>
      <c r="AB16" s="36" t="s">
        <v>123</v>
      </c>
      <c r="AC16" s="36" t="s">
        <v>123</v>
      </c>
      <c r="AD16" s="36" t="s">
        <v>123</v>
      </c>
      <c r="AE16" s="36" t="s">
        <v>123</v>
      </c>
      <c r="AF16" s="36" t="s">
        <v>123</v>
      </c>
      <c r="AG16" s="36" t="s">
        <v>123</v>
      </c>
      <c r="AH16" s="36"/>
      <c r="AI16" s="36"/>
      <c r="AJ16" s="36"/>
      <c r="AK16" s="36"/>
      <c r="AL16" s="36"/>
      <c r="AM16" s="36"/>
      <c r="AN16" s="37">
        <v>-14.81118181616</v>
      </c>
      <c r="AO16" s="37">
        <v>-64.879942629485996</v>
      </c>
      <c r="AP16" s="36">
        <v>1910</v>
      </c>
      <c r="AQ16" s="36"/>
      <c r="AR16" s="36"/>
      <c r="AS16" s="54">
        <f>AP15-AP16</f>
        <v>22</v>
      </c>
      <c r="AT16" s="52"/>
      <c r="AU16" s="53"/>
      <c r="AV16" s="36">
        <v>1</v>
      </c>
      <c r="AW16" s="36">
        <v>1</v>
      </c>
      <c r="AX16" s="36">
        <v>1</v>
      </c>
      <c r="AY16" s="36" t="s">
        <v>123</v>
      </c>
      <c r="AZ16" s="36" t="s">
        <v>123</v>
      </c>
      <c r="BA16" s="36" t="s">
        <v>123</v>
      </c>
      <c r="BB16" s="36" t="s">
        <v>123</v>
      </c>
    </row>
    <row r="17" spans="1:54" x14ac:dyDescent="0.3">
      <c r="A17" s="36" t="s">
        <v>221</v>
      </c>
      <c r="B17" s="36" t="s">
        <v>123</v>
      </c>
      <c r="C17" s="36" t="s">
        <v>123</v>
      </c>
      <c r="D17" s="36" t="s">
        <v>123</v>
      </c>
      <c r="E17" s="36" t="s">
        <v>123</v>
      </c>
      <c r="F17" s="36" t="s">
        <v>123</v>
      </c>
      <c r="G17" s="36" t="s">
        <v>123</v>
      </c>
      <c r="H17" s="36" t="s">
        <v>123</v>
      </c>
      <c r="I17" s="36" t="s">
        <v>123</v>
      </c>
      <c r="J17" s="36" t="s">
        <v>123</v>
      </c>
      <c r="K17" s="36" t="s">
        <v>123</v>
      </c>
      <c r="L17" s="36" t="s">
        <v>123</v>
      </c>
      <c r="M17" s="36" t="s">
        <v>123</v>
      </c>
      <c r="N17" s="36" t="s">
        <v>123</v>
      </c>
      <c r="O17" s="36" t="s">
        <v>123</v>
      </c>
      <c r="P17" s="36" t="s">
        <v>123</v>
      </c>
      <c r="Q17" s="36" t="s">
        <v>123</v>
      </c>
      <c r="R17" s="36" t="s">
        <v>123</v>
      </c>
      <c r="S17" s="36" t="s">
        <v>123</v>
      </c>
      <c r="T17" s="36" t="s">
        <v>123</v>
      </c>
      <c r="U17" s="36" t="s">
        <v>123</v>
      </c>
      <c r="V17" s="36" t="s">
        <v>123</v>
      </c>
      <c r="W17" s="36" t="s">
        <v>123</v>
      </c>
      <c r="X17" s="36">
        <v>1</v>
      </c>
      <c r="Y17" s="36" t="s">
        <v>123</v>
      </c>
      <c r="Z17" s="36" t="s">
        <v>123</v>
      </c>
      <c r="AA17" s="36" t="s">
        <v>123</v>
      </c>
      <c r="AB17" s="36" t="s">
        <v>123</v>
      </c>
      <c r="AC17" s="36" t="s">
        <v>123</v>
      </c>
      <c r="AD17" s="36" t="s">
        <v>123</v>
      </c>
      <c r="AE17" s="36" t="s">
        <v>123</v>
      </c>
      <c r="AF17" s="36" t="s">
        <v>123</v>
      </c>
      <c r="AG17" s="36" t="s">
        <v>123</v>
      </c>
      <c r="AH17" s="36"/>
      <c r="AI17" s="36"/>
      <c r="AJ17" s="36"/>
      <c r="AK17" s="36"/>
      <c r="AL17" s="36"/>
      <c r="AM17" s="36"/>
      <c r="AN17" s="37">
        <v>-14.811505</v>
      </c>
      <c r="AO17" s="37">
        <v>-64.879693000000003</v>
      </c>
      <c r="AP17" s="36"/>
      <c r="AQ17" s="36"/>
      <c r="AR17" s="36"/>
      <c r="AS17" s="54"/>
      <c r="AT17" s="52"/>
      <c r="AU17" s="53"/>
      <c r="AV17" s="36" t="s">
        <v>123</v>
      </c>
      <c r="AW17" s="36" t="s">
        <v>123</v>
      </c>
      <c r="AX17" s="36"/>
      <c r="AY17" s="36">
        <v>44</v>
      </c>
      <c r="AZ17" s="36">
        <f>AY17*1.2</f>
        <v>52.8</v>
      </c>
      <c r="BA17" s="36" t="s">
        <v>123</v>
      </c>
      <c r="BB17" s="36" t="s">
        <v>123</v>
      </c>
    </row>
    <row r="18" spans="1:54" x14ac:dyDescent="0.3">
      <c r="A18" s="36">
        <v>9</v>
      </c>
      <c r="B18" s="36">
        <v>670</v>
      </c>
      <c r="C18" s="36" t="s">
        <v>123</v>
      </c>
      <c r="D18" s="36" t="s">
        <v>123</v>
      </c>
      <c r="E18" s="36" t="s">
        <v>123</v>
      </c>
      <c r="F18" s="36">
        <v>1</v>
      </c>
      <c r="G18" s="36">
        <v>1</v>
      </c>
      <c r="H18" s="36">
        <v>1</v>
      </c>
      <c r="I18" s="36" t="s">
        <v>123</v>
      </c>
      <c r="J18" s="36" t="s">
        <v>123</v>
      </c>
      <c r="K18" s="36" t="s">
        <v>123</v>
      </c>
      <c r="L18" s="36" t="s">
        <v>123</v>
      </c>
      <c r="M18" s="36" t="s">
        <v>123</v>
      </c>
      <c r="N18" s="36" t="s">
        <v>123</v>
      </c>
      <c r="O18" s="36" t="s">
        <v>123</v>
      </c>
      <c r="P18" s="36">
        <v>1</v>
      </c>
      <c r="Q18" s="36" t="s">
        <v>123</v>
      </c>
      <c r="R18" s="36" t="s">
        <v>123</v>
      </c>
      <c r="S18" s="36" t="s">
        <v>123</v>
      </c>
      <c r="T18" s="36" t="s">
        <v>123</v>
      </c>
      <c r="U18" s="36" t="s">
        <v>123</v>
      </c>
      <c r="V18" s="36" t="s">
        <v>123</v>
      </c>
      <c r="W18" s="36" t="s">
        <v>123</v>
      </c>
      <c r="X18" s="36" t="s">
        <v>123</v>
      </c>
      <c r="Y18" s="36" t="s">
        <v>123</v>
      </c>
      <c r="Z18" s="36" t="s">
        <v>123</v>
      </c>
      <c r="AA18" s="36" t="s">
        <v>123</v>
      </c>
      <c r="AB18" s="36" t="s">
        <v>123</v>
      </c>
      <c r="AC18" s="36" t="s">
        <v>123</v>
      </c>
      <c r="AD18" s="36" t="s">
        <v>123</v>
      </c>
      <c r="AE18" s="36" t="s">
        <v>123</v>
      </c>
      <c r="AF18" s="36" t="s">
        <v>123</v>
      </c>
      <c r="AG18" s="36" t="s">
        <v>123</v>
      </c>
      <c r="AH18" s="36"/>
      <c r="AI18" s="36"/>
      <c r="AJ18" s="36"/>
      <c r="AK18" s="36"/>
      <c r="AL18" s="36"/>
      <c r="AM18" s="36"/>
      <c r="AN18" s="37">
        <v>-14.811384401115999</v>
      </c>
      <c r="AO18" s="37">
        <v>-64.879570472984994</v>
      </c>
      <c r="AP18" s="36"/>
      <c r="AQ18" s="36"/>
      <c r="AR18" s="36"/>
      <c r="AS18" s="54"/>
      <c r="AT18" s="52"/>
      <c r="AU18" s="53"/>
      <c r="AV18" s="36">
        <v>1</v>
      </c>
      <c r="AW18" s="36">
        <v>1</v>
      </c>
      <c r="AX18" s="36">
        <v>1</v>
      </c>
      <c r="AY18" s="36">
        <v>18</v>
      </c>
      <c r="AZ18" s="36">
        <f>AY18*1.2</f>
        <v>21.599999999999998</v>
      </c>
      <c r="BA18" s="36">
        <v>1</v>
      </c>
      <c r="BB18" s="36" t="s">
        <v>123</v>
      </c>
    </row>
    <row r="19" spans="1:54" x14ac:dyDescent="0.3">
      <c r="A19" s="36">
        <v>10</v>
      </c>
      <c r="B19" s="36">
        <v>671</v>
      </c>
      <c r="C19" s="36" t="s">
        <v>123</v>
      </c>
      <c r="D19" s="36" t="s">
        <v>123</v>
      </c>
      <c r="E19" s="36" t="s">
        <v>123</v>
      </c>
      <c r="F19" s="36">
        <v>1</v>
      </c>
      <c r="G19" s="36">
        <v>1</v>
      </c>
      <c r="H19" s="36">
        <v>1</v>
      </c>
      <c r="I19" s="36" t="s">
        <v>123</v>
      </c>
      <c r="J19" s="36" t="s">
        <v>123</v>
      </c>
      <c r="K19" s="36" t="s">
        <v>123</v>
      </c>
      <c r="L19" s="36" t="s">
        <v>123</v>
      </c>
      <c r="M19" s="36" t="s">
        <v>123</v>
      </c>
      <c r="N19" s="36">
        <v>1</v>
      </c>
      <c r="O19" s="36" t="s">
        <v>123</v>
      </c>
      <c r="P19" s="36">
        <v>1</v>
      </c>
      <c r="Q19" s="36" t="s">
        <v>123</v>
      </c>
      <c r="R19" s="36" t="s">
        <v>123</v>
      </c>
      <c r="S19" s="36" t="s">
        <v>123</v>
      </c>
      <c r="T19" s="36" t="s">
        <v>123</v>
      </c>
      <c r="U19" s="36" t="s">
        <v>123</v>
      </c>
      <c r="V19" s="36" t="s">
        <v>123</v>
      </c>
      <c r="W19" s="36" t="s">
        <v>123</v>
      </c>
      <c r="X19" s="36" t="s">
        <v>123</v>
      </c>
      <c r="Y19" s="36" t="s">
        <v>123</v>
      </c>
      <c r="Z19" s="36" t="s">
        <v>123</v>
      </c>
      <c r="AA19" s="36" t="s">
        <v>123</v>
      </c>
      <c r="AB19" s="36" t="s">
        <v>123</v>
      </c>
      <c r="AC19" s="36" t="s">
        <v>123</v>
      </c>
      <c r="AD19" s="36" t="s">
        <v>123</v>
      </c>
      <c r="AE19" s="36" t="s">
        <v>123</v>
      </c>
      <c r="AF19" s="36" t="s">
        <v>123</v>
      </c>
      <c r="AG19" s="36" t="s">
        <v>123</v>
      </c>
      <c r="AH19" s="36"/>
      <c r="AI19" s="36"/>
      <c r="AJ19" s="36"/>
      <c r="AK19" s="36"/>
      <c r="AL19" s="36"/>
      <c r="AM19" s="36"/>
      <c r="AN19" s="37">
        <v>-14.811604165062001</v>
      </c>
      <c r="AO19" s="37">
        <v>-64.879804160445005</v>
      </c>
      <c r="AP19" s="36">
        <v>1844</v>
      </c>
      <c r="AQ19" s="36"/>
      <c r="AR19" s="36"/>
      <c r="AS19" s="54">
        <f>AP16-AP19</f>
        <v>66</v>
      </c>
      <c r="AT19" s="52"/>
      <c r="AU19" s="53"/>
      <c r="AV19" s="36">
        <v>1</v>
      </c>
      <c r="AW19" s="36">
        <v>1</v>
      </c>
      <c r="AX19" s="36">
        <v>1</v>
      </c>
      <c r="AY19" s="36">
        <v>16</v>
      </c>
      <c r="AZ19" s="36">
        <f>AY19*1.2</f>
        <v>19.2</v>
      </c>
      <c r="BA19" s="36" t="s">
        <v>123</v>
      </c>
      <c r="BB19" s="36" t="s">
        <v>123</v>
      </c>
    </row>
    <row r="20" spans="1:54" x14ac:dyDescent="0.3">
      <c r="A20" s="36">
        <v>11</v>
      </c>
      <c r="B20" s="36">
        <v>672</v>
      </c>
      <c r="C20" s="36" t="s">
        <v>123</v>
      </c>
      <c r="D20" s="36" t="s">
        <v>123</v>
      </c>
      <c r="E20" s="36" t="s">
        <v>123</v>
      </c>
      <c r="F20" s="36">
        <v>1</v>
      </c>
      <c r="G20" s="36">
        <v>1</v>
      </c>
      <c r="H20" s="36">
        <v>1</v>
      </c>
      <c r="I20" s="36" t="s">
        <v>123</v>
      </c>
      <c r="J20" s="36" t="s">
        <v>123</v>
      </c>
      <c r="K20" s="36" t="s">
        <v>123</v>
      </c>
      <c r="L20" s="36">
        <v>1</v>
      </c>
      <c r="M20" s="36" t="s">
        <v>123</v>
      </c>
      <c r="N20" s="36" t="s">
        <v>123</v>
      </c>
      <c r="O20" s="36" t="s">
        <v>123</v>
      </c>
      <c r="P20" s="36" t="s">
        <v>123</v>
      </c>
      <c r="Q20" s="36" t="s">
        <v>123</v>
      </c>
      <c r="R20" s="36" t="s">
        <v>123</v>
      </c>
      <c r="S20" s="36" t="s">
        <v>123</v>
      </c>
      <c r="T20" s="36" t="s">
        <v>123</v>
      </c>
      <c r="U20" s="36" t="s">
        <v>123</v>
      </c>
      <c r="V20" s="36" t="s">
        <v>123</v>
      </c>
      <c r="W20" s="36" t="s">
        <v>123</v>
      </c>
      <c r="X20" s="36" t="s">
        <v>123</v>
      </c>
      <c r="Y20" s="36" t="s">
        <v>123</v>
      </c>
      <c r="Z20" s="36" t="s">
        <v>123</v>
      </c>
      <c r="AA20" s="36" t="s">
        <v>123</v>
      </c>
      <c r="AB20" s="36" t="s">
        <v>123</v>
      </c>
      <c r="AC20" s="36" t="s">
        <v>123</v>
      </c>
      <c r="AD20" s="36" t="s">
        <v>123</v>
      </c>
      <c r="AE20" s="36" t="s">
        <v>123</v>
      </c>
      <c r="AF20" s="36" t="s">
        <v>123</v>
      </c>
      <c r="AG20" s="36" t="s">
        <v>123</v>
      </c>
      <c r="AH20" s="36"/>
      <c r="AI20" s="36"/>
      <c r="AJ20" s="36"/>
      <c r="AK20" s="36"/>
      <c r="AL20" s="36"/>
      <c r="AM20" s="36"/>
      <c r="AN20" s="37">
        <v>-14.811852452673</v>
      </c>
      <c r="AO20" s="37">
        <v>-64.880064669996003</v>
      </c>
      <c r="AP20" s="36">
        <v>1804</v>
      </c>
      <c r="AQ20" s="36"/>
      <c r="AR20" s="36"/>
      <c r="AS20" s="54">
        <f>AP19-AP20</f>
        <v>40</v>
      </c>
      <c r="AT20" s="52"/>
      <c r="AU20" s="53"/>
      <c r="AV20" s="36" t="s">
        <v>123</v>
      </c>
      <c r="AW20" s="36" t="s">
        <v>123</v>
      </c>
      <c r="AX20" s="36" t="s">
        <v>123</v>
      </c>
      <c r="AY20" s="36" t="s">
        <v>123</v>
      </c>
      <c r="AZ20" s="36" t="s">
        <v>123</v>
      </c>
      <c r="BA20" s="36" t="s">
        <v>123</v>
      </c>
      <c r="BB20" s="36" t="s">
        <v>123</v>
      </c>
    </row>
    <row r="21" spans="1:54" x14ac:dyDescent="0.3">
      <c r="A21" s="36">
        <v>12</v>
      </c>
      <c r="B21" s="36">
        <v>673</v>
      </c>
      <c r="C21" s="36" t="s">
        <v>123</v>
      </c>
      <c r="D21" s="36" t="s">
        <v>123</v>
      </c>
      <c r="E21" s="36" t="s">
        <v>123</v>
      </c>
      <c r="F21" s="36">
        <v>1</v>
      </c>
      <c r="G21" s="36">
        <v>1</v>
      </c>
      <c r="H21" s="36">
        <v>1</v>
      </c>
      <c r="I21" s="36" t="s">
        <v>123</v>
      </c>
      <c r="J21" s="36" t="s">
        <v>123</v>
      </c>
      <c r="K21" s="36" t="s">
        <v>123</v>
      </c>
      <c r="L21" s="36">
        <v>1</v>
      </c>
      <c r="M21" s="36" t="s">
        <v>123</v>
      </c>
      <c r="N21" s="36" t="s">
        <v>123</v>
      </c>
      <c r="O21" s="36" t="s">
        <v>123</v>
      </c>
      <c r="P21" s="36" t="s">
        <v>123</v>
      </c>
      <c r="Q21" s="36" t="s">
        <v>123</v>
      </c>
      <c r="R21" s="36" t="s">
        <v>123</v>
      </c>
      <c r="S21" s="36" t="s">
        <v>123</v>
      </c>
      <c r="T21" s="36" t="s">
        <v>123</v>
      </c>
      <c r="U21" s="36" t="s">
        <v>123</v>
      </c>
      <c r="V21" s="36">
        <v>1</v>
      </c>
      <c r="W21" s="36" t="s">
        <v>123</v>
      </c>
      <c r="X21" s="36" t="s">
        <v>123</v>
      </c>
      <c r="Y21" s="36" t="s">
        <v>123</v>
      </c>
      <c r="Z21" s="36" t="s">
        <v>123</v>
      </c>
      <c r="AA21" s="36" t="s">
        <v>123</v>
      </c>
      <c r="AB21" s="36" t="s">
        <v>123</v>
      </c>
      <c r="AC21" s="36" t="s">
        <v>123</v>
      </c>
      <c r="AD21" s="36" t="s">
        <v>123</v>
      </c>
      <c r="AE21" s="36" t="s">
        <v>123</v>
      </c>
      <c r="AF21" s="36" t="s">
        <v>123</v>
      </c>
      <c r="AG21" s="36" t="s">
        <v>123</v>
      </c>
      <c r="AH21" s="36"/>
      <c r="AI21" s="36"/>
      <c r="AJ21" s="36"/>
      <c r="AK21" s="36" t="s">
        <v>313</v>
      </c>
      <c r="AL21" s="36">
        <v>1</v>
      </c>
      <c r="AM21" s="36">
        <v>1</v>
      </c>
      <c r="AN21" s="37">
        <v>-14.812107870964001</v>
      </c>
      <c r="AO21" s="37">
        <v>-64.880331214517</v>
      </c>
      <c r="AP21" s="36">
        <v>1764</v>
      </c>
      <c r="AQ21" s="36">
        <v>1740</v>
      </c>
      <c r="AR21" s="75">
        <f>AP21-AQ21</f>
        <v>24</v>
      </c>
      <c r="AS21" s="54">
        <f>AP20-AP21</f>
        <v>40</v>
      </c>
      <c r="AT21" s="52"/>
      <c r="AU21" s="53"/>
      <c r="AV21" s="36" t="s">
        <v>123</v>
      </c>
      <c r="AW21" s="36" t="s">
        <v>123</v>
      </c>
      <c r="AX21" s="36" t="s">
        <v>123</v>
      </c>
      <c r="AY21" s="36" t="s">
        <v>123</v>
      </c>
      <c r="AZ21" s="36" t="s">
        <v>123</v>
      </c>
      <c r="BA21" s="36" t="s">
        <v>123</v>
      </c>
      <c r="BB21" s="36" t="s">
        <v>123</v>
      </c>
    </row>
    <row r="22" spans="1:54" x14ac:dyDescent="0.3">
      <c r="A22" s="36">
        <v>13</v>
      </c>
      <c r="B22" s="36">
        <v>674</v>
      </c>
      <c r="C22" s="36" t="s">
        <v>123</v>
      </c>
      <c r="D22" s="36" t="s">
        <v>123</v>
      </c>
      <c r="E22" s="36" t="s">
        <v>123</v>
      </c>
      <c r="F22" s="36">
        <v>1</v>
      </c>
      <c r="G22" s="36">
        <v>1</v>
      </c>
      <c r="H22" s="36">
        <v>1</v>
      </c>
      <c r="I22" s="36" t="s">
        <v>123</v>
      </c>
      <c r="J22" s="36" t="s">
        <v>123</v>
      </c>
      <c r="K22" s="36" t="s">
        <v>123</v>
      </c>
      <c r="L22" s="36">
        <v>1</v>
      </c>
      <c r="M22" s="36" t="s">
        <v>123</v>
      </c>
      <c r="N22" s="36" t="s">
        <v>123</v>
      </c>
      <c r="O22" s="36" t="s">
        <v>123</v>
      </c>
      <c r="P22" s="36" t="s">
        <v>123</v>
      </c>
      <c r="Q22" s="36" t="s">
        <v>123</v>
      </c>
      <c r="R22" s="36" t="s">
        <v>123</v>
      </c>
      <c r="S22" s="36" t="s">
        <v>123</v>
      </c>
      <c r="T22" s="36" t="s">
        <v>123</v>
      </c>
      <c r="U22" s="36" t="s">
        <v>123</v>
      </c>
      <c r="V22" s="36" t="s">
        <v>123</v>
      </c>
      <c r="W22" s="36" t="s">
        <v>123</v>
      </c>
      <c r="X22" s="36" t="s">
        <v>123</v>
      </c>
      <c r="Y22" s="36" t="s">
        <v>123</v>
      </c>
      <c r="Z22" s="36" t="s">
        <v>123</v>
      </c>
      <c r="AA22" s="36" t="s">
        <v>123</v>
      </c>
      <c r="AB22" s="36" t="s">
        <v>123</v>
      </c>
      <c r="AC22" s="36" t="s">
        <v>123</v>
      </c>
      <c r="AD22" s="36" t="s">
        <v>123</v>
      </c>
      <c r="AE22" s="36" t="s">
        <v>123</v>
      </c>
      <c r="AF22" s="36" t="s">
        <v>123</v>
      </c>
      <c r="AG22" s="36" t="s">
        <v>123</v>
      </c>
      <c r="AH22" s="36"/>
      <c r="AI22" s="36"/>
      <c r="AJ22" s="36"/>
      <c r="AK22" s="36"/>
      <c r="AL22" s="36"/>
      <c r="AM22" s="36"/>
      <c r="AN22" s="37">
        <v>-14.812216131925</v>
      </c>
      <c r="AO22" s="37">
        <v>-64.880225602536996</v>
      </c>
      <c r="AP22" s="36">
        <v>1724</v>
      </c>
      <c r="AQ22" s="36"/>
      <c r="AR22" s="36"/>
      <c r="AS22" s="54">
        <f>AQ21-AP22</f>
        <v>16</v>
      </c>
      <c r="AT22" s="52"/>
      <c r="AU22" s="53"/>
      <c r="AV22" s="36" t="s">
        <v>123</v>
      </c>
      <c r="AW22" s="36" t="s">
        <v>123</v>
      </c>
      <c r="AX22" s="36" t="s">
        <v>123</v>
      </c>
      <c r="AY22" s="36" t="s">
        <v>123</v>
      </c>
      <c r="AZ22" s="36" t="s">
        <v>123</v>
      </c>
      <c r="BA22" s="36" t="s">
        <v>123</v>
      </c>
      <c r="BB22" s="36" t="s">
        <v>123</v>
      </c>
    </row>
    <row r="23" spans="1:54" x14ac:dyDescent="0.3">
      <c r="A23" s="36">
        <v>14</v>
      </c>
      <c r="B23" s="36">
        <v>675</v>
      </c>
      <c r="C23" s="36" t="s">
        <v>123</v>
      </c>
      <c r="D23" s="36" t="s">
        <v>123</v>
      </c>
      <c r="E23" s="36" t="s">
        <v>123</v>
      </c>
      <c r="F23" s="36">
        <v>1</v>
      </c>
      <c r="G23" s="36">
        <v>1</v>
      </c>
      <c r="H23" s="36">
        <v>1</v>
      </c>
      <c r="I23" s="36" t="s">
        <v>123</v>
      </c>
      <c r="J23" s="36" t="s">
        <v>123</v>
      </c>
      <c r="K23" s="36" t="s">
        <v>123</v>
      </c>
      <c r="L23" s="36" t="s">
        <v>123</v>
      </c>
      <c r="M23" s="36" t="s">
        <v>123</v>
      </c>
      <c r="N23" s="36">
        <v>1</v>
      </c>
      <c r="O23" s="36" t="s">
        <v>123</v>
      </c>
      <c r="P23" s="36">
        <v>1</v>
      </c>
      <c r="Q23" s="36" t="s">
        <v>123</v>
      </c>
      <c r="R23" s="36" t="s">
        <v>123</v>
      </c>
      <c r="S23" s="36" t="s">
        <v>123</v>
      </c>
      <c r="T23" s="36" t="s">
        <v>123</v>
      </c>
      <c r="U23" s="36" t="s">
        <v>123</v>
      </c>
      <c r="V23" s="36" t="s">
        <v>123</v>
      </c>
      <c r="W23" s="36" t="s">
        <v>123</v>
      </c>
      <c r="X23" s="36" t="s">
        <v>123</v>
      </c>
      <c r="Y23" s="36" t="s">
        <v>123</v>
      </c>
      <c r="Z23" s="36" t="s">
        <v>123</v>
      </c>
      <c r="AA23" s="36" t="s">
        <v>123</v>
      </c>
      <c r="AB23" s="36" t="s">
        <v>123</v>
      </c>
      <c r="AC23" s="36" t="s">
        <v>123</v>
      </c>
      <c r="AD23" s="36" t="s">
        <v>123</v>
      </c>
      <c r="AE23" s="36" t="s">
        <v>123</v>
      </c>
      <c r="AF23" s="36" t="s">
        <v>123</v>
      </c>
      <c r="AG23" s="36" t="s">
        <v>123</v>
      </c>
      <c r="AH23" s="36"/>
      <c r="AI23" s="36"/>
      <c r="AJ23" s="36"/>
      <c r="AK23" s="36"/>
      <c r="AL23" s="36"/>
      <c r="AM23" s="36"/>
      <c r="AN23" s="37">
        <v>-14.812509149345001</v>
      </c>
      <c r="AO23" s="37">
        <v>-64.879936259239003</v>
      </c>
      <c r="AP23" s="36">
        <v>1679</v>
      </c>
      <c r="AQ23" s="36"/>
      <c r="AR23" s="36"/>
      <c r="AS23" s="54">
        <f>AP22-AP23</f>
        <v>45</v>
      </c>
      <c r="AT23" s="52"/>
      <c r="AU23" s="53"/>
      <c r="AV23" s="36">
        <v>1</v>
      </c>
      <c r="AW23" s="36">
        <v>1</v>
      </c>
      <c r="AX23" s="36">
        <v>1</v>
      </c>
      <c r="AY23" s="36" t="s">
        <v>123</v>
      </c>
      <c r="AZ23" s="36" t="s">
        <v>123</v>
      </c>
      <c r="BA23" s="36" t="s">
        <v>123</v>
      </c>
      <c r="BB23" s="36" t="s">
        <v>123</v>
      </c>
    </row>
    <row r="24" spans="1:54" x14ac:dyDescent="0.3">
      <c r="A24" s="36" t="s">
        <v>379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>
        <v>1</v>
      </c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7">
        <v>-14.812711999999999</v>
      </c>
      <c r="AO24" s="37">
        <v>-64.879727000000003</v>
      </c>
      <c r="AP24" s="36"/>
      <c r="AQ24" s="36"/>
      <c r="AR24" s="36"/>
      <c r="AS24" s="54"/>
      <c r="AT24" s="52"/>
      <c r="AU24" s="53"/>
      <c r="AV24" s="36" t="s">
        <v>123</v>
      </c>
      <c r="AW24" s="36" t="s">
        <v>123</v>
      </c>
      <c r="AX24" s="36"/>
      <c r="AY24" s="36">
        <v>32</v>
      </c>
      <c r="AZ24" s="36">
        <f>AY24*1.25</f>
        <v>40</v>
      </c>
      <c r="BA24" s="36" t="s">
        <v>123</v>
      </c>
      <c r="BB24" s="36" t="s">
        <v>123</v>
      </c>
    </row>
    <row r="25" spans="1:54" x14ac:dyDescent="0.3">
      <c r="A25" s="36">
        <v>15</v>
      </c>
      <c r="B25" s="36">
        <v>676</v>
      </c>
      <c r="C25" s="36" t="s">
        <v>123</v>
      </c>
      <c r="D25" s="36" t="s">
        <v>123</v>
      </c>
      <c r="E25" s="36" t="s">
        <v>123</v>
      </c>
      <c r="F25" s="36">
        <v>1</v>
      </c>
      <c r="G25" s="36">
        <v>1</v>
      </c>
      <c r="H25" s="36">
        <v>1</v>
      </c>
      <c r="I25" s="36" t="s">
        <v>123</v>
      </c>
      <c r="J25" s="36" t="s">
        <v>123</v>
      </c>
      <c r="K25" s="36" t="s">
        <v>123</v>
      </c>
      <c r="L25" s="36" t="s">
        <v>123</v>
      </c>
      <c r="M25" s="36" t="s">
        <v>123</v>
      </c>
      <c r="N25" s="36" t="s">
        <v>123</v>
      </c>
      <c r="O25" s="36" t="s">
        <v>123</v>
      </c>
      <c r="P25" s="36">
        <v>1</v>
      </c>
      <c r="Q25" s="36" t="s">
        <v>123</v>
      </c>
      <c r="R25" s="36" t="s">
        <v>123</v>
      </c>
      <c r="S25" s="36" t="s">
        <v>123</v>
      </c>
      <c r="T25" s="36" t="s">
        <v>123</v>
      </c>
      <c r="U25" s="36" t="s">
        <v>123</v>
      </c>
      <c r="V25" s="36" t="s">
        <v>123</v>
      </c>
      <c r="W25" s="36" t="s">
        <v>123</v>
      </c>
      <c r="X25" s="36" t="s">
        <v>123</v>
      </c>
      <c r="Y25" s="36" t="s">
        <v>123</v>
      </c>
      <c r="Z25" s="36" t="s">
        <v>123</v>
      </c>
      <c r="AA25" s="36" t="s">
        <v>123</v>
      </c>
      <c r="AB25" s="36" t="s">
        <v>123</v>
      </c>
      <c r="AC25" s="36" t="s">
        <v>123</v>
      </c>
      <c r="AD25" s="36" t="s">
        <v>123</v>
      </c>
      <c r="AE25" s="36" t="s">
        <v>123</v>
      </c>
      <c r="AF25" s="36" t="s">
        <v>123</v>
      </c>
      <c r="AG25" s="36" t="s">
        <v>123</v>
      </c>
      <c r="AH25" s="36"/>
      <c r="AI25" s="36"/>
      <c r="AJ25" s="36"/>
      <c r="AK25" s="36"/>
      <c r="AL25" s="36"/>
      <c r="AM25" s="36"/>
      <c r="AN25" s="37">
        <v>-14.812735070691</v>
      </c>
      <c r="AO25" s="37">
        <v>-64.879761245100994</v>
      </c>
      <c r="AP25" s="36"/>
      <c r="AQ25" s="36"/>
      <c r="AR25" s="36"/>
      <c r="AS25" s="54"/>
      <c r="AT25" s="52"/>
      <c r="AU25" s="53"/>
      <c r="AV25" s="36">
        <v>1</v>
      </c>
      <c r="AW25" s="36">
        <v>1</v>
      </c>
      <c r="AX25" s="36">
        <v>1</v>
      </c>
      <c r="AY25" s="36">
        <v>4</v>
      </c>
      <c r="AZ25" s="36">
        <f>AY25*1.25</f>
        <v>5</v>
      </c>
      <c r="BA25" s="36">
        <v>1</v>
      </c>
      <c r="BB25" s="36" t="s">
        <v>123</v>
      </c>
    </row>
    <row r="26" spans="1:54" x14ac:dyDescent="0.3">
      <c r="A26" s="36">
        <v>16</v>
      </c>
      <c r="B26" s="36">
        <v>677</v>
      </c>
      <c r="C26" s="36" t="s">
        <v>123</v>
      </c>
      <c r="D26" s="36" t="s">
        <v>123</v>
      </c>
      <c r="E26" s="36" t="s">
        <v>123</v>
      </c>
      <c r="F26" s="36">
        <v>1</v>
      </c>
      <c r="G26" s="36">
        <v>1</v>
      </c>
      <c r="H26" s="36">
        <v>1</v>
      </c>
      <c r="I26" s="36" t="s">
        <v>123</v>
      </c>
      <c r="J26" s="36" t="s">
        <v>123</v>
      </c>
      <c r="K26" s="36" t="s">
        <v>123</v>
      </c>
      <c r="L26" s="36" t="s">
        <v>123</v>
      </c>
      <c r="M26" s="36" t="s">
        <v>123</v>
      </c>
      <c r="N26" s="36">
        <v>1</v>
      </c>
      <c r="O26" s="36" t="s">
        <v>123</v>
      </c>
      <c r="P26" s="36">
        <v>1</v>
      </c>
      <c r="Q26" s="36" t="s">
        <v>123</v>
      </c>
      <c r="R26" s="36" t="s">
        <v>123</v>
      </c>
      <c r="S26" s="36" t="s">
        <v>123</v>
      </c>
      <c r="T26" s="36" t="s">
        <v>123</v>
      </c>
      <c r="U26" s="36" t="s">
        <v>123</v>
      </c>
      <c r="V26" s="36" t="s">
        <v>123</v>
      </c>
      <c r="W26" s="36" t="s">
        <v>123</v>
      </c>
      <c r="X26" s="36" t="s">
        <v>123</v>
      </c>
      <c r="Y26" s="36" t="s">
        <v>123</v>
      </c>
      <c r="Z26" s="36" t="s">
        <v>123</v>
      </c>
      <c r="AA26" s="36" t="s">
        <v>123</v>
      </c>
      <c r="AB26" s="36" t="s">
        <v>123</v>
      </c>
      <c r="AC26" s="36" t="s">
        <v>123</v>
      </c>
      <c r="AD26" s="36" t="s">
        <v>123</v>
      </c>
      <c r="AE26" s="36" t="s">
        <v>123</v>
      </c>
      <c r="AF26" s="36" t="s">
        <v>123</v>
      </c>
      <c r="AG26" s="36" t="s">
        <v>123</v>
      </c>
      <c r="AH26" s="36"/>
      <c r="AI26" s="36"/>
      <c r="AJ26" s="36"/>
      <c r="AK26" s="36"/>
      <c r="AL26" s="36"/>
      <c r="AM26" s="36"/>
      <c r="AN26" s="37">
        <v>-14.812453074139</v>
      </c>
      <c r="AO26" s="37">
        <v>-64.879439715296002</v>
      </c>
      <c r="AP26" s="36">
        <v>1606</v>
      </c>
      <c r="AQ26" s="36"/>
      <c r="AR26" s="36"/>
      <c r="AS26" s="54">
        <f>AP23-AP26</f>
        <v>73</v>
      </c>
      <c r="AT26" s="52"/>
      <c r="AU26" s="53"/>
      <c r="AV26" s="36">
        <v>1</v>
      </c>
      <c r="AW26" s="36">
        <v>1</v>
      </c>
      <c r="AX26" s="36">
        <v>1</v>
      </c>
      <c r="AY26" s="36">
        <v>42</v>
      </c>
      <c r="AZ26" s="36">
        <f>AY26*1.25</f>
        <v>52.5</v>
      </c>
      <c r="BA26" s="36" t="s">
        <v>123</v>
      </c>
      <c r="BB26" s="36" t="s">
        <v>123</v>
      </c>
    </row>
    <row r="27" spans="1:54" x14ac:dyDescent="0.3">
      <c r="A27" s="36">
        <v>17</v>
      </c>
      <c r="B27" s="36">
        <v>678</v>
      </c>
      <c r="C27" s="36" t="s">
        <v>123</v>
      </c>
      <c r="D27" s="36" t="s">
        <v>123</v>
      </c>
      <c r="E27" s="36" t="s">
        <v>123</v>
      </c>
      <c r="F27" s="36">
        <v>1</v>
      </c>
      <c r="G27" s="36">
        <v>1</v>
      </c>
      <c r="H27" s="36">
        <v>1</v>
      </c>
      <c r="I27" s="36" t="s">
        <v>123</v>
      </c>
      <c r="J27" s="36" t="s">
        <v>123</v>
      </c>
      <c r="K27" s="36" t="s">
        <v>123</v>
      </c>
      <c r="L27" s="36">
        <v>1</v>
      </c>
      <c r="M27" s="36" t="s">
        <v>123</v>
      </c>
      <c r="N27" s="36"/>
      <c r="O27" s="36" t="s">
        <v>123</v>
      </c>
      <c r="P27" s="36" t="s">
        <v>123</v>
      </c>
      <c r="Q27" s="36" t="s">
        <v>123</v>
      </c>
      <c r="R27" s="36" t="s">
        <v>123</v>
      </c>
      <c r="S27" s="36" t="s">
        <v>123</v>
      </c>
      <c r="T27" s="36" t="s">
        <v>123</v>
      </c>
      <c r="U27" s="36" t="s">
        <v>123</v>
      </c>
      <c r="V27" s="36" t="s">
        <v>123</v>
      </c>
      <c r="W27" s="36" t="s">
        <v>123</v>
      </c>
      <c r="X27" s="36" t="s">
        <v>123</v>
      </c>
      <c r="Y27" s="36" t="s">
        <v>123</v>
      </c>
      <c r="Z27" s="36" t="s">
        <v>123</v>
      </c>
      <c r="AA27" s="36" t="s">
        <v>123</v>
      </c>
      <c r="AB27" s="36" t="s">
        <v>123</v>
      </c>
      <c r="AC27" s="36" t="s">
        <v>123</v>
      </c>
      <c r="AD27" s="36" t="s">
        <v>123</v>
      </c>
      <c r="AE27" s="36" t="s">
        <v>123</v>
      </c>
      <c r="AF27" s="36" t="s">
        <v>123</v>
      </c>
      <c r="AG27" s="36" t="s">
        <v>123</v>
      </c>
      <c r="AH27" s="36"/>
      <c r="AI27" s="36"/>
      <c r="AJ27" s="36"/>
      <c r="AK27" s="36"/>
      <c r="AL27" s="36"/>
      <c r="AM27" s="36"/>
      <c r="AN27" s="37">
        <v>-14.812201870005</v>
      </c>
      <c r="AO27" s="37">
        <v>-64.879141319542995</v>
      </c>
      <c r="AP27" s="36">
        <v>1562</v>
      </c>
      <c r="AQ27" s="36"/>
      <c r="AR27" s="36"/>
      <c r="AS27" s="54">
        <f>AP26-AP27</f>
        <v>44</v>
      </c>
      <c r="AT27" s="52"/>
      <c r="AU27" s="53"/>
      <c r="AV27" s="36" t="s">
        <v>123</v>
      </c>
      <c r="AW27" s="36" t="s">
        <v>123</v>
      </c>
      <c r="AX27" s="36" t="s">
        <v>123</v>
      </c>
      <c r="AY27" s="36" t="s">
        <v>123</v>
      </c>
      <c r="AZ27" s="36" t="s">
        <v>123</v>
      </c>
      <c r="BA27" s="36" t="s">
        <v>123</v>
      </c>
      <c r="BB27" s="36" t="s">
        <v>123</v>
      </c>
    </row>
    <row r="28" spans="1:54" x14ac:dyDescent="0.3">
      <c r="A28" s="75">
        <v>18</v>
      </c>
      <c r="B28" s="75">
        <v>679</v>
      </c>
      <c r="C28" s="75"/>
      <c r="D28" s="75"/>
      <c r="E28" s="75"/>
      <c r="F28" s="75">
        <v>1</v>
      </c>
      <c r="G28" s="75">
        <v>1</v>
      </c>
      <c r="H28" s="75">
        <v>1</v>
      </c>
      <c r="I28" s="75"/>
      <c r="J28" s="75"/>
      <c r="K28" s="75"/>
      <c r="L28" s="75"/>
      <c r="M28" s="75"/>
      <c r="N28" s="75">
        <v>1</v>
      </c>
      <c r="O28" s="75"/>
      <c r="P28" s="75"/>
      <c r="Q28" s="75"/>
      <c r="R28" s="75"/>
      <c r="S28" s="75"/>
      <c r="T28" s="75"/>
      <c r="U28" s="75"/>
      <c r="V28" s="75">
        <v>1</v>
      </c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 t="s">
        <v>314</v>
      </c>
      <c r="AL28" s="75">
        <v>1</v>
      </c>
      <c r="AM28" s="75">
        <v>1</v>
      </c>
      <c r="AN28" s="76">
        <v>-14.811901000000001</v>
      </c>
      <c r="AO28" s="76">
        <v>-64.878832000000003</v>
      </c>
      <c r="AP28" s="75">
        <v>1518</v>
      </c>
      <c r="AQ28" s="75">
        <v>1500</v>
      </c>
      <c r="AR28" s="75">
        <f>AP28-AQ28</f>
        <v>18</v>
      </c>
      <c r="AS28" s="78">
        <f>AP27-AP28</f>
        <v>44</v>
      </c>
      <c r="AT28" s="77"/>
      <c r="AU28" s="77"/>
      <c r="AV28" s="36" t="s">
        <v>123</v>
      </c>
      <c r="AW28" s="36" t="s">
        <v>123</v>
      </c>
      <c r="AX28" s="36" t="s">
        <v>123</v>
      </c>
      <c r="AY28" s="36" t="s">
        <v>123</v>
      </c>
      <c r="AZ28" s="36" t="s">
        <v>123</v>
      </c>
      <c r="BA28" s="36" t="s">
        <v>123</v>
      </c>
      <c r="BB28" s="36" t="s">
        <v>123</v>
      </c>
    </row>
    <row r="29" spans="1:54" x14ac:dyDescent="0.3">
      <c r="A29" s="123" t="s">
        <v>22</v>
      </c>
      <c r="B29" s="123"/>
      <c r="C29" s="38">
        <f t="shared" ref="C29:AG29" si="0">SUM(C8:C27)</f>
        <v>0</v>
      </c>
      <c r="D29" s="38">
        <f t="shared" si="0"/>
        <v>0</v>
      </c>
      <c r="E29" s="38">
        <f t="shared" si="0"/>
        <v>0</v>
      </c>
      <c r="F29" s="38">
        <f>SUM(F8:F28)</f>
        <v>15</v>
      </c>
      <c r="G29" s="38">
        <f>SUM(G8:G28)</f>
        <v>15</v>
      </c>
      <c r="H29" s="38">
        <f>SUM(H8:H28)</f>
        <v>15</v>
      </c>
      <c r="I29" s="38">
        <f t="shared" si="0"/>
        <v>0</v>
      </c>
      <c r="J29" s="38">
        <f t="shared" si="0"/>
        <v>0</v>
      </c>
      <c r="K29" s="38">
        <f t="shared" si="0"/>
        <v>0</v>
      </c>
      <c r="L29" s="38">
        <f t="shared" si="0"/>
        <v>7</v>
      </c>
      <c r="M29" s="38">
        <f t="shared" si="0"/>
        <v>0</v>
      </c>
      <c r="N29" s="38">
        <f t="shared" si="0"/>
        <v>6</v>
      </c>
      <c r="O29" s="38">
        <f t="shared" si="0"/>
        <v>0</v>
      </c>
      <c r="P29" s="38">
        <f t="shared" si="0"/>
        <v>9</v>
      </c>
      <c r="Q29" s="38">
        <f t="shared" si="0"/>
        <v>0</v>
      </c>
      <c r="R29" s="38">
        <f t="shared" si="0"/>
        <v>0</v>
      </c>
      <c r="S29" s="38">
        <f t="shared" si="0"/>
        <v>0</v>
      </c>
      <c r="T29" s="38">
        <f t="shared" si="0"/>
        <v>0</v>
      </c>
      <c r="U29" s="38">
        <f t="shared" si="0"/>
        <v>0</v>
      </c>
      <c r="V29" s="38">
        <f t="shared" si="0"/>
        <v>2</v>
      </c>
      <c r="W29" s="38">
        <f t="shared" si="0"/>
        <v>0</v>
      </c>
      <c r="X29" s="38">
        <f t="shared" si="0"/>
        <v>2</v>
      </c>
      <c r="Y29" s="38">
        <f t="shared" si="0"/>
        <v>1</v>
      </c>
      <c r="Z29" s="38">
        <f t="shared" si="0"/>
        <v>0</v>
      </c>
      <c r="AA29" s="38">
        <f t="shared" si="0"/>
        <v>0</v>
      </c>
      <c r="AB29" s="38">
        <f t="shared" si="0"/>
        <v>0</v>
      </c>
      <c r="AC29" s="38">
        <f t="shared" si="0"/>
        <v>0</v>
      </c>
      <c r="AD29" s="38">
        <f t="shared" si="0"/>
        <v>0</v>
      </c>
      <c r="AE29" s="38">
        <f t="shared" si="0"/>
        <v>0</v>
      </c>
      <c r="AF29" s="38">
        <f t="shared" si="0"/>
        <v>0</v>
      </c>
      <c r="AG29" s="38">
        <f t="shared" si="0"/>
        <v>0</v>
      </c>
      <c r="AH29" s="38">
        <f>COUNTA(AH8:AH27)</f>
        <v>0</v>
      </c>
      <c r="AI29" s="38">
        <f>SUM(AI8:AI27)</f>
        <v>0</v>
      </c>
      <c r="AJ29" s="38">
        <f>SUM(AJ8:AJ27)</f>
        <v>0</v>
      </c>
      <c r="AK29" s="38">
        <f>COUNTA(AK8:AK27)</f>
        <v>2</v>
      </c>
      <c r="AL29" s="38">
        <f>SUM(AL8:AL27)</f>
        <v>2</v>
      </c>
      <c r="AM29" s="38">
        <f>SUM(AM8:AM27)</f>
        <v>2</v>
      </c>
      <c r="AN29" s="106" t="s">
        <v>25</v>
      </c>
      <c r="AO29" s="106"/>
      <c r="AP29" s="106">
        <f>AR29+AS29</f>
        <v>652</v>
      </c>
      <c r="AQ29" s="106"/>
      <c r="AR29" s="38">
        <f>SUM(AR8:AR28)</f>
        <v>78</v>
      </c>
      <c r="AS29" s="38">
        <f>SUM(AS8:AS28)</f>
        <v>574</v>
      </c>
      <c r="AT29" s="106" t="s">
        <v>75</v>
      </c>
      <c r="AU29" s="106"/>
      <c r="AV29" s="38">
        <f t="shared" ref="AV29:BB29" si="1">SUM(AV8:AV27)</f>
        <v>9</v>
      </c>
      <c r="AW29" s="38">
        <f t="shared" si="1"/>
        <v>9</v>
      </c>
      <c r="AX29" s="38">
        <f t="shared" si="1"/>
        <v>9</v>
      </c>
      <c r="AY29" s="38">
        <f t="shared" si="1"/>
        <v>235</v>
      </c>
      <c r="AZ29" s="38">
        <f t="shared" si="1"/>
        <v>289.85000000000002</v>
      </c>
      <c r="BA29" s="38">
        <f t="shared" si="1"/>
        <v>2</v>
      </c>
      <c r="BB29" s="38">
        <f t="shared" si="1"/>
        <v>0</v>
      </c>
    </row>
    <row r="30" spans="1:54" ht="10.95" customHeight="1" x14ac:dyDescent="0.3">
      <c r="AP30" s="82">
        <f>AP8-AQ28</f>
        <v>652</v>
      </c>
    </row>
    <row r="31" spans="1:54" ht="10.95" customHeight="1" x14ac:dyDescent="0.3"/>
    <row r="32" spans="1:54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  <row r="180" ht="10.95" customHeight="1" x14ac:dyDescent="0.3"/>
    <row r="181" ht="10.95" customHeight="1" x14ac:dyDescent="0.3"/>
    <row r="182" ht="10.95" customHeight="1" x14ac:dyDescent="0.3"/>
    <row r="183" ht="10.95" customHeight="1" x14ac:dyDescent="0.3"/>
    <row r="184" ht="10.95" customHeight="1" x14ac:dyDescent="0.3"/>
    <row r="185" ht="10.95" customHeight="1" x14ac:dyDescent="0.3"/>
    <row r="186" ht="10.95" customHeight="1" x14ac:dyDescent="0.3"/>
    <row r="187" ht="10.95" customHeight="1" x14ac:dyDescent="0.3"/>
    <row r="188" ht="10.95" customHeight="1" x14ac:dyDescent="0.3"/>
    <row r="189" ht="10.95" customHeight="1" x14ac:dyDescent="0.3"/>
    <row r="190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T8:AU8"/>
    <mergeCell ref="AT11:AU11"/>
    <mergeCell ref="AT13:AU13"/>
    <mergeCell ref="A29:B29"/>
    <mergeCell ref="AN29:AO29"/>
    <mergeCell ref="AP29:AQ29"/>
    <mergeCell ref="AT29:AU29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4807-35B5-46FF-A647-5BD454F1BBCC}">
  <sheetPr>
    <tabColor rgb="FF00B050"/>
    <pageSetUpPr fitToPage="1"/>
  </sheetPr>
  <dimension ref="A1:BB235"/>
  <sheetViews>
    <sheetView showGridLines="0" zoomScaleNormal="100" workbookViewId="0">
      <pane xSplit="17" ySplit="7" topLeftCell="AO68" activePane="bottomRight" state="frozen"/>
      <selection pane="topRight" activeCell="R1" sqref="R1"/>
      <selection pane="bottomLeft" activeCell="A8" sqref="A8"/>
      <selection pane="bottomRight" activeCell="AP75" sqref="AP75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7" width="4.44140625" style="1" bestFit="1" customWidth="1"/>
    <col min="8" max="9" width="3.88671875" style="1" bestFit="1" customWidth="1"/>
    <col min="10" max="11" width="3.109375" style="1" bestFit="1" customWidth="1"/>
    <col min="12" max="12" width="4.44140625" style="1" bestFit="1" customWidth="1"/>
    <col min="13" max="13" width="3.44140625" style="1" bestFit="1" customWidth="1"/>
    <col min="14" max="14" width="4.6640625" style="1" customWidth="1"/>
    <col min="15" max="15" width="3.44140625" style="1" customWidth="1"/>
    <col min="16" max="16" width="5.109375" style="1" customWidth="1"/>
    <col min="17" max="17" width="4.6640625" style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1.44140625" style="1" customWidth="1"/>
    <col min="41" max="41" width="11.44140625" style="1" bestFit="1" customWidth="1"/>
    <col min="42" max="44" width="6" style="1" bestFit="1" customWidth="1"/>
    <col min="45" max="45" width="8.5546875" style="1" bestFit="1" customWidth="1"/>
    <col min="46" max="46" width="10.5546875" style="2" customWidth="1"/>
    <col min="47" max="47" width="8" style="2" customWidth="1"/>
    <col min="48" max="49" width="4.44140625" style="2" bestFit="1" customWidth="1"/>
    <col min="50" max="50" width="4.5546875" style="1" customWidth="1"/>
    <col min="51" max="51" width="5.44140625" style="1" bestFit="1" customWidth="1"/>
    <col min="52" max="52" width="4.109375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9" t="s">
        <v>339</v>
      </c>
      <c r="G4" s="28"/>
      <c r="H4" s="28"/>
      <c r="I4" s="28"/>
      <c r="J4" s="28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260</v>
      </c>
      <c r="AQ4" s="31"/>
      <c r="AR4" s="32"/>
      <c r="AT4" s="33" t="s">
        <v>88</v>
      </c>
      <c r="AU4" s="107" t="s">
        <v>341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33.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90</v>
      </c>
      <c r="S7" s="25" t="s">
        <v>117</v>
      </c>
      <c r="T7" s="25" t="s">
        <v>13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>
        <v>1</v>
      </c>
      <c r="B8" s="36">
        <v>563</v>
      </c>
      <c r="C8" s="36" t="s">
        <v>123</v>
      </c>
      <c r="D8" s="36" t="s">
        <v>123</v>
      </c>
      <c r="E8" s="36" t="s">
        <v>123</v>
      </c>
      <c r="F8" s="36" t="s">
        <v>123</v>
      </c>
      <c r="G8" s="36"/>
      <c r="H8" s="36" t="s">
        <v>123</v>
      </c>
      <c r="I8" s="36" t="s">
        <v>123</v>
      </c>
      <c r="J8" s="36" t="s">
        <v>123</v>
      </c>
      <c r="K8" s="36" t="s">
        <v>123</v>
      </c>
      <c r="L8" s="36" t="s">
        <v>123</v>
      </c>
      <c r="M8" s="36" t="s">
        <v>123</v>
      </c>
      <c r="N8" s="36">
        <v>1</v>
      </c>
      <c r="O8" s="36" t="s">
        <v>123</v>
      </c>
      <c r="P8" s="36" t="s">
        <v>123</v>
      </c>
      <c r="Q8" s="36" t="s">
        <v>123</v>
      </c>
      <c r="R8" s="36" t="s">
        <v>123</v>
      </c>
      <c r="S8" s="36" t="s">
        <v>123</v>
      </c>
      <c r="T8" s="36" t="s">
        <v>123</v>
      </c>
      <c r="U8" s="36" t="s">
        <v>123</v>
      </c>
      <c r="V8" s="36" t="s">
        <v>123</v>
      </c>
      <c r="W8" s="36" t="s">
        <v>123</v>
      </c>
      <c r="X8" s="36" t="s">
        <v>123</v>
      </c>
      <c r="Y8" s="36" t="s">
        <v>123</v>
      </c>
      <c r="Z8" s="36" t="s">
        <v>123</v>
      </c>
      <c r="AA8" s="36" t="s">
        <v>123</v>
      </c>
      <c r="AB8" s="36" t="s">
        <v>123</v>
      </c>
      <c r="AC8" s="36" t="s">
        <v>123</v>
      </c>
      <c r="AD8" s="36" t="s">
        <v>123</v>
      </c>
      <c r="AE8" s="36" t="s">
        <v>123</v>
      </c>
      <c r="AF8" s="36" t="s">
        <v>123</v>
      </c>
      <c r="AG8" s="36" t="s">
        <v>123</v>
      </c>
      <c r="AH8" s="36"/>
      <c r="AI8" s="36"/>
      <c r="AJ8" s="36"/>
      <c r="AK8" s="36"/>
      <c r="AL8" s="36"/>
      <c r="AM8" s="36"/>
      <c r="AN8" s="37">
        <v>-14.812842034804</v>
      </c>
      <c r="AO8" s="37">
        <v>-64.881121460347998</v>
      </c>
      <c r="AP8" s="36"/>
      <c r="AQ8" s="36"/>
      <c r="AR8" s="36"/>
      <c r="AS8" s="36"/>
      <c r="AT8" s="138"/>
      <c r="AU8" s="139"/>
      <c r="AV8" s="36" t="s">
        <v>123</v>
      </c>
      <c r="AW8" s="36" t="s">
        <v>123</v>
      </c>
      <c r="AX8" s="36" t="s">
        <v>123</v>
      </c>
      <c r="AY8" s="36" t="s">
        <v>123</v>
      </c>
      <c r="AZ8" s="36" t="s">
        <v>123</v>
      </c>
      <c r="BA8" s="36" t="s">
        <v>123</v>
      </c>
      <c r="BB8" s="36" t="s">
        <v>123</v>
      </c>
    </row>
    <row r="9" spans="1:54" x14ac:dyDescent="0.3">
      <c r="A9" s="36">
        <v>2</v>
      </c>
      <c r="B9" s="36">
        <v>564</v>
      </c>
      <c r="C9" s="36" t="s">
        <v>123</v>
      </c>
      <c r="D9" s="36" t="s">
        <v>123</v>
      </c>
      <c r="E9" s="36" t="s">
        <v>123</v>
      </c>
      <c r="F9" s="36" t="s">
        <v>123</v>
      </c>
      <c r="G9" s="36"/>
      <c r="H9" s="36" t="s">
        <v>123</v>
      </c>
      <c r="I9" s="36" t="s">
        <v>123</v>
      </c>
      <c r="J9" s="36" t="s">
        <v>123</v>
      </c>
      <c r="K9" s="36" t="s">
        <v>123</v>
      </c>
      <c r="L9" s="36" t="s">
        <v>123</v>
      </c>
      <c r="M9" s="36" t="s">
        <v>123</v>
      </c>
      <c r="N9" s="36">
        <v>1</v>
      </c>
      <c r="O9" s="36" t="s">
        <v>123</v>
      </c>
      <c r="P9" s="36">
        <v>1</v>
      </c>
      <c r="Q9" s="36" t="s">
        <v>123</v>
      </c>
      <c r="R9" s="36" t="s">
        <v>123</v>
      </c>
      <c r="S9" s="36" t="s">
        <v>123</v>
      </c>
      <c r="T9" s="36" t="s">
        <v>123</v>
      </c>
      <c r="U9" s="36" t="s">
        <v>123</v>
      </c>
      <c r="V9" s="36" t="s">
        <v>123</v>
      </c>
      <c r="W9" s="36" t="s">
        <v>123</v>
      </c>
      <c r="X9" s="36" t="s">
        <v>123</v>
      </c>
      <c r="Y9" s="36" t="s">
        <v>123</v>
      </c>
      <c r="Z9" s="36" t="s">
        <v>123</v>
      </c>
      <c r="AA9" s="36" t="s">
        <v>123</v>
      </c>
      <c r="AB9" s="36" t="s">
        <v>123</v>
      </c>
      <c r="AC9" s="36" t="s">
        <v>123</v>
      </c>
      <c r="AD9" s="36" t="s">
        <v>123</v>
      </c>
      <c r="AE9" s="36" t="s">
        <v>123</v>
      </c>
      <c r="AF9" s="36" t="s">
        <v>123</v>
      </c>
      <c r="AG9" s="36" t="s">
        <v>123</v>
      </c>
      <c r="AH9" s="36"/>
      <c r="AI9" s="36"/>
      <c r="AJ9" s="36"/>
      <c r="AK9" s="36"/>
      <c r="AL9" s="36"/>
      <c r="AM9" s="36"/>
      <c r="AN9" s="37">
        <v>-14.813048507807</v>
      </c>
      <c r="AO9" s="37">
        <v>-64.881323967127997</v>
      </c>
      <c r="AP9" s="36"/>
      <c r="AQ9" s="36"/>
      <c r="AR9" s="36"/>
      <c r="AS9" s="54"/>
      <c r="AT9" s="138"/>
      <c r="AU9" s="139"/>
      <c r="AV9" s="36">
        <v>1</v>
      </c>
      <c r="AW9" s="36">
        <v>1</v>
      </c>
      <c r="AX9" s="36">
        <v>1</v>
      </c>
      <c r="AY9" s="36">
        <v>25</v>
      </c>
      <c r="AZ9" s="35">
        <f>AY9*1.25</f>
        <v>31.25</v>
      </c>
      <c r="BA9" s="36" t="s">
        <v>123</v>
      </c>
      <c r="BB9" s="36" t="s">
        <v>123</v>
      </c>
    </row>
    <row r="10" spans="1:54" x14ac:dyDescent="0.3">
      <c r="A10" s="36">
        <v>3</v>
      </c>
      <c r="B10" s="36">
        <v>680</v>
      </c>
      <c r="C10" s="36" t="s">
        <v>123</v>
      </c>
      <c r="D10" s="36" t="s">
        <v>123</v>
      </c>
      <c r="E10" s="36" t="s">
        <v>123</v>
      </c>
      <c r="F10" s="36">
        <v>1</v>
      </c>
      <c r="G10" s="36">
        <v>1</v>
      </c>
      <c r="H10" s="36">
        <v>1</v>
      </c>
      <c r="I10" s="36" t="s">
        <v>123</v>
      </c>
      <c r="J10" s="36" t="s">
        <v>123</v>
      </c>
      <c r="K10" s="36" t="s">
        <v>123</v>
      </c>
      <c r="L10" s="36">
        <v>1</v>
      </c>
      <c r="M10" s="36" t="s">
        <v>123</v>
      </c>
      <c r="N10" s="36" t="s">
        <v>123</v>
      </c>
      <c r="O10" s="36" t="s">
        <v>123</v>
      </c>
      <c r="P10" s="36" t="s">
        <v>123</v>
      </c>
      <c r="Q10" s="36" t="s">
        <v>123</v>
      </c>
      <c r="R10" s="36" t="s">
        <v>123</v>
      </c>
      <c r="S10" s="36" t="s">
        <v>123</v>
      </c>
      <c r="T10" s="36" t="s">
        <v>123</v>
      </c>
      <c r="U10" s="36" t="s">
        <v>123</v>
      </c>
      <c r="V10" s="36" t="s">
        <v>123</v>
      </c>
      <c r="W10" s="36" t="s">
        <v>123</v>
      </c>
      <c r="X10" s="36" t="s">
        <v>123</v>
      </c>
      <c r="Y10" s="36" t="s">
        <v>123</v>
      </c>
      <c r="Z10" s="36" t="s">
        <v>123</v>
      </c>
      <c r="AA10" s="36" t="s">
        <v>123</v>
      </c>
      <c r="AB10" s="36" t="s">
        <v>123</v>
      </c>
      <c r="AC10" s="36" t="s">
        <v>123</v>
      </c>
      <c r="AD10" s="36" t="s">
        <v>123</v>
      </c>
      <c r="AE10" s="36" t="s">
        <v>123</v>
      </c>
      <c r="AF10" s="36" t="s">
        <v>123</v>
      </c>
      <c r="AG10" s="36" t="s">
        <v>123</v>
      </c>
      <c r="AH10" s="36"/>
      <c r="AI10" s="36"/>
      <c r="AJ10" s="36"/>
      <c r="AK10" s="36"/>
      <c r="AL10" s="36"/>
      <c r="AM10" s="36"/>
      <c r="AN10" s="37">
        <v>-14.813269566597</v>
      </c>
      <c r="AO10" s="37">
        <v>-64.881545249371996</v>
      </c>
      <c r="AP10" s="36"/>
      <c r="AQ10" s="36"/>
      <c r="AR10" s="36"/>
      <c r="AS10" s="54"/>
      <c r="AT10" s="138"/>
      <c r="AU10" s="139"/>
      <c r="AV10" s="36" t="s">
        <v>123</v>
      </c>
      <c r="AW10" s="36" t="s">
        <v>123</v>
      </c>
      <c r="AX10" s="36" t="s">
        <v>123</v>
      </c>
      <c r="AY10" s="36" t="s">
        <v>123</v>
      </c>
      <c r="AZ10" s="36" t="s">
        <v>123</v>
      </c>
      <c r="BA10" s="36" t="s">
        <v>123</v>
      </c>
      <c r="BB10" s="36" t="s">
        <v>123</v>
      </c>
    </row>
    <row r="11" spans="1:54" x14ac:dyDescent="0.3">
      <c r="A11" s="36">
        <v>4</v>
      </c>
      <c r="B11" s="36">
        <v>681</v>
      </c>
      <c r="C11" s="36" t="s">
        <v>123</v>
      </c>
      <c r="D11" s="36" t="s">
        <v>123</v>
      </c>
      <c r="E11" s="36" t="s">
        <v>123</v>
      </c>
      <c r="F11" s="36">
        <v>1</v>
      </c>
      <c r="G11" s="36">
        <v>1</v>
      </c>
      <c r="H11" s="36">
        <v>1</v>
      </c>
      <c r="I11" s="36" t="s">
        <v>123</v>
      </c>
      <c r="J11" s="36" t="s">
        <v>123</v>
      </c>
      <c r="K11" s="36" t="s">
        <v>123</v>
      </c>
      <c r="L11" s="36" t="s">
        <v>123</v>
      </c>
      <c r="M11" s="36">
        <v>1</v>
      </c>
      <c r="N11" s="36" t="s">
        <v>123</v>
      </c>
      <c r="O11" s="36" t="s">
        <v>123</v>
      </c>
      <c r="P11" s="36" t="s">
        <v>123</v>
      </c>
      <c r="Q11" s="36" t="s">
        <v>123</v>
      </c>
      <c r="R11" s="36" t="s">
        <v>123</v>
      </c>
      <c r="S11" s="36" t="s">
        <v>123</v>
      </c>
      <c r="T11" s="36" t="s">
        <v>123</v>
      </c>
      <c r="U11" s="36" t="s">
        <v>123</v>
      </c>
      <c r="V11" s="36" t="s">
        <v>123</v>
      </c>
      <c r="W11" s="36" t="s">
        <v>123</v>
      </c>
      <c r="X11" s="36" t="s">
        <v>123</v>
      </c>
      <c r="Y11" s="36" t="s">
        <v>123</v>
      </c>
      <c r="Z11" s="36" t="s">
        <v>123</v>
      </c>
      <c r="AA11" s="36" t="s">
        <v>123</v>
      </c>
      <c r="AB11" s="36" t="s">
        <v>123</v>
      </c>
      <c r="AC11" s="36" t="s">
        <v>123</v>
      </c>
      <c r="AD11" s="36" t="s">
        <v>123</v>
      </c>
      <c r="AE11" s="36" t="s">
        <v>123</v>
      </c>
      <c r="AF11" s="36" t="s">
        <v>123</v>
      </c>
      <c r="AG11" s="36" t="s">
        <v>123</v>
      </c>
      <c r="AH11" s="36"/>
      <c r="AI11" s="36"/>
      <c r="AJ11" s="36"/>
      <c r="AK11" s="36"/>
      <c r="AL11" s="36"/>
      <c r="AM11" s="36"/>
      <c r="AN11" s="37">
        <v>-14.813383013101999</v>
      </c>
      <c r="AO11" s="37">
        <v>-64.881426226347003</v>
      </c>
      <c r="AP11" s="36"/>
      <c r="AQ11" s="36"/>
      <c r="AR11" s="36"/>
      <c r="AS11" s="54"/>
      <c r="AT11" s="138"/>
      <c r="AU11" s="139"/>
      <c r="AV11" s="36" t="s">
        <v>123</v>
      </c>
      <c r="AW11" s="36" t="s">
        <v>123</v>
      </c>
      <c r="AX11" s="36" t="s">
        <v>123</v>
      </c>
      <c r="AY11" s="36" t="s">
        <v>123</v>
      </c>
      <c r="AZ11" s="36" t="s">
        <v>123</v>
      </c>
      <c r="BA11" s="36" t="s">
        <v>123</v>
      </c>
      <c r="BB11" s="36" t="s">
        <v>123</v>
      </c>
    </row>
    <row r="12" spans="1:54" x14ac:dyDescent="0.3">
      <c r="A12" s="36">
        <v>5</v>
      </c>
      <c r="B12" s="36">
        <v>682</v>
      </c>
      <c r="C12" s="36" t="s">
        <v>123</v>
      </c>
      <c r="D12" s="36" t="s">
        <v>123</v>
      </c>
      <c r="E12" s="36" t="s">
        <v>123</v>
      </c>
      <c r="F12" s="36">
        <v>1</v>
      </c>
      <c r="G12" s="36">
        <v>1</v>
      </c>
      <c r="H12" s="36">
        <v>1</v>
      </c>
      <c r="I12" s="36" t="s">
        <v>123</v>
      </c>
      <c r="J12" s="36" t="s">
        <v>123</v>
      </c>
      <c r="K12" s="36" t="s">
        <v>123</v>
      </c>
      <c r="L12" s="36">
        <v>1</v>
      </c>
      <c r="M12" s="36" t="s">
        <v>123</v>
      </c>
      <c r="N12" s="36" t="s">
        <v>123</v>
      </c>
      <c r="O12" s="36" t="s">
        <v>123</v>
      </c>
      <c r="P12" s="36" t="s">
        <v>123</v>
      </c>
      <c r="Q12" s="36" t="s">
        <v>123</v>
      </c>
      <c r="R12" s="36" t="s">
        <v>123</v>
      </c>
      <c r="S12" s="36" t="s">
        <v>123</v>
      </c>
      <c r="T12" s="36" t="s">
        <v>123</v>
      </c>
      <c r="U12" s="36" t="s">
        <v>123</v>
      </c>
      <c r="V12" s="36" t="s">
        <v>123</v>
      </c>
      <c r="W12" s="36" t="s">
        <v>123</v>
      </c>
      <c r="X12" s="36" t="s">
        <v>123</v>
      </c>
      <c r="Y12" s="36" t="s">
        <v>123</v>
      </c>
      <c r="Z12" s="36" t="s">
        <v>123</v>
      </c>
      <c r="AA12" s="36" t="s">
        <v>123</v>
      </c>
      <c r="AB12" s="36" t="s">
        <v>123</v>
      </c>
      <c r="AC12" s="36" t="s">
        <v>123</v>
      </c>
      <c r="AD12" s="36" t="s">
        <v>123</v>
      </c>
      <c r="AE12" s="36" t="s">
        <v>123</v>
      </c>
      <c r="AF12" s="36" t="s">
        <v>123</v>
      </c>
      <c r="AG12" s="36" t="s">
        <v>123</v>
      </c>
      <c r="AH12" s="36"/>
      <c r="AI12" s="36"/>
      <c r="AJ12" s="36"/>
      <c r="AK12" s="36"/>
      <c r="AL12" s="36"/>
      <c r="AM12" s="36"/>
      <c r="AN12" s="37">
        <v>-14.81356874111</v>
      </c>
      <c r="AO12" s="37">
        <v>-64.881238136440004</v>
      </c>
      <c r="AP12" s="36"/>
      <c r="AQ12" s="36"/>
      <c r="AR12" s="36"/>
      <c r="AS12" s="54"/>
      <c r="AT12" s="138"/>
      <c r="AU12" s="139"/>
      <c r="AV12" s="36" t="s">
        <v>123</v>
      </c>
      <c r="AW12" s="36" t="s">
        <v>123</v>
      </c>
      <c r="AX12" s="36" t="s">
        <v>123</v>
      </c>
      <c r="AY12" s="36" t="s">
        <v>123</v>
      </c>
      <c r="AZ12" s="36" t="s">
        <v>123</v>
      </c>
      <c r="BA12" s="36" t="s">
        <v>123</v>
      </c>
      <c r="BB12" s="36" t="s">
        <v>123</v>
      </c>
    </row>
    <row r="13" spans="1:54" x14ac:dyDescent="0.3">
      <c r="A13" s="36">
        <v>6</v>
      </c>
      <c r="B13" s="36">
        <v>683</v>
      </c>
      <c r="C13" s="36" t="s">
        <v>123</v>
      </c>
      <c r="D13" s="36" t="s">
        <v>123</v>
      </c>
      <c r="E13" s="36" t="s">
        <v>123</v>
      </c>
      <c r="F13" s="36">
        <v>1</v>
      </c>
      <c r="G13" s="36">
        <v>1</v>
      </c>
      <c r="H13" s="36">
        <v>1</v>
      </c>
      <c r="I13" s="36" t="s">
        <v>123</v>
      </c>
      <c r="J13" s="36" t="s">
        <v>123</v>
      </c>
      <c r="K13" s="36" t="s">
        <v>123</v>
      </c>
      <c r="L13" s="36" t="s">
        <v>123</v>
      </c>
      <c r="M13" s="36" t="s">
        <v>123</v>
      </c>
      <c r="N13" s="36">
        <v>1</v>
      </c>
      <c r="O13" s="36" t="s">
        <v>123</v>
      </c>
      <c r="P13" s="36">
        <v>1</v>
      </c>
      <c r="Q13" s="36" t="s">
        <v>123</v>
      </c>
      <c r="R13" s="36" t="s">
        <v>123</v>
      </c>
      <c r="S13" s="36" t="s">
        <v>123</v>
      </c>
      <c r="T13" s="36" t="s">
        <v>123</v>
      </c>
      <c r="U13" s="36" t="s">
        <v>123</v>
      </c>
      <c r="V13" s="36">
        <v>1</v>
      </c>
      <c r="W13" s="36" t="s">
        <v>123</v>
      </c>
      <c r="X13" s="36" t="s">
        <v>123</v>
      </c>
      <c r="Y13" s="36" t="s">
        <v>123</v>
      </c>
      <c r="Z13" s="36" t="s">
        <v>123</v>
      </c>
      <c r="AA13" s="36" t="s">
        <v>123</v>
      </c>
      <c r="AB13" s="36" t="s">
        <v>123</v>
      </c>
      <c r="AC13" s="36" t="s">
        <v>123</v>
      </c>
      <c r="AD13" s="36" t="s">
        <v>123</v>
      </c>
      <c r="AE13" s="36" t="s">
        <v>123</v>
      </c>
      <c r="AF13" s="36" t="s">
        <v>123</v>
      </c>
      <c r="AG13" s="36" t="s">
        <v>123</v>
      </c>
      <c r="AH13" s="36"/>
      <c r="AI13" s="36"/>
      <c r="AJ13" s="36"/>
      <c r="AK13" s="36" t="s">
        <v>315</v>
      </c>
      <c r="AL13" s="36">
        <v>1</v>
      </c>
      <c r="AM13" s="36">
        <v>1</v>
      </c>
      <c r="AN13" s="37">
        <v>-14.813755765487</v>
      </c>
      <c r="AO13" s="37">
        <v>-64.881060104816996</v>
      </c>
      <c r="AP13" s="36"/>
      <c r="AQ13" s="36"/>
      <c r="AR13" s="36">
        <v>24</v>
      </c>
      <c r="AS13" s="54"/>
      <c r="AT13" s="138"/>
      <c r="AU13" s="139"/>
      <c r="AV13" s="36">
        <v>1</v>
      </c>
      <c r="AW13" s="36">
        <v>1</v>
      </c>
      <c r="AX13" s="36">
        <v>1</v>
      </c>
      <c r="AY13" s="36" t="s">
        <v>123</v>
      </c>
      <c r="AZ13" s="36" t="s">
        <v>123</v>
      </c>
      <c r="BA13" s="36" t="s">
        <v>123</v>
      </c>
      <c r="BB13" s="36" t="s">
        <v>123</v>
      </c>
    </row>
    <row r="14" spans="1:54" x14ac:dyDescent="0.3">
      <c r="A14" s="36" t="s">
        <v>380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>
        <v>1</v>
      </c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7">
        <v>-14.813855999999999</v>
      </c>
      <c r="AO14" s="37">
        <v>-64.881022999999999</v>
      </c>
      <c r="AP14" s="36"/>
      <c r="AQ14" s="36"/>
      <c r="AR14" s="36"/>
      <c r="AS14" s="54"/>
      <c r="AT14" s="52"/>
      <c r="AU14" s="53"/>
      <c r="AV14" s="36" t="s">
        <v>123</v>
      </c>
      <c r="AW14" s="36" t="s">
        <v>123</v>
      </c>
      <c r="AX14" s="36"/>
      <c r="AY14" s="36">
        <v>12</v>
      </c>
      <c r="AZ14" s="35">
        <f>AY14*1.25</f>
        <v>15</v>
      </c>
      <c r="BA14" s="36" t="s">
        <v>123</v>
      </c>
      <c r="BB14" s="36" t="s">
        <v>123</v>
      </c>
    </row>
    <row r="15" spans="1:54" x14ac:dyDescent="0.3">
      <c r="A15" s="36">
        <v>7</v>
      </c>
      <c r="B15" s="36">
        <v>684</v>
      </c>
      <c r="C15" s="36"/>
      <c r="D15" s="36"/>
      <c r="E15" s="36"/>
      <c r="F15" s="36">
        <v>1</v>
      </c>
      <c r="G15" s="36">
        <v>1</v>
      </c>
      <c r="H15" s="36">
        <v>1</v>
      </c>
      <c r="I15" s="36"/>
      <c r="J15" s="36"/>
      <c r="K15" s="36"/>
      <c r="L15" s="36"/>
      <c r="M15" s="36"/>
      <c r="N15" s="36"/>
      <c r="O15" s="36"/>
      <c r="P15" s="36">
        <v>1</v>
      </c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7">
        <v>-14.813753999999999</v>
      </c>
      <c r="AO15" s="37">
        <v>-64.880938999999998</v>
      </c>
      <c r="AP15" s="36"/>
      <c r="AQ15" s="36"/>
      <c r="AR15" s="36"/>
      <c r="AS15" s="54"/>
      <c r="AT15" s="52"/>
      <c r="AU15" s="53"/>
      <c r="AV15" s="36">
        <v>1</v>
      </c>
      <c r="AW15" s="36">
        <v>1</v>
      </c>
      <c r="AX15" s="36">
        <v>1</v>
      </c>
      <c r="AY15" s="36">
        <v>14</v>
      </c>
      <c r="AZ15" s="35">
        <f>AY15*1.25</f>
        <v>17.5</v>
      </c>
      <c r="BA15" s="36">
        <v>1</v>
      </c>
      <c r="BB15" s="36" t="s">
        <v>123</v>
      </c>
    </row>
    <row r="16" spans="1:54" x14ac:dyDescent="0.3">
      <c r="A16" s="36">
        <v>8</v>
      </c>
      <c r="B16" s="36">
        <v>685</v>
      </c>
      <c r="C16" s="36"/>
      <c r="D16" s="36"/>
      <c r="E16" s="36"/>
      <c r="F16" s="36">
        <v>1</v>
      </c>
      <c r="G16" s="36">
        <v>1</v>
      </c>
      <c r="H16" s="36">
        <v>1</v>
      </c>
      <c r="I16" s="36"/>
      <c r="J16" s="36"/>
      <c r="K16" s="36"/>
      <c r="L16" s="36"/>
      <c r="M16" s="36"/>
      <c r="N16" s="36">
        <v>1</v>
      </c>
      <c r="O16" s="36"/>
      <c r="P16" s="36">
        <v>1</v>
      </c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7">
        <v>-14.814</v>
      </c>
      <c r="AO16" s="37">
        <v>-64.880977999999999</v>
      </c>
      <c r="AP16" s="36"/>
      <c r="AQ16" s="36"/>
      <c r="AR16" s="36"/>
      <c r="AS16" s="54"/>
      <c r="AT16" s="52"/>
      <c r="AU16" s="53"/>
      <c r="AV16" s="36">
        <v>1</v>
      </c>
      <c r="AW16" s="36">
        <v>1</v>
      </c>
      <c r="AX16" s="36">
        <v>1</v>
      </c>
      <c r="AY16" s="36">
        <v>16</v>
      </c>
      <c r="AZ16" s="35">
        <f>AY16*1.25</f>
        <v>20</v>
      </c>
      <c r="BA16" s="36"/>
      <c r="BB16" s="36"/>
    </row>
    <row r="17" spans="1:54" x14ac:dyDescent="0.3">
      <c r="A17" s="36">
        <v>9</v>
      </c>
      <c r="B17" s="36">
        <v>686</v>
      </c>
      <c r="C17" s="36">
        <v>1</v>
      </c>
      <c r="D17" s="36" t="s">
        <v>123</v>
      </c>
      <c r="E17" s="36" t="s">
        <v>123</v>
      </c>
      <c r="F17" s="36" t="s">
        <v>123</v>
      </c>
      <c r="G17" s="36">
        <v>1</v>
      </c>
      <c r="H17" s="36">
        <v>1</v>
      </c>
      <c r="I17" s="36" t="s">
        <v>123</v>
      </c>
      <c r="J17" s="36" t="s">
        <v>123</v>
      </c>
      <c r="K17" s="36" t="s">
        <v>123</v>
      </c>
      <c r="L17" s="36" t="s">
        <v>123</v>
      </c>
      <c r="M17" s="36" t="s">
        <v>123</v>
      </c>
      <c r="N17" s="36">
        <v>1</v>
      </c>
      <c r="O17" s="36" t="s">
        <v>123</v>
      </c>
      <c r="P17" s="36">
        <v>1</v>
      </c>
      <c r="Q17" s="36" t="s">
        <v>123</v>
      </c>
      <c r="R17" s="36" t="s">
        <v>123</v>
      </c>
      <c r="S17" s="36" t="s">
        <v>123</v>
      </c>
      <c r="T17" s="36" t="s">
        <v>123</v>
      </c>
      <c r="U17" s="36" t="s">
        <v>123</v>
      </c>
      <c r="V17" s="36" t="s">
        <v>123</v>
      </c>
      <c r="W17" s="36" t="s">
        <v>123</v>
      </c>
      <c r="X17" s="36" t="s">
        <v>123</v>
      </c>
      <c r="Y17" s="36" t="s">
        <v>123</v>
      </c>
      <c r="Z17" s="36" t="s">
        <v>123</v>
      </c>
      <c r="AA17" s="36" t="s">
        <v>123</v>
      </c>
      <c r="AB17" s="36" t="s">
        <v>123</v>
      </c>
      <c r="AC17" s="36" t="s">
        <v>123</v>
      </c>
      <c r="AD17" s="36" t="s">
        <v>123</v>
      </c>
      <c r="AE17" s="36" t="s">
        <v>123</v>
      </c>
      <c r="AF17" s="36" t="s">
        <v>123</v>
      </c>
      <c r="AG17" s="36" t="s">
        <v>123</v>
      </c>
      <c r="AH17" s="36"/>
      <c r="AI17" s="36"/>
      <c r="AJ17" s="36"/>
      <c r="AK17" s="36"/>
      <c r="AL17" s="36"/>
      <c r="AM17" s="36"/>
      <c r="AN17" s="37">
        <v>-14.813926</v>
      </c>
      <c r="AO17" s="37">
        <v>-64.881075999999993</v>
      </c>
      <c r="AP17" s="36"/>
      <c r="AQ17" s="36"/>
      <c r="AR17" s="36"/>
      <c r="AS17" s="54"/>
      <c r="AT17" s="138"/>
      <c r="AU17" s="139"/>
      <c r="AV17" s="36">
        <v>1</v>
      </c>
      <c r="AW17" s="36">
        <v>1</v>
      </c>
      <c r="AX17" s="36">
        <v>1</v>
      </c>
      <c r="AY17" s="36">
        <v>10</v>
      </c>
      <c r="AZ17" s="35">
        <f>AY17*1.25</f>
        <v>12.5</v>
      </c>
      <c r="BA17" s="36" t="s">
        <v>123</v>
      </c>
      <c r="BB17" s="36" t="s">
        <v>123</v>
      </c>
    </row>
    <row r="18" spans="1:54" x14ac:dyDescent="0.3">
      <c r="A18" s="36">
        <v>10</v>
      </c>
      <c r="B18" s="36">
        <v>687</v>
      </c>
      <c r="C18" s="36" t="s">
        <v>123</v>
      </c>
      <c r="D18" s="36" t="s">
        <v>123</v>
      </c>
      <c r="E18" s="36" t="s">
        <v>123</v>
      </c>
      <c r="F18" s="36">
        <v>1</v>
      </c>
      <c r="G18" s="36">
        <v>1</v>
      </c>
      <c r="H18" s="36">
        <v>1</v>
      </c>
      <c r="I18" s="36" t="s">
        <v>123</v>
      </c>
      <c r="J18" s="36" t="s">
        <v>123</v>
      </c>
      <c r="K18" s="36" t="s">
        <v>123</v>
      </c>
      <c r="L18" s="36" t="s">
        <v>123</v>
      </c>
      <c r="M18" s="36" t="s">
        <v>123</v>
      </c>
      <c r="N18" s="36">
        <v>1</v>
      </c>
      <c r="O18" s="36" t="s">
        <v>123</v>
      </c>
      <c r="P18" s="36">
        <v>1</v>
      </c>
      <c r="Q18" s="36">
        <v>1</v>
      </c>
      <c r="R18" s="36" t="s">
        <v>123</v>
      </c>
      <c r="S18" s="36" t="s">
        <v>123</v>
      </c>
      <c r="T18" s="36" t="s">
        <v>123</v>
      </c>
      <c r="U18" s="36" t="s">
        <v>123</v>
      </c>
      <c r="V18" s="36" t="s">
        <v>123</v>
      </c>
      <c r="W18" s="36" t="s">
        <v>123</v>
      </c>
      <c r="X18" s="36" t="s">
        <v>123</v>
      </c>
      <c r="Y18" s="36" t="s">
        <v>123</v>
      </c>
      <c r="Z18" s="36" t="s">
        <v>123</v>
      </c>
      <c r="AA18" s="36" t="s">
        <v>123</v>
      </c>
      <c r="AB18" s="36" t="s">
        <v>123</v>
      </c>
      <c r="AC18" s="36" t="s">
        <v>123</v>
      </c>
      <c r="AD18" s="36" t="s">
        <v>123</v>
      </c>
      <c r="AE18" s="36" t="s">
        <v>123</v>
      </c>
      <c r="AF18" s="36" t="s">
        <v>123</v>
      </c>
      <c r="AG18" s="36" t="s">
        <v>123</v>
      </c>
      <c r="AH18" s="36"/>
      <c r="AI18" s="36"/>
      <c r="AJ18" s="36"/>
      <c r="AK18" s="36"/>
      <c r="AL18" s="36"/>
      <c r="AM18" s="36"/>
      <c r="AN18" s="37">
        <v>-14.814287341669999</v>
      </c>
      <c r="AO18" s="37">
        <v>-64.881355147807994</v>
      </c>
      <c r="AP18" s="36"/>
      <c r="AQ18" s="36"/>
      <c r="AR18" s="36"/>
      <c r="AS18" s="54"/>
      <c r="AT18" s="138" t="s">
        <v>270</v>
      </c>
      <c r="AU18" s="139"/>
      <c r="AV18" s="36">
        <v>1</v>
      </c>
      <c r="AW18" s="36">
        <v>1</v>
      </c>
      <c r="AX18" s="36">
        <v>1</v>
      </c>
      <c r="AY18" s="36" t="s">
        <v>123</v>
      </c>
      <c r="AZ18" s="36" t="s">
        <v>123</v>
      </c>
      <c r="BA18" s="36" t="s">
        <v>123</v>
      </c>
      <c r="BB18" s="36" t="s">
        <v>123</v>
      </c>
    </row>
    <row r="19" spans="1:54" x14ac:dyDescent="0.3">
      <c r="A19" s="36" t="s">
        <v>381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>
        <v>1</v>
      </c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7">
        <v>-14.814514000000001</v>
      </c>
      <c r="AO19" s="37">
        <v>-64.881596000000002</v>
      </c>
      <c r="AP19" s="36"/>
      <c r="AQ19" s="36"/>
      <c r="AR19" s="36"/>
      <c r="AS19" s="54"/>
      <c r="AT19" s="52"/>
      <c r="AU19" s="53"/>
      <c r="AV19" s="36" t="s">
        <v>123</v>
      </c>
      <c r="AW19" s="36" t="s">
        <v>123</v>
      </c>
      <c r="AX19" s="36"/>
      <c r="AY19" s="36">
        <v>36</v>
      </c>
      <c r="AZ19" s="35">
        <f>AY19*1.25</f>
        <v>45</v>
      </c>
      <c r="BA19" s="36" t="s">
        <v>123</v>
      </c>
      <c r="BB19" s="36" t="s">
        <v>123</v>
      </c>
    </row>
    <row r="20" spans="1:54" x14ac:dyDescent="0.3">
      <c r="A20" s="36">
        <v>11</v>
      </c>
      <c r="B20" s="36">
        <v>688</v>
      </c>
      <c r="C20" s="36" t="s">
        <v>123</v>
      </c>
      <c r="D20" s="36" t="s">
        <v>123</v>
      </c>
      <c r="E20" s="36" t="s">
        <v>123</v>
      </c>
      <c r="F20" s="36">
        <v>1</v>
      </c>
      <c r="G20" s="36">
        <v>1</v>
      </c>
      <c r="H20" s="36">
        <v>1</v>
      </c>
      <c r="I20" s="36" t="s">
        <v>123</v>
      </c>
      <c r="J20" s="36" t="s">
        <v>123</v>
      </c>
      <c r="K20" s="36" t="s">
        <v>123</v>
      </c>
      <c r="L20" s="36" t="s">
        <v>123</v>
      </c>
      <c r="M20" s="36" t="s">
        <v>123</v>
      </c>
      <c r="N20" s="36" t="s">
        <v>123</v>
      </c>
      <c r="O20" s="36" t="s">
        <v>123</v>
      </c>
      <c r="P20" s="36">
        <v>1</v>
      </c>
      <c r="Q20" s="36">
        <v>1</v>
      </c>
      <c r="R20" s="36" t="s">
        <v>123</v>
      </c>
      <c r="S20" s="36" t="s">
        <v>123</v>
      </c>
      <c r="T20" s="36" t="s">
        <v>123</v>
      </c>
      <c r="U20" s="36" t="s">
        <v>123</v>
      </c>
      <c r="V20" s="36" t="s">
        <v>123</v>
      </c>
      <c r="W20" s="36" t="s">
        <v>123</v>
      </c>
      <c r="X20" s="36" t="s">
        <v>123</v>
      </c>
      <c r="Y20" s="36" t="s">
        <v>123</v>
      </c>
      <c r="Z20" s="36" t="s">
        <v>123</v>
      </c>
      <c r="AA20" s="36" t="s">
        <v>123</v>
      </c>
      <c r="AB20" s="36" t="s">
        <v>123</v>
      </c>
      <c r="AC20" s="36" t="s">
        <v>123</v>
      </c>
      <c r="AD20" s="36" t="s">
        <v>123</v>
      </c>
      <c r="AE20" s="36" t="s">
        <v>123</v>
      </c>
      <c r="AF20" s="36" t="s">
        <v>123</v>
      </c>
      <c r="AG20" s="36" t="s">
        <v>123</v>
      </c>
      <c r="AH20" s="36"/>
      <c r="AI20" s="36"/>
      <c r="AJ20" s="36"/>
      <c r="AK20" s="36"/>
      <c r="AL20" s="36"/>
      <c r="AM20" s="36"/>
      <c r="AN20" s="37">
        <v>-14.814559611926001</v>
      </c>
      <c r="AO20" s="37">
        <v>-64.881661925464002</v>
      </c>
      <c r="AP20" s="36"/>
      <c r="AQ20" s="36"/>
      <c r="AR20" s="36"/>
      <c r="AS20" s="54"/>
      <c r="AT20" s="138" t="s">
        <v>270</v>
      </c>
      <c r="AU20" s="139"/>
      <c r="AV20" s="36">
        <v>1</v>
      </c>
      <c r="AW20" s="36">
        <v>1</v>
      </c>
      <c r="AX20" s="36">
        <v>1</v>
      </c>
      <c r="AY20" s="36">
        <v>9</v>
      </c>
      <c r="AZ20" s="35">
        <f>AY20*1.25</f>
        <v>11.25</v>
      </c>
      <c r="BA20" s="36">
        <v>1</v>
      </c>
      <c r="BB20" s="36" t="s">
        <v>123</v>
      </c>
    </row>
    <row r="21" spans="1:54" x14ac:dyDescent="0.3">
      <c r="A21" s="36">
        <v>12</v>
      </c>
      <c r="B21" s="36">
        <v>689</v>
      </c>
      <c r="C21" s="36" t="s">
        <v>123</v>
      </c>
      <c r="D21" s="36" t="s">
        <v>123</v>
      </c>
      <c r="E21" s="36" t="s">
        <v>123</v>
      </c>
      <c r="F21" s="36">
        <v>1</v>
      </c>
      <c r="G21" s="36">
        <v>1</v>
      </c>
      <c r="H21" s="36">
        <v>1</v>
      </c>
      <c r="I21" s="36" t="s">
        <v>123</v>
      </c>
      <c r="J21" s="36" t="s">
        <v>123</v>
      </c>
      <c r="K21" s="36" t="s">
        <v>123</v>
      </c>
      <c r="L21" s="36" t="s">
        <v>123</v>
      </c>
      <c r="M21" s="36" t="s">
        <v>123</v>
      </c>
      <c r="N21" s="36">
        <v>1</v>
      </c>
      <c r="O21" s="36" t="s">
        <v>123</v>
      </c>
      <c r="P21" s="36">
        <v>1</v>
      </c>
      <c r="Q21" s="36">
        <v>1</v>
      </c>
      <c r="R21" s="36" t="s">
        <v>123</v>
      </c>
      <c r="S21" s="36" t="s">
        <v>123</v>
      </c>
      <c r="T21" s="36" t="s">
        <v>123</v>
      </c>
      <c r="U21" s="36" t="s">
        <v>123</v>
      </c>
      <c r="V21" s="36" t="s">
        <v>123</v>
      </c>
      <c r="W21" s="36" t="s">
        <v>123</v>
      </c>
      <c r="X21" s="36" t="s">
        <v>123</v>
      </c>
      <c r="Y21" s="36" t="s">
        <v>123</v>
      </c>
      <c r="Z21" s="36" t="s">
        <v>123</v>
      </c>
      <c r="AA21" s="36" t="s">
        <v>123</v>
      </c>
      <c r="AB21" s="36" t="s">
        <v>123</v>
      </c>
      <c r="AC21" s="36" t="s">
        <v>123</v>
      </c>
      <c r="AD21" s="36" t="s">
        <v>123</v>
      </c>
      <c r="AE21" s="36" t="s">
        <v>123</v>
      </c>
      <c r="AF21" s="36" t="s">
        <v>123</v>
      </c>
      <c r="AG21" s="36" t="s">
        <v>123</v>
      </c>
      <c r="AH21" s="36"/>
      <c r="AI21" s="36"/>
      <c r="AJ21" s="36"/>
      <c r="AK21" s="36"/>
      <c r="AL21" s="36"/>
      <c r="AM21" s="36"/>
      <c r="AN21" s="37">
        <v>-14.81459656286</v>
      </c>
      <c r="AO21" s="37">
        <v>-64.881544578819998</v>
      </c>
      <c r="AP21" s="36">
        <v>441</v>
      </c>
      <c r="AQ21" s="36"/>
      <c r="AR21" s="36"/>
      <c r="AS21" s="54"/>
      <c r="AT21" s="138" t="s">
        <v>270</v>
      </c>
      <c r="AU21" s="139"/>
      <c r="AV21" s="36">
        <v>1</v>
      </c>
      <c r="AW21" s="36">
        <v>1</v>
      </c>
      <c r="AX21" s="36">
        <v>1</v>
      </c>
      <c r="AY21" s="36">
        <v>11</v>
      </c>
      <c r="AZ21" s="35">
        <f>AY21*1.25</f>
        <v>13.75</v>
      </c>
      <c r="BA21" s="36" t="s">
        <v>123</v>
      </c>
      <c r="BB21" s="36" t="s">
        <v>123</v>
      </c>
    </row>
    <row r="22" spans="1:54" x14ac:dyDescent="0.3">
      <c r="A22" s="36">
        <v>13</v>
      </c>
      <c r="B22" s="36">
        <v>690</v>
      </c>
      <c r="C22" s="36" t="s">
        <v>123</v>
      </c>
      <c r="D22" s="36" t="s">
        <v>123</v>
      </c>
      <c r="E22" s="36" t="s">
        <v>123</v>
      </c>
      <c r="F22" s="36">
        <v>1</v>
      </c>
      <c r="G22" s="36">
        <v>1</v>
      </c>
      <c r="H22" s="36">
        <v>1</v>
      </c>
      <c r="I22" s="36" t="s">
        <v>123</v>
      </c>
      <c r="J22" s="36" t="s">
        <v>123</v>
      </c>
      <c r="K22" s="36" t="s">
        <v>123</v>
      </c>
      <c r="L22" s="36">
        <v>1</v>
      </c>
      <c r="M22" s="36" t="s">
        <v>123</v>
      </c>
      <c r="N22" s="36" t="s">
        <v>123</v>
      </c>
      <c r="O22" s="36" t="s">
        <v>123</v>
      </c>
      <c r="P22" s="36" t="s">
        <v>123</v>
      </c>
      <c r="Q22" s="36" t="s">
        <v>123</v>
      </c>
      <c r="R22" s="36" t="s">
        <v>123</v>
      </c>
      <c r="S22" s="36" t="s">
        <v>123</v>
      </c>
      <c r="T22" s="36" t="s">
        <v>123</v>
      </c>
      <c r="U22" s="36" t="s">
        <v>123</v>
      </c>
      <c r="V22" s="36" t="s">
        <v>123</v>
      </c>
      <c r="W22" s="36" t="s">
        <v>123</v>
      </c>
      <c r="X22" s="36" t="s">
        <v>123</v>
      </c>
      <c r="Y22" s="36" t="s">
        <v>123</v>
      </c>
      <c r="Z22" s="36" t="s">
        <v>123</v>
      </c>
      <c r="AA22" s="36" t="s">
        <v>123</v>
      </c>
      <c r="AB22" s="36" t="s">
        <v>123</v>
      </c>
      <c r="AC22" s="36" t="s">
        <v>123</v>
      </c>
      <c r="AD22" s="36" t="s">
        <v>123</v>
      </c>
      <c r="AE22" s="36" t="s">
        <v>123</v>
      </c>
      <c r="AF22" s="36" t="s">
        <v>123</v>
      </c>
      <c r="AG22" s="36" t="s">
        <v>123</v>
      </c>
      <c r="AH22" s="36"/>
      <c r="AI22" s="36"/>
      <c r="AJ22" s="36"/>
      <c r="AK22" s="36"/>
      <c r="AL22" s="36"/>
      <c r="AM22" s="36"/>
      <c r="AN22" s="37">
        <v>-14.81485457096</v>
      </c>
      <c r="AO22" s="37">
        <v>-64.881421532480999</v>
      </c>
      <c r="AP22" s="36">
        <v>476</v>
      </c>
      <c r="AQ22" s="36"/>
      <c r="AR22" s="36"/>
      <c r="AS22" s="54">
        <f>AP22-AP21</f>
        <v>35</v>
      </c>
      <c r="AT22" s="138"/>
      <c r="AU22" s="139"/>
      <c r="AV22" s="36" t="s">
        <v>123</v>
      </c>
      <c r="AW22" s="36" t="s">
        <v>123</v>
      </c>
      <c r="AX22" s="36" t="s">
        <v>123</v>
      </c>
      <c r="AY22" s="36" t="s">
        <v>123</v>
      </c>
      <c r="AZ22" s="36" t="s">
        <v>123</v>
      </c>
      <c r="BA22" s="36" t="s">
        <v>123</v>
      </c>
      <c r="BB22" s="36" t="s">
        <v>123</v>
      </c>
    </row>
    <row r="23" spans="1:54" x14ac:dyDescent="0.3">
      <c r="A23" s="36">
        <v>12</v>
      </c>
      <c r="B23" s="36">
        <v>691</v>
      </c>
      <c r="C23" s="36" t="s">
        <v>123</v>
      </c>
      <c r="D23" s="36" t="s">
        <v>123</v>
      </c>
      <c r="E23" s="36" t="s">
        <v>123</v>
      </c>
      <c r="F23" s="36">
        <v>1</v>
      </c>
      <c r="G23" s="36">
        <v>1</v>
      </c>
      <c r="H23" s="36">
        <v>1</v>
      </c>
      <c r="I23" s="36" t="s">
        <v>123</v>
      </c>
      <c r="J23" s="36" t="s">
        <v>123</v>
      </c>
      <c r="K23" s="36" t="s">
        <v>123</v>
      </c>
      <c r="L23" s="36">
        <v>1</v>
      </c>
      <c r="M23" s="36" t="s">
        <v>123</v>
      </c>
      <c r="N23" s="36" t="s">
        <v>123</v>
      </c>
      <c r="O23" s="36" t="s">
        <v>123</v>
      </c>
      <c r="P23" s="36" t="s">
        <v>123</v>
      </c>
      <c r="Q23" s="36" t="s">
        <v>123</v>
      </c>
      <c r="R23" s="36" t="s">
        <v>123</v>
      </c>
      <c r="S23" s="36" t="s">
        <v>123</v>
      </c>
      <c r="T23" s="36" t="s">
        <v>123</v>
      </c>
      <c r="U23" s="36" t="s">
        <v>123</v>
      </c>
      <c r="V23" s="36" t="s">
        <v>123</v>
      </c>
      <c r="W23" s="36" t="s">
        <v>123</v>
      </c>
      <c r="X23" s="36" t="s">
        <v>123</v>
      </c>
      <c r="Y23" s="36" t="s">
        <v>123</v>
      </c>
      <c r="Z23" s="36" t="s">
        <v>123</v>
      </c>
      <c r="AA23" s="36" t="s">
        <v>123</v>
      </c>
      <c r="AB23" s="36" t="s">
        <v>123</v>
      </c>
      <c r="AC23" s="36" t="s">
        <v>123</v>
      </c>
      <c r="AD23" s="36" t="s">
        <v>123</v>
      </c>
      <c r="AE23" s="36" t="s">
        <v>123</v>
      </c>
      <c r="AF23" s="36" t="s">
        <v>123</v>
      </c>
      <c r="AG23" s="36" t="s">
        <v>123</v>
      </c>
      <c r="AH23" s="36"/>
      <c r="AI23" s="36"/>
      <c r="AJ23" s="36"/>
      <c r="AK23" s="36"/>
      <c r="AL23" s="36"/>
      <c r="AM23" s="36"/>
      <c r="AN23" s="37">
        <v>-14.815206252359999</v>
      </c>
      <c r="AO23" s="37">
        <v>-64.881725963205</v>
      </c>
      <c r="AP23" s="36">
        <v>526</v>
      </c>
      <c r="AQ23" s="36"/>
      <c r="AR23" s="36"/>
      <c r="AS23" s="54">
        <f t="shared" ref="AS23:AS24" si="0">AP23-AP22</f>
        <v>50</v>
      </c>
      <c r="AT23" s="138"/>
      <c r="AU23" s="139"/>
      <c r="AV23" s="36" t="s">
        <v>123</v>
      </c>
      <c r="AW23" s="36" t="s">
        <v>123</v>
      </c>
      <c r="AX23" s="36" t="s">
        <v>123</v>
      </c>
      <c r="AY23" s="36" t="s">
        <v>123</v>
      </c>
      <c r="AZ23" s="36" t="s">
        <v>123</v>
      </c>
      <c r="BA23" s="36" t="s">
        <v>123</v>
      </c>
      <c r="BB23" s="36" t="s">
        <v>123</v>
      </c>
    </row>
    <row r="24" spans="1:54" x14ac:dyDescent="0.3">
      <c r="A24" s="36">
        <v>13</v>
      </c>
      <c r="B24" s="36">
        <v>692</v>
      </c>
      <c r="C24" s="36" t="s">
        <v>123</v>
      </c>
      <c r="D24" s="36" t="s">
        <v>123</v>
      </c>
      <c r="E24" s="36" t="s">
        <v>123</v>
      </c>
      <c r="F24" s="36">
        <v>1</v>
      </c>
      <c r="G24" s="36">
        <v>1</v>
      </c>
      <c r="H24" s="36">
        <v>1</v>
      </c>
      <c r="I24" s="36" t="s">
        <v>123</v>
      </c>
      <c r="J24" s="36" t="s">
        <v>123</v>
      </c>
      <c r="K24" s="36" t="s">
        <v>123</v>
      </c>
      <c r="L24" s="36">
        <v>1</v>
      </c>
      <c r="M24" s="36" t="s">
        <v>123</v>
      </c>
      <c r="N24" s="36" t="s">
        <v>123</v>
      </c>
      <c r="O24" s="36" t="s">
        <v>123</v>
      </c>
      <c r="P24" s="36" t="s">
        <v>123</v>
      </c>
      <c r="Q24" s="36" t="s">
        <v>123</v>
      </c>
      <c r="R24" s="36" t="s">
        <v>123</v>
      </c>
      <c r="S24" s="36" t="s">
        <v>123</v>
      </c>
      <c r="T24" s="36" t="s">
        <v>123</v>
      </c>
      <c r="U24" s="36" t="s">
        <v>123</v>
      </c>
      <c r="V24" s="36" t="s">
        <v>123</v>
      </c>
      <c r="W24" s="36" t="s">
        <v>123</v>
      </c>
      <c r="X24" s="36" t="s">
        <v>123</v>
      </c>
      <c r="Y24" s="36" t="s">
        <v>123</v>
      </c>
      <c r="Z24" s="36" t="s">
        <v>123</v>
      </c>
      <c r="AA24" s="36" t="s">
        <v>123</v>
      </c>
      <c r="AB24" s="36" t="s">
        <v>123</v>
      </c>
      <c r="AC24" s="36" t="s">
        <v>123</v>
      </c>
      <c r="AD24" s="36" t="s">
        <v>123</v>
      </c>
      <c r="AE24" s="36" t="s">
        <v>123</v>
      </c>
      <c r="AF24" s="36" t="s">
        <v>123</v>
      </c>
      <c r="AG24" s="36" t="s">
        <v>123</v>
      </c>
      <c r="AH24" s="36"/>
      <c r="AI24" s="36"/>
      <c r="AJ24" s="36"/>
      <c r="AK24" s="36"/>
      <c r="AL24" s="36"/>
      <c r="AM24" s="36"/>
      <c r="AN24" s="37">
        <v>-14.815430550245001</v>
      </c>
      <c r="AO24" s="37">
        <v>-64.882001895456995</v>
      </c>
      <c r="AP24" s="36">
        <v>565</v>
      </c>
      <c r="AQ24" s="36"/>
      <c r="AR24" s="36"/>
      <c r="AS24" s="54">
        <f t="shared" si="0"/>
        <v>39</v>
      </c>
      <c r="AT24" s="138"/>
      <c r="AU24" s="139"/>
      <c r="AV24" s="36" t="s">
        <v>123</v>
      </c>
      <c r="AW24" s="36" t="s">
        <v>123</v>
      </c>
      <c r="AX24" s="36" t="s">
        <v>123</v>
      </c>
      <c r="AY24" s="36" t="s">
        <v>123</v>
      </c>
      <c r="AZ24" s="36" t="s">
        <v>123</v>
      </c>
      <c r="BA24" s="36" t="s">
        <v>123</v>
      </c>
      <c r="BB24" s="36" t="s">
        <v>123</v>
      </c>
    </row>
    <row r="25" spans="1:54" x14ac:dyDescent="0.3">
      <c r="A25" s="36">
        <v>14</v>
      </c>
      <c r="B25" s="36">
        <v>693</v>
      </c>
      <c r="C25" s="36" t="s">
        <v>123</v>
      </c>
      <c r="D25" s="36" t="s">
        <v>123</v>
      </c>
      <c r="E25" s="36" t="s">
        <v>123</v>
      </c>
      <c r="F25" s="36">
        <v>1</v>
      </c>
      <c r="G25" s="36">
        <v>1</v>
      </c>
      <c r="H25" s="36">
        <v>1</v>
      </c>
      <c r="I25" s="36" t="s">
        <v>123</v>
      </c>
      <c r="J25" s="36" t="s">
        <v>123</v>
      </c>
      <c r="K25" s="36" t="s">
        <v>123</v>
      </c>
      <c r="L25" s="36">
        <v>1</v>
      </c>
      <c r="M25" s="36" t="s">
        <v>123</v>
      </c>
      <c r="N25" s="36" t="s">
        <v>123</v>
      </c>
      <c r="O25" s="36" t="s">
        <v>123</v>
      </c>
      <c r="P25" s="36" t="s">
        <v>123</v>
      </c>
      <c r="Q25" s="36" t="s">
        <v>123</v>
      </c>
      <c r="R25" s="36" t="s">
        <v>123</v>
      </c>
      <c r="S25" s="36" t="s">
        <v>123</v>
      </c>
      <c r="T25" s="36" t="s">
        <v>123</v>
      </c>
      <c r="U25" s="36" t="s">
        <v>123</v>
      </c>
      <c r="V25" s="36">
        <v>1</v>
      </c>
      <c r="W25" s="36" t="s">
        <v>123</v>
      </c>
      <c r="X25" s="36" t="s">
        <v>123</v>
      </c>
      <c r="Y25" s="36" t="s">
        <v>123</v>
      </c>
      <c r="Z25" s="36" t="s">
        <v>123</v>
      </c>
      <c r="AA25" s="36" t="s">
        <v>123</v>
      </c>
      <c r="AB25" s="36" t="s">
        <v>123</v>
      </c>
      <c r="AC25" s="36" t="s">
        <v>123</v>
      </c>
      <c r="AD25" s="36" t="s">
        <v>123</v>
      </c>
      <c r="AE25" s="36" t="s">
        <v>123</v>
      </c>
      <c r="AF25" s="36" t="s">
        <v>123</v>
      </c>
      <c r="AG25" s="36" t="s">
        <v>123</v>
      </c>
      <c r="AH25" s="36"/>
      <c r="AI25" s="36">
        <v>1</v>
      </c>
      <c r="AJ25" s="36"/>
      <c r="AK25" s="36" t="s">
        <v>316</v>
      </c>
      <c r="AL25" s="36">
        <v>1</v>
      </c>
      <c r="AM25" s="36">
        <v>5</v>
      </c>
      <c r="AN25" s="37">
        <v>-14.815677861083</v>
      </c>
      <c r="AO25" s="37">
        <v>-64.882294591516001</v>
      </c>
      <c r="AP25" s="36">
        <v>629</v>
      </c>
      <c r="AQ25" s="36">
        <v>605</v>
      </c>
      <c r="AR25" s="36">
        <f>AP25-AQ25</f>
        <v>24</v>
      </c>
      <c r="AS25" s="54">
        <f>AQ25-AP24</f>
        <v>40</v>
      </c>
      <c r="AT25" s="52"/>
      <c r="AU25" s="53"/>
      <c r="AV25" s="36" t="s">
        <v>123</v>
      </c>
      <c r="AW25" s="36" t="s">
        <v>123</v>
      </c>
      <c r="AX25" s="36" t="s">
        <v>123</v>
      </c>
      <c r="AY25" s="36" t="s">
        <v>123</v>
      </c>
      <c r="AZ25" s="36" t="s">
        <v>123</v>
      </c>
      <c r="BA25" s="36" t="s">
        <v>123</v>
      </c>
      <c r="BB25" s="36" t="s">
        <v>123</v>
      </c>
    </row>
    <row r="26" spans="1:54" x14ac:dyDescent="0.3">
      <c r="A26" s="36">
        <v>15</v>
      </c>
      <c r="B26" s="36">
        <v>694</v>
      </c>
      <c r="C26" s="36" t="s">
        <v>123</v>
      </c>
      <c r="D26" s="36" t="s">
        <v>123</v>
      </c>
      <c r="E26" s="36" t="s">
        <v>123</v>
      </c>
      <c r="F26" s="36">
        <v>1</v>
      </c>
      <c r="G26" s="36">
        <v>1</v>
      </c>
      <c r="H26" s="36">
        <v>1</v>
      </c>
      <c r="I26" s="36" t="s">
        <v>123</v>
      </c>
      <c r="J26" s="36" t="s">
        <v>123</v>
      </c>
      <c r="K26" s="36" t="s">
        <v>123</v>
      </c>
      <c r="L26" s="36">
        <v>1</v>
      </c>
      <c r="M26" s="36" t="s">
        <v>123</v>
      </c>
      <c r="N26" s="36" t="s">
        <v>123</v>
      </c>
      <c r="O26" s="36" t="s">
        <v>123</v>
      </c>
      <c r="P26" s="36" t="s">
        <v>123</v>
      </c>
      <c r="Q26" s="36" t="s">
        <v>123</v>
      </c>
      <c r="R26" s="36" t="s">
        <v>123</v>
      </c>
      <c r="S26" s="36" t="s">
        <v>123</v>
      </c>
      <c r="T26" s="36" t="s">
        <v>123</v>
      </c>
      <c r="U26" s="36" t="s">
        <v>123</v>
      </c>
      <c r="V26" s="36" t="s">
        <v>123</v>
      </c>
      <c r="W26" s="36" t="s">
        <v>123</v>
      </c>
      <c r="X26" s="36" t="s">
        <v>123</v>
      </c>
      <c r="Y26" s="36" t="s">
        <v>123</v>
      </c>
      <c r="Z26" s="36" t="s">
        <v>123</v>
      </c>
      <c r="AA26" s="36" t="s">
        <v>123</v>
      </c>
      <c r="AB26" s="36" t="s">
        <v>123</v>
      </c>
      <c r="AC26" s="36" t="s">
        <v>123</v>
      </c>
      <c r="AD26" s="36" t="s">
        <v>123</v>
      </c>
      <c r="AE26" s="36" t="s">
        <v>123</v>
      </c>
      <c r="AF26" s="36" t="s">
        <v>123</v>
      </c>
      <c r="AG26" s="36" t="s">
        <v>123</v>
      </c>
      <c r="AH26" s="36"/>
      <c r="AI26" s="36"/>
      <c r="AJ26" s="36"/>
      <c r="AK26" s="36"/>
      <c r="AL26" s="36"/>
      <c r="AM26" s="36"/>
      <c r="AN26" s="37">
        <v>-14.81593295069</v>
      </c>
      <c r="AO26" s="37">
        <v>-64.882592651992994</v>
      </c>
      <c r="AP26" s="36">
        <v>669</v>
      </c>
      <c r="AQ26" s="36"/>
      <c r="AR26" s="36"/>
      <c r="AS26" s="54">
        <f>AP26-AP25</f>
        <v>40</v>
      </c>
      <c r="AT26" s="138"/>
      <c r="AU26" s="139"/>
      <c r="AV26" s="36" t="s">
        <v>123</v>
      </c>
      <c r="AW26" s="36" t="s">
        <v>123</v>
      </c>
      <c r="AX26" s="36" t="s">
        <v>123</v>
      </c>
      <c r="AY26" s="36" t="s">
        <v>123</v>
      </c>
      <c r="AZ26" s="36" t="s">
        <v>123</v>
      </c>
      <c r="BA26" s="36" t="s">
        <v>123</v>
      </c>
      <c r="BB26" s="36" t="s">
        <v>123</v>
      </c>
    </row>
    <row r="27" spans="1:54" x14ac:dyDescent="0.3">
      <c r="A27" s="36">
        <v>16</v>
      </c>
      <c r="B27" s="36">
        <v>695</v>
      </c>
      <c r="C27" s="36" t="s">
        <v>123</v>
      </c>
      <c r="D27" s="36" t="s">
        <v>123</v>
      </c>
      <c r="E27" s="36" t="s">
        <v>123</v>
      </c>
      <c r="F27" s="36">
        <v>1</v>
      </c>
      <c r="G27" s="36">
        <v>1</v>
      </c>
      <c r="H27" s="36">
        <v>1</v>
      </c>
      <c r="I27" s="36" t="s">
        <v>123</v>
      </c>
      <c r="J27" s="36" t="s">
        <v>123</v>
      </c>
      <c r="K27" s="36" t="s">
        <v>123</v>
      </c>
      <c r="L27" s="36">
        <v>1</v>
      </c>
      <c r="M27" s="36" t="s">
        <v>123</v>
      </c>
      <c r="N27" s="36" t="s">
        <v>123</v>
      </c>
      <c r="O27" s="36" t="s">
        <v>123</v>
      </c>
      <c r="P27" s="36" t="s">
        <v>123</v>
      </c>
      <c r="Q27" s="36" t="s">
        <v>123</v>
      </c>
      <c r="R27" s="36" t="s">
        <v>123</v>
      </c>
      <c r="S27" s="36" t="s">
        <v>123</v>
      </c>
      <c r="T27" s="36" t="s">
        <v>123</v>
      </c>
      <c r="U27" s="36" t="s">
        <v>123</v>
      </c>
      <c r="V27" s="36" t="s">
        <v>123</v>
      </c>
      <c r="W27" s="36" t="s">
        <v>123</v>
      </c>
      <c r="X27" s="36" t="s">
        <v>123</v>
      </c>
      <c r="Y27" s="36" t="s">
        <v>123</v>
      </c>
      <c r="Z27" s="36" t="s">
        <v>123</v>
      </c>
      <c r="AA27" s="36" t="s">
        <v>123</v>
      </c>
      <c r="AB27" s="36" t="s">
        <v>123</v>
      </c>
      <c r="AC27" s="36" t="s">
        <v>123</v>
      </c>
      <c r="AD27" s="36" t="s">
        <v>123</v>
      </c>
      <c r="AE27" s="36" t="s">
        <v>123</v>
      </c>
      <c r="AF27" s="36" t="s">
        <v>123</v>
      </c>
      <c r="AG27" s="36" t="s">
        <v>123</v>
      </c>
      <c r="AH27" s="36"/>
      <c r="AI27" s="36"/>
      <c r="AJ27" s="36"/>
      <c r="AK27" s="36"/>
      <c r="AL27" s="36"/>
      <c r="AM27" s="36"/>
      <c r="AN27" s="37">
        <v>-14.81601754838</v>
      </c>
      <c r="AO27" s="37">
        <v>-64.882719721645003</v>
      </c>
      <c r="AP27" s="36">
        <v>694</v>
      </c>
      <c r="AQ27" s="36"/>
      <c r="AR27" s="36"/>
      <c r="AS27" s="54">
        <f t="shared" ref="AS27:AS28" si="1">AP27-AP26</f>
        <v>25</v>
      </c>
      <c r="AT27" s="138"/>
      <c r="AU27" s="139"/>
      <c r="AV27" s="36" t="s">
        <v>123</v>
      </c>
      <c r="AW27" s="36" t="s">
        <v>123</v>
      </c>
      <c r="AX27" s="36" t="s">
        <v>123</v>
      </c>
      <c r="AY27" s="36" t="s">
        <v>123</v>
      </c>
      <c r="AZ27" s="36" t="s">
        <v>123</v>
      </c>
      <c r="BA27" s="36" t="s">
        <v>123</v>
      </c>
      <c r="BB27" s="36" t="s">
        <v>123</v>
      </c>
    </row>
    <row r="28" spans="1:54" x14ac:dyDescent="0.3">
      <c r="A28" s="36">
        <v>17</v>
      </c>
      <c r="B28" s="36">
        <v>696</v>
      </c>
      <c r="C28" s="36" t="s">
        <v>123</v>
      </c>
      <c r="D28" s="36" t="s">
        <v>123</v>
      </c>
      <c r="E28" s="36" t="s">
        <v>123</v>
      </c>
      <c r="F28" s="36">
        <v>1</v>
      </c>
      <c r="G28" s="36">
        <v>1</v>
      </c>
      <c r="H28" s="36">
        <v>1</v>
      </c>
      <c r="I28" s="36" t="s">
        <v>123</v>
      </c>
      <c r="J28" s="36" t="s">
        <v>123</v>
      </c>
      <c r="K28" s="36" t="s">
        <v>123</v>
      </c>
      <c r="L28" s="36">
        <v>1</v>
      </c>
      <c r="M28" s="36" t="s">
        <v>123</v>
      </c>
      <c r="N28" s="36" t="s">
        <v>123</v>
      </c>
      <c r="O28" s="36" t="s">
        <v>123</v>
      </c>
      <c r="P28" s="36" t="s">
        <v>123</v>
      </c>
      <c r="Q28" s="36" t="s">
        <v>123</v>
      </c>
      <c r="R28" s="36" t="s">
        <v>123</v>
      </c>
      <c r="S28" s="36" t="s">
        <v>123</v>
      </c>
      <c r="T28" s="36" t="s">
        <v>123</v>
      </c>
      <c r="U28" s="36" t="s">
        <v>123</v>
      </c>
      <c r="V28" s="36" t="s">
        <v>123</v>
      </c>
      <c r="W28" s="36" t="s">
        <v>123</v>
      </c>
      <c r="X28" s="36" t="s">
        <v>123</v>
      </c>
      <c r="Y28" s="36" t="s">
        <v>123</v>
      </c>
      <c r="Z28" s="36" t="s">
        <v>123</v>
      </c>
      <c r="AA28" s="36" t="s">
        <v>123</v>
      </c>
      <c r="AB28" s="36" t="s">
        <v>123</v>
      </c>
      <c r="AC28" s="36" t="s">
        <v>123</v>
      </c>
      <c r="AD28" s="36" t="s">
        <v>123</v>
      </c>
      <c r="AE28" s="36" t="s">
        <v>123</v>
      </c>
      <c r="AF28" s="36" t="s">
        <v>123</v>
      </c>
      <c r="AG28" s="36" t="s">
        <v>123</v>
      </c>
      <c r="AH28" s="36"/>
      <c r="AI28" s="36"/>
      <c r="AJ28" s="36"/>
      <c r="AK28" s="36"/>
      <c r="AL28" s="36"/>
      <c r="AM28" s="36"/>
      <c r="AN28" s="37">
        <v>-14.816279444329</v>
      </c>
      <c r="AO28" s="37">
        <v>-64.883029181509997</v>
      </c>
      <c r="AP28" s="36">
        <v>734</v>
      </c>
      <c r="AQ28" s="36"/>
      <c r="AR28" s="36"/>
      <c r="AS28" s="54">
        <f t="shared" si="1"/>
        <v>40</v>
      </c>
      <c r="AT28" s="138"/>
      <c r="AU28" s="139"/>
      <c r="AV28" s="36" t="s">
        <v>123</v>
      </c>
      <c r="AW28" s="36" t="s">
        <v>123</v>
      </c>
      <c r="AX28" s="36" t="s">
        <v>123</v>
      </c>
      <c r="AY28" s="36" t="s">
        <v>123</v>
      </c>
      <c r="AZ28" s="36" t="s">
        <v>123</v>
      </c>
      <c r="BA28" s="36" t="s">
        <v>123</v>
      </c>
      <c r="BB28" s="36" t="s">
        <v>123</v>
      </c>
    </row>
    <row r="29" spans="1:54" x14ac:dyDescent="0.3">
      <c r="A29" s="36">
        <v>18</v>
      </c>
      <c r="B29" s="36">
        <v>697</v>
      </c>
      <c r="C29" s="36" t="s">
        <v>123</v>
      </c>
      <c r="D29" s="36" t="s">
        <v>123</v>
      </c>
      <c r="E29" s="36" t="s">
        <v>123</v>
      </c>
      <c r="F29" s="36">
        <v>1</v>
      </c>
      <c r="G29" s="36">
        <v>1</v>
      </c>
      <c r="H29" s="36">
        <v>1</v>
      </c>
      <c r="I29" s="36" t="s">
        <v>123</v>
      </c>
      <c r="J29" s="36" t="s">
        <v>123</v>
      </c>
      <c r="K29" s="36" t="s">
        <v>123</v>
      </c>
      <c r="L29" s="36" t="s">
        <v>123</v>
      </c>
      <c r="M29" s="36" t="s">
        <v>123</v>
      </c>
      <c r="N29" s="36">
        <v>1</v>
      </c>
      <c r="O29" s="36" t="s">
        <v>123</v>
      </c>
      <c r="P29" s="79">
        <v>1</v>
      </c>
      <c r="Q29" s="36" t="s">
        <v>123</v>
      </c>
      <c r="R29" s="36" t="s">
        <v>123</v>
      </c>
      <c r="S29" s="36" t="s">
        <v>123</v>
      </c>
      <c r="T29" s="36" t="s">
        <v>123</v>
      </c>
      <c r="U29" s="36" t="s">
        <v>123</v>
      </c>
      <c r="V29" s="79">
        <v>1</v>
      </c>
      <c r="W29" s="36" t="s">
        <v>123</v>
      </c>
      <c r="X29" s="36" t="s">
        <v>123</v>
      </c>
      <c r="Y29" s="36" t="s">
        <v>123</v>
      </c>
      <c r="Z29" s="36" t="s">
        <v>123</v>
      </c>
      <c r="AA29" s="36" t="s">
        <v>123</v>
      </c>
      <c r="AB29" s="36" t="s">
        <v>123</v>
      </c>
      <c r="AC29" s="36" t="s">
        <v>123</v>
      </c>
      <c r="AD29" s="36" t="s">
        <v>123</v>
      </c>
      <c r="AE29" s="36" t="s">
        <v>123</v>
      </c>
      <c r="AF29" s="36" t="s">
        <v>123</v>
      </c>
      <c r="AG29" s="36" t="s">
        <v>123</v>
      </c>
      <c r="AH29" s="36"/>
      <c r="AI29" s="36"/>
      <c r="AJ29" s="36"/>
      <c r="AK29" s="36" t="s">
        <v>317</v>
      </c>
      <c r="AL29" s="36">
        <v>1</v>
      </c>
      <c r="AM29" s="36">
        <v>1</v>
      </c>
      <c r="AN29" s="37">
        <v>-14.816530643735</v>
      </c>
      <c r="AO29" s="37">
        <v>-64.883304778486007</v>
      </c>
      <c r="AP29" s="36">
        <v>797</v>
      </c>
      <c r="AQ29" s="36">
        <v>773</v>
      </c>
      <c r="AR29" s="36">
        <f>AP29-AQ29</f>
        <v>24</v>
      </c>
      <c r="AS29" s="54">
        <f>AQ29-AP28</f>
        <v>39</v>
      </c>
      <c r="AT29" s="138"/>
      <c r="AU29" s="139"/>
      <c r="AV29" s="36">
        <v>1</v>
      </c>
      <c r="AW29" s="36">
        <v>1</v>
      </c>
      <c r="AX29" s="36">
        <v>1</v>
      </c>
      <c r="AY29" s="36" t="s">
        <v>123</v>
      </c>
      <c r="AZ29" s="36" t="s">
        <v>123</v>
      </c>
      <c r="BA29" s="36" t="s">
        <v>123</v>
      </c>
      <c r="BB29" s="36" t="s">
        <v>123</v>
      </c>
    </row>
    <row r="30" spans="1:54" x14ac:dyDescent="0.3">
      <c r="A30" s="36" t="s">
        <v>225</v>
      </c>
      <c r="B30" s="36" t="s">
        <v>123</v>
      </c>
      <c r="C30" s="36" t="s">
        <v>123</v>
      </c>
      <c r="D30" s="36" t="s">
        <v>123</v>
      </c>
      <c r="E30" s="36" t="s">
        <v>123</v>
      </c>
      <c r="F30" s="36" t="s">
        <v>123</v>
      </c>
      <c r="G30" s="36" t="s">
        <v>123</v>
      </c>
      <c r="H30" s="36" t="s">
        <v>123</v>
      </c>
      <c r="I30" s="36" t="s">
        <v>123</v>
      </c>
      <c r="J30" s="36" t="s">
        <v>123</v>
      </c>
      <c r="K30" s="36" t="s">
        <v>123</v>
      </c>
      <c r="L30" s="36" t="s">
        <v>123</v>
      </c>
      <c r="M30" s="36" t="s">
        <v>123</v>
      </c>
      <c r="N30" s="36" t="s">
        <v>123</v>
      </c>
      <c r="O30" s="36" t="s">
        <v>123</v>
      </c>
      <c r="P30" s="36" t="s">
        <v>123</v>
      </c>
      <c r="Q30" s="36" t="s">
        <v>123</v>
      </c>
      <c r="R30" s="36" t="s">
        <v>123</v>
      </c>
      <c r="S30" s="36" t="s">
        <v>123</v>
      </c>
      <c r="T30" s="36" t="s">
        <v>123</v>
      </c>
      <c r="U30" s="36" t="s">
        <v>123</v>
      </c>
      <c r="V30" s="36" t="s">
        <v>123</v>
      </c>
      <c r="W30" s="36" t="s">
        <v>123</v>
      </c>
      <c r="X30" s="79">
        <v>1</v>
      </c>
      <c r="Y30" s="36" t="s">
        <v>123</v>
      </c>
      <c r="Z30" s="36" t="s">
        <v>123</v>
      </c>
      <c r="AA30" s="36" t="s">
        <v>123</v>
      </c>
      <c r="AB30" s="36" t="s">
        <v>123</v>
      </c>
      <c r="AC30" s="36" t="s">
        <v>123</v>
      </c>
      <c r="AD30" s="36" t="s">
        <v>123</v>
      </c>
      <c r="AE30" s="36" t="s">
        <v>123</v>
      </c>
      <c r="AF30" s="36" t="s">
        <v>123</v>
      </c>
      <c r="AG30" s="36" t="s">
        <v>123</v>
      </c>
      <c r="AH30" s="36"/>
      <c r="AI30" s="36"/>
      <c r="AJ30" s="36"/>
      <c r="AK30" s="36"/>
      <c r="AL30" s="36"/>
      <c r="AM30" s="36"/>
      <c r="AN30" s="37">
        <v>-14.816597</v>
      </c>
      <c r="AO30" s="37">
        <v>-64.883375000000001</v>
      </c>
      <c r="AP30" s="36"/>
      <c r="AQ30" s="36"/>
      <c r="AR30" s="36"/>
      <c r="AS30" s="54"/>
      <c r="AT30" s="52"/>
      <c r="AU30" s="53"/>
      <c r="AV30" s="36" t="s">
        <v>123</v>
      </c>
      <c r="AW30" s="36" t="s">
        <v>123</v>
      </c>
      <c r="AX30" s="36"/>
      <c r="AY30" s="36">
        <v>10</v>
      </c>
      <c r="AZ30" s="36">
        <f>AY30*1.2</f>
        <v>12</v>
      </c>
      <c r="BA30" s="36" t="s">
        <v>123</v>
      </c>
      <c r="BB30" s="36" t="s">
        <v>123</v>
      </c>
    </row>
    <row r="31" spans="1:54" x14ac:dyDescent="0.3">
      <c r="A31" s="36">
        <v>19</v>
      </c>
      <c r="B31" s="36">
        <v>698</v>
      </c>
      <c r="C31" s="36" t="s">
        <v>123</v>
      </c>
      <c r="D31" s="36" t="s">
        <v>123</v>
      </c>
      <c r="E31" s="36" t="s">
        <v>123</v>
      </c>
      <c r="F31" s="36">
        <v>1</v>
      </c>
      <c r="G31" s="36">
        <v>1</v>
      </c>
      <c r="H31" s="36">
        <v>1</v>
      </c>
      <c r="I31" s="36" t="s">
        <v>123</v>
      </c>
      <c r="J31" s="36" t="s">
        <v>123</v>
      </c>
      <c r="K31" s="36" t="s">
        <v>123</v>
      </c>
      <c r="L31" s="36" t="s">
        <v>123</v>
      </c>
      <c r="M31" s="36" t="s">
        <v>123</v>
      </c>
      <c r="N31" s="36" t="s">
        <v>123</v>
      </c>
      <c r="O31" s="36" t="s">
        <v>123</v>
      </c>
      <c r="P31" s="79">
        <v>1</v>
      </c>
      <c r="Q31" s="36" t="s">
        <v>123</v>
      </c>
      <c r="R31" s="36" t="s">
        <v>123</v>
      </c>
      <c r="S31" s="36" t="s">
        <v>123</v>
      </c>
      <c r="T31" s="36" t="s">
        <v>123</v>
      </c>
      <c r="U31" s="36" t="s">
        <v>123</v>
      </c>
      <c r="V31" s="36" t="s">
        <v>123</v>
      </c>
      <c r="W31" s="36" t="s">
        <v>123</v>
      </c>
      <c r="X31" s="36" t="s">
        <v>123</v>
      </c>
      <c r="Y31" s="36" t="s">
        <v>123</v>
      </c>
      <c r="Z31" s="36" t="s">
        <v>123</v>
      </c>
      <c r="AA31" s="36" t="s">
        <v>123</v>
      </c>
      <c r="AB31" s="36" t="s">
        <v>123</v>
      </c>
      <c r="AC31" s="36" t="s">
        <v>123</v>
      </c>
      <c r="AD31" s="36" t="s">
        <v>123</v>
      </c>
      <c r="AE31" s="36" t="s">
        <v>123</v>
      </c>
      <c r="AF31" s="36" t="s">
        <v>123</v>
      </c>
      <c r="AG31" s="36" t="s">
        <v>123</v>
      </c>
      <c r="AH31" s="36"/>
      <c r="AI31" s="36"/>
      <c r="AJ31" s="36"/>
      <c r="AK31" s="36"/>
      <c r="AL31" s="36"/>
      <c r="AM31" s="36"/>
      <c r="AN31" s="37">
        <v>-14.816785084126</v>
      </c>
      <c r="AO31" s="37">
        <v>-64.883588086813006</v>
      </c>
      <c r="AP31" s="36"/>
      <c r="AQ31" s="36"/>
      <c r="AR31" s="36"/>
      <c r="AS31" s="54"/>
      <c r="AT31" s="52"/>
      <c r="AU31" s="53"/>
      <c r="AV31" s="36">
        <v>1</v>
      </c>
      <c r="AW31" s="36">
        <v>1</v>
      </c>
      <c r="AX31" s="36">
        <v>1</v>
      </c>
      <c r="AY31" s="36">
        <v>31</v>
      </c>
      <c r="AZ31" s="36">
        <f>AY31*1.2</f>
        <v>37.199999999999996</v>
      </c>
      <c r="BA31" s="36">
        <v>1</v>
      </c>
      <c r="BB31" s="36" t="s">
        <v>123</v>
      </c>
    </row>
    <row r="32" spans="1:54" x14ac:dyDescent="0.3">
      <c r="A32" s="36">
        <v>20</v>
      </c>
      <c r="B32" s="36">
        <v>699</v>
      </c>
      <c r="C32" s="36" t="s">
        <v>123</v>
      </c>
      <c r="D32" s="36" t="s">
        <v>123</v>
      </c>
      <c r="E32" s="36" t="s">
        <v>123</v>
      </c>
      <c r="F32" s="36">
        <v>1</v>
      </c>
      <c r="G32" s="36">
        <v>1</v>
      </c>
      <c r="H32" s="36">
        <v>1</v>
      </c>
      <c r="I32" s="36" t="s">
        <v>123</v>
      </c>
      <c r="J32" s="36" t="s">
        <v>123</v>
      </c>
      <c r="K32" s="36" t="s">
        <v>123</v>
      </c>
      <c r="L32" s="36" t="s">
        <v>123</v>
      </c>
      <c r="M32" s="36" t="s">
        <v>123</v>
      </c>
      <c r="N32" s="36">
        <v>1</v>
      </c>
      <c r="O32" s="36" t="s">
        <v>123</v>
      </c>
      <c r="P32" s="79">
        <v>1</v>
      </c>
      <c r="Q32" s="36">
        <v>1</v>
      </c>
      <c r="R32" s="36" t="s">
        <v>123</v>
      </c>
      <c r="S32" s="36" t="s">
        <v>123</v>
      </c>
      <c r="T32" s="36" t="s">
        <v>123</v>
      </c>
      <c r="U32" s="36" t="s">
        <v>123</v>
      </c>
      <c r="V32" s="36" t="s">
        <v>123</v>
      </c>
      <c r="W32" s="36" t="s">
        <v>123</v>
      </c>
      <c r="X32" s="36" t="s">
        <v>123</v>
      </c>
      <c r="Y32" s="36" t="s">
        <v>123</v>
      </c>
      <c r="Z32" s="36" t="s">
        <v>123</v>
      </c>
      <c r="AA32" s="36" t="s">
        <v>123</v>
      </c>
      <c r="AB32" s="36" t="s">
        <v>123</v>
      </c>
      <c r="AC32" s="36" t="s">
        <v>123</v>
      </c>
      <c r="AD32" s="36" t="s">
        <v>123</v>
      </c>
      <c r="AE32" s="36" t="s">
        <v>123</v>
      </c>
      <c r="AF32" s="36" t="s">
        <v>123</v>
      </c>
      <c r="AG32" s="36" t="s">
        <v>123</v>
      </c>
      <c r="AH32" s="36"/>
      <c r="AI32" s="36"/>
      <c r="AJ32" s="36"/>
      <c r="AK32" s="36"/>
      <c r="AL32" s="36"/>
      <c r="AM32" s="36"/>
      <c r="AN32" s="37">
        <v>-14.816748781821</v>
      </c>
      <c r="AO32" s="37">
        <v>-64.883179385215001</v>
      </c>
      <c r="AP32" s="36">
        <v>832</v>
      </c>
      <c r="AQ32" s="36"/>
      <c r="AR32" s="36"/>
      <c r="AS32" s="54">
        <f>AP32-AP29</f>
        <v>35</v>
      </c>
      <c r="AT32" s="138" t="s">
        <v>270</v>
      </c>
      <c r="AU32" s="139"/>
      <c r="AV32" s="36">
        <v>1</v>
      </c>
      <c r="AW32" s="36">
        <v>1</v>
      </c>
      <c r="AX32" s="36">
        <v>1</v>
      </c>
      <c r="AY32" s="36">
        <v>26</v>
      </c>
      <c r="AZ32" s="36">
        <f>AY32*1.2</f>
        <v>31.2</v>
      </c>
      <c r="BA32" s="36" t="s">
        <v>123</v>
      </c>
      <c r="BB32" s="36" t="s">
        <v>123</v>
      </c>
    </row>
    <row r="33" spans="1:54" x14ac:dyDescent="0.3">
      <c r="A33" s="36">
        <v>21</v>
      </c>
      <c r="B33" s="36">
        <v>700</v>
      </c>
      <c r="C33" s="36" t="s">
        <v>123</v>
      </c>
      <c r="D33" s="36" t="s">
        <v>123</v>
      </c>
      <c r="E33" s="36" t="s">
        <v>123</v>
      </c>
      <c r="F33" s="36">
        <v>1</v>
      </c>
      <c r="G33" s="36">
        <v>1</v>
      </c>
      <c r="H33" s="36">
        <v>1</v>
      </c>
      <c r="I33" s="36" t="s">
        <v>123</v>
      </c>
      <c r="J33" s="36" t="s">
        <v>123</v>
      </c>
      <c r="K33" s="36" t="s">
        <v>123</v>
      </c>
      <c r="L33" s="36">
        <v>1</v>
      </c>
      <c r="M33" s="36" t="s">
        <v>123</v>
      </c>
      <c r="N33" s="36" t="s">
        <v>123</v>
      </c>
      <c r="O33" s="36" t="s">
        <v>123</v>
      </c>
      <c r="P33" s="36" t="s">
        <v>123</v>
      </c>
      <c r="Q33" s="36">
        <v>1</v>
      </c>
      <c r="R33" s="36" t="s">
        <v>123</v>
      </c>
      <c r="S33" s="36" t="s">
        <v>123</v>
      </c>
      <c r="T33" s="36" t="s">
        <v>123</v>
      </c>
      <c r="U33" s="36" t="s">
        <v>123</v>
      </c>
      <c r="V33" s="36" t="s">
        <v>123</v>
      </c>
      <c r="W33" s="36" t="s">
        <v>123</v>
      </c>
      <c r="X33" s="36" t="s">
        <v>123</v>
      </c>
      <c r="Y33" s="36" t="s">
        <v>123</v>
      </c>
      <c r="Z33" s="36" t="s">
        <v>123</v>
      </c>
      <c r="AA33" s="36" t="s">
        <v>123</v>
      </c>
      <c r="AB33" s="36" t="s">
        <v>123</v>
      </c>
      <c r="AC33" s="36" t="s">
        <v>123</v>
      </c>
      <c r="AD33" s="36" t="s">
        <v>123</v>
      </c>
      <c r="AE33" s="36" t="s">
        <v>123</v>
      </c>
      <c r="AF33" s="36" t="s">
        <v>123</v>
      </c>
      <c r="AG33" s="36" t="s">
        <v>123</v>
      </c>
      <c r="AH33" s="36"/>
      <c r="AI33" s="36"/>
      <c r="AJ33" s="36"/>
      <c r="AK33" s="36"/>
      <c r="AL33" s="36"/>
      <c r="AM33" s="36"/>
      <c r="AN33" s="37">
        <v>-14.817133845248</v>
      </c>
      <c r="AO33" s="37">
        <v>-64.882839415221994</v>
      </c>
      <c r="AP33" s="36">
        <v>887</v>
      </c>
      <c r="AQ33" s="36"/>
      <c r="AR33" s="36"/>
      <c r="AS33" s="54">
        <f>AP33-AP32</f>
        <v>55</v>
      </c>
      <c r="AT33" s="138" t="s">
        <v>270</v>
      </c>
      <c r="AU33" s="139"/>
      <c r="AV33" s="36" t="s">
        <v>123</v>
      </c>
      <c r="AW33" s="36" t="s">
        <v>123</v>
      </c>
      <c r="AX33" s="36" t="s">
        <v>123</v>
      </c>
      <c r="AY33" s="36" t="s">
        <v>123</v>
      </c>
      <c r="AZ33" s="36" t="s">
        <v>123</v>
      </c>
      <c r="BA33" s="36" t="s">
        <v>123</v>
      </c>
      <c r="BB33" s="36" t="s">
        <v>123</v>
      </c>
    </row>
    <row r="34" spans="1:54" x14ac:dyDescent="0.3">
      <c r="A34" s="36">
        <v>22</v>
      </c>
      <c r="B34" s="36">
        <v>701</v>
      </c>
      <c r="C34" s="36" t="s">
        <v>123</v>
      </c>
      <c r="D34" s="36" t="s">
        <v>123</v>
      </c>
      <c r="E34" s="36" t="s">
        <v>123</v>
      </c>
      <c r="F34" s="36">
        <v>1</v>
      </c>
      <c r="G34" s="36">
        <v>1</v>
      </c>
      <c r="H34" s="36">
        <v>1</v>
      </c>
      <c r="I34" s="36" t="s">
        <v>123</v>
      </c>
      <c r="J34" s="36" t="s">
        <v>123</v>
      </c>
      <c r="K34" s="36" t="s">
        <v>123</v>
      </c>
      <c r="L34" s="36">
        <v>1</v>
      </c>
      <c r="M34" s="36" t="s">
        <v>123</v>
      </c>
      <c r="N34" s="36" t="s">
        <v>123</v>
      </c>
      <c r="O34" s="36" t="s">
        <v>123</v>
      </c>
      <c r="P34" s="36" t="s">
        <v>123</v>
      </c>
      <c r="Q34" s="36" t="s">
        <v>123</v>
      </c>
      <c r="R34" s="36" t="s">
        <v>123</v>
      </c>
      <c r="S34" s="36" t="s">
        <v>123</v>
      </c>
      <c r="T34" s="36" t="s">
        <v>123</v>
      </c>
      <c r="U34" s="36" t="s">
        <v>123</v>
      </c>
      <c r="V34" s="36" t="s">
        <v>123</v>
      </c>
      <c r="W34" s="36" t="s">
        <v>123</v>
      </c>
      <c r="X34" s="36" t="s">
        <v>123</v>
      </c>
      <c r="Y34" s="36" t="s">
        <v>123</v>
      </c>
      <c r="Z34" s="36" t="s">
        <v>123</v>
      </c>
      <c r="AA34" s="36" t="s">
        <v>123</v>
      </c>
      <c r="AB34" s="36" t="s">
        <v>123</v>
      </c>
      <c r="AC34" s="36" t="s">
        <v>123</v>
      </c>
      <c r="AD34" s="36" t="s">
        <v>123</v>
      </c>
      <c r="AE34" s="36" t="s">
        <v>123</v>
      </c>
      <c r="AF34" s="36" t="s">
        <v>123</v>
      </c>
      <c r="AG34" s="36" t="s">
        <v>123</v>
      </c>
      <c r="AH34" s="36"/>
      <c r="AI34" s="36"/>
      <c r="AJ34" s="36"/>
      <c r="AK34" s="36"/>
      <c r="AL34" s="36"/>
      <c r="AM34" s="36"/>
      <c r="AN34" s="37">
        <v>-14.817439821084999</v>
      </c>
      <c r="AO34" s="37">
        <v>-64.882574882358</v>
      </c>
      <c r="AP34" s="36">
        <v>931</v>
      </c>
      <c r="AQ34" s="36"/>
      <c r="AR34" s="36"/>
      <c r="AS34" s="54">
        <f t="shared" ref="AS34:AS35" si="2">AP34-AP33</f>
        <v>44</v>
      </c>
      <c r="AT34" s="138"/>
      <c r="AU34" s="139"/>
      <c r="AV34" s="36" t="s">
        <v>123</v>
      </c>
      <c r="AW34" s="36" t="s">
        <v>123</v>
      </c>
      <c r="AX34" s="36" t="s">
        <v>123</v>
      </c>
      <c r="AY34" s="36" t="s">
        <v>123</v>
      </c>
      <c r="AZ34" s="36" t="s">
        <v>123</v>
      </c>
      <c r="BA34" s="36" t="s">
        <v>123</v>
      </c>
      <c r="BB34" s="36" t="s">
        <v>123</v>
      </c>
    </row>
    <row r="35" spans="1:54" x14ac:dyDescent="0.3">
      <c r="A35" s="36">
        <v>23</v>
      </c>
      <c r="B35" s="36">
        <v>702</v>
      </c>
      <c r="C35" s="36" t="s">
        <v>123</v>
      </c>
      <c r="D35" s="36" t="s">
        <v>123</v>
      </c>
      <c r="E35" s="36" t="s">
        <v>123</v>
      </c>
      <c r="F35" s="36">
        <v>1</v>
      </c>
      <c r="G35" s="36">
        <v>1</v>
      </c>
      <c r="H35" s="36">
        <v>1</v>
      </c>
      <c r="I35" s="36" t="s">
        <v>123</v>
      </c>
      <c r="J35" s="36" t="s">
        <v>123</v>
      </c>
      <c r="K35" s="36" t="s">
        <v>123</v>
      </c>
      <c r="L35" s="36">
        <v>1</v>
      </c>
      <c r="M35" s="36" t="s">
        <v>123</v>
      </c>
      <c r="N35" s="36" t="s">
        <v>123</v>
      </c>
      <c r="O35" s="36" t="s">
        <v>123</v>
      </c>
      <c r="P35" s="36" t="s">
        <v>123</v>
      </c>
      <c r="Q35" s="36" t="s">
        <v>123</v>
      </c>
      <c r="R35" s="36" t="s">
        <v>123</v>
      </c>
      <c r="S35" s="36" t="s">
        <v>123</v>
      </c>
      <c r="T35" s="36" t="s">
        <v>123</v>
      </c>
      <c r="U35" s="36" t="s">
        <v>123</v>
      </c>
      <c r="V35" s="36" t="s">
        <v>123</v>
      </c>
      <c r="W35" s="36" t="s">
        <v>123</v>
      </c>
      <c r="X35" s="36" t="s">
        <v>123</v>
      </c>
      <c r="Y35" s="36" t="s">
        <v>123</v>
      </c>
      <c r="Z35" s="36" t="s">
        <v>123</v>
      </c>
      <c r="AA35" s="36" t="s">
        <v>123</v>
      </c>
      <c r="AB35" s="36" t="s">
        <v>123</v>
      </c>
      <c r="AC35" s="36" t="s">
        <v>123</v>
      </c>
      <c r="AD35" s="36" t="s">
        <v>123</v>
      </c>
      <c r="AE35" s="36" t="s">
        <v>123</v>
      </c>
      <c r="AF35" s="36" t="s">
        <v>123</v>
      </c>
      <c r="AG35" s="36" t="s">
        <v>123</v>
      </c>
      <c r="AH35" s="36"/>
      <c r="AI35" s="36"/>
      <c r="AJ35" s="36"/>
      <c r="AK35" s="36"/>
      <c r="AL35" s="36"/>
      <c r="AM35" s="36"/>
      <c r="AN35" s="37">
        <v>-14.817745472364001</v>
      </c>
      <c r="AO35" s="37">
        <v>-64.88230632618</v>
      </c>
      <c r="AP35" s="36">
        <v>975</v>
      </c>
      <c r="AQ35" s="36"/>
      <c r="AR35" s="36"/>
      <c r="AS35" s="54">
        <f t="shared" si="2"/>
        <v>44</v>
      </c>
      <c r="AT35" s="138"/>
      <c r="AU35" s="139"/>
      <c r="AV35" s="36" t="s">
        <v>123</v>
      </c>
      <c r="AW35" s="36" t="s">
        <v>123</v>
      </c>
      <c r="AX35" s="36" t="s">
        <v>123</v>
      </c>
      <c r="AY35" s="36" t="s">
        <v>123</v>
      </c>
      <c r="AZ35" s="36" t="s">
        <v>123</v>
      </c>
      <c r="BA35" s="36" t="s">
        <v>123</v>
      </c>
      <c r="BB35" s="36" t="s">
        <v>123</v>
      </c>
    </row>
    <row r="36" spans="1:54" x14ac:dyDescent="0.3">
      <c r="A36" s="36">
        <v>24</v>
      </c>
      <c r="B36" s="36">
        <v>703</v>
      </c>
      <c r="C36" s="36"/>
      <c r="D36" s="36"/>
      <c r="E36" s="36"/>
      <c r="F36" s="36">
        <v>1</v>
      </c>
      <c r="G36" s="36">
        <v>1</v>
      </c>
      <c r="H36" s="36">
        <v>1</v>
      </c>
      <c r="I36" s="36"/>
      <c r="J36" s="36"/>
      <c r="K36" s="36"/>
      <c r="L36" s="36"/>
      <c r="M36" s="36"/>
      <c r="N36" s="36">
        <v>1</v>
      </c>
      <c r="O36" s="36"/>
      <c r="P36" s="36">
        <v>1</v>
      </c>
      <c r="Q36" s="36"/>
      <c r="R36" s="36"/>
      <c r="S36" s="36"/>
      <c r="T36" s="36"/>
      <c r="U36" s="36"/>
      <c r="V36" s="36">
        <v>1</v>
      </c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 t="s">
        <v>318</v>
      </c>
      <c r="AL36" s="36">
        <v>1</v>
      </c>
      <c r="AM36" s="36">
        <v>1</v>
      </c>
      <c r="AN36" s="37">
        <v>-14.817812</v>
      </c>
      <c r="AO36" s="37">
        <v>-64.882249999999999</v>
      </c>
      <c r="AP36" s="36">
        <v>1007</v>
      </c>
      <c r="AQ36" s="36">
        <v>983</v>
      </c>
      <c r="AR36" s="36">
        <f>AP36-AQ36</f>
        <v>24</v>
      </c>
      <c r="AS36" s="54">
        <f>AQ36-AP35</f>
        <v>8</v>
      </c>
      <c r="AT36" s="52"/>
      <c r="AU36" s="53"/>
      <c r="AV36" s="36">
        <v>1</v>
      </c>
      <c r="AW36" s="36">
        <v>1</v>
      </c>
      <c r="AX36" s="36">
        <v>1</v>
      </c>
      <c r="AY36" s="36"/>
      <c r="AZ36" s="36"/>
      <c r="BA36" s="36"/>
      <c r="BB36" s="36"/>
    </row>
    <row r="37" spans="1:54" x14ac:dyDescent="0.3">
      <c r="A37" s="36" t="s">
        <v>382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>
        <v>1</v>
      </c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7">
        <v>-14.817880000000001</v>
      </c>
      <c r="AO37" s="37">
        <v>-64.882197000000005</v>
      </c>
      <c r="AP37" s="36"/>
      <c r="AQ37" s="36"/>
      <c r="AR37" s="36"/>
      <c r="AS37" s="54"/>
      <c r="AT37" s="52"/>
      <c r="AU37" s="53"/>
      <c r="AV37" s="36" t="s">
        <v>123</v>
      </c>
      <c r="AW37" s="36" t="s">
        <v>123</v>
      </c>
      <c r="AX37" s="36"/>
      <c r="AY37" s="36">
        <v>19</v>
      </c>
      <c r="AZ37" s="36">
        <f>AY37*1.25</f>
        <v>23.75</v>
      </c>
      <c r="BA37" s="36" t="s">
        <v>123</v>
      </c>
      <c r="BB37" s="36" t="s">
        <v>123</v>
      </c>
    </row>
    <row r="38" spans="1:54" x14ac:dyDescent="0.3">
      <c r="A38" s="36">
        <v>25</v>
      </c>
      <c r="B38" s="36">
        <v>704</v>
      </c>
      <c r="C38" s="36" t="s">
        <v>123</v>
      </c>
      <c r="D38" s="36" t="s">
        <v>123</v>
      </c>
      <c r="E38" s="36" t="s">
        <v>123</v>
      </c>
      <c r="F38" s="36">
        <v>1</v>
      </c>
      <c r="G38" s="36">
        <v>1</v>
      </c>
      <c r="H38" s="36" t="s">
        <v>123</v>
      </c>
      <c r="I38" s="36">
        <v>1</v>
      </c>
      <c r="J38" s="36" t="s">
        <v>123</v>
      </c>
      <c r="K38" s="36" t="s">
        <v>123</v>
      </c>
      <c r="L38" s="36" t="s">
        <v>123</v>
      </c>
      <c r="M38" s="36" t="s">
        <v>123</v>
      </c>
      <c r="N38" s="36" t="s">
        <v>123</v>
      </c>
      <c r="O38" s="36" t="s">
        <v>123</v>
      </c>
      <c r="P38" s="36">
        <v>1</v>
      </c>
      <c r="Q38" s="36" t="s">
        <v>123</v>
      </c>
      <c r="R38" s="36" t="s">
        <v>123</v>
      </c>
      <c r="S38" s="36" t="s">
        <v>123</v>
      </c>
      <c r="T38" s="36" t="s">
        <v>123</v>
      </c>
      <c r="U38" s="36" t="s">
        <v>123</v>
      </c>
      <c r="V38" s="36" t="s">
        <v>123</v>
      </c>
      <c r="W38" s="36" t="s">
        <v>123</v>
      </c>
      <c r="X38" s="36" t="s">
        <v>123</v>
      </c>
      <c r="Y38" s="36" t="s">
        <v>123</v>
      </c>
      <c r="Z38" s="36" t="s">
        <v>123</v>
      </c>
      <c r="AA38" s="36" t="s">
        <v>123</v>
      </c>
      <c r="AB38" s="36" t="s">
        <v>123</v>
      </c>
      <c r="AC38" s="36" t="s">
        <v>123</v>
      </c>
      <c r="AD38" s="36" t="s">
        <v>123</v>
      </c>
      <c r="AE38" s="36" t="s">
        <v>123</v>
      </c>
      <c r="AF38" s="36" t="s">
        <v>123</v>
      </c>
      <c r="AG38" s="36" t="s">
        <v>123</v>
      </c>
      <c r="AH38" s="36"/>
      <c r="AI38" s="36"/>
      <c r="AJ38" s="36"/>
      <c r="AK38" s="36"/>
      <c r="AL38" s="36"/>
      <c r="AM38" s="36"/>
      <c r="AN38" s="37">
        <v>-14.817852109877</v>
      </c>
      <c r="AO38" s="37">
        <v>-64.882171880453001</v>
      </c>
      <c r="AP38" s="36"/>
      <c r="AQ38" s="36"/>
      <c r="AR38" s="36"/>
      <c r="AS38" s="54"/>
      <c r="AT38" s="138"/>
      <c r="AU38" s="139"/>
      <c r="AV38" s="36">
        <v>1</v>
      </c>
      <c r="AW38" s="36">
        <v>1</v>
      </c>
      <c r="AX38" s="36">
        <v>1</v>
      </c>
      <c r="AY38" s="36">
        <v>4</v>
      </c>
      <c r="AZ38" s="36">
        <f t="shared" ref="AZ38:AZ39" si="3">AY38*1.25</f>
        <v>5</v>
      </c>
      <c r="BA38" s="36">
        <v>1</v>
      </c>
      <c r="BB38" s="36" t="s">
        <v>123</v>
      </c>
    </row>
    <row r="39" spans="1:54" x14ac:dyDescent="0.3">
      <c r="A39" s="36">
        <v>26</v>
      </c>
      <c r="B39" s="36">
        <v>705</v>
      </c>
      <c r="C39" s="36" t="s">
        <v>123</v>
      </c>
      <c r="D39" s="36" t="s">
        <v>123</v>
      </c>
      <c r="E39" s="36" t="s">
        <v>123</v>
      </c>
      <c r="F39" s="36">
        <v>1</v>
      </c>
      <c r="G39" s="36">
        <v>1</v>
      </c>
      <c r="H39" s="36">
        <v>1</v>
      </c>
      <c r="I39" s="36" t="s">
        <v>123</v>
      </c>
      <c r="J39" s="36" t="s">
        <v>123</v>
      </c>
      <c r="K39" s="36" t="s">
        <v>123</v>
      </c>
      <c r="L39" s="36" t="s">
        <v>123</v>
      </c>
      <c r="M39" s="36" t="s">
        <v>123</v>
      </c>
      <c r="N39" s="36">
        <v>1</v>
      </c>
      <c r="O39" s="36" t="s">
        <v>123</v>
      </c>
      <c r="P39" s="36">
        <v>1</v>
      </c>
      <c r="Q39" s="36">
        <v>1</v>
      </c>
      <c r="R39" s="36" t="s">
        <v>123</v>
      </c>
      <c r="S39" s="36" t="s">
        <v>123</v>
      </c>
      <c r="T39" s="36" t="s">
        <v>123</v>
      </c>
      <c r="U39" s="36" t="s">
        <v>123</v>
      </c>
      <c r="V39" s="36" t="s">
        <v>123</v>
      </c>
      <c r="W39" s="36" t="s">
        <v>123</v>
      </c>
      <c r="X39" s="36" t="s">
        <v>123</v>
      </c>
      <c r="Y39" s="36" t="s">
        <v>123</v>
      </c>
      <c r="Z39" s="36" t="s">
        <v>123</v>
      </c>
      <c r="AA39" s="36" t="s">
        <v>123</v>
      </c>
      <c r="AB39" s="36" t="s">
        <v>123</v>
      </c>
      <c r="AC39" s="36" t="s">
        <v>123</v>
      </c>
      <c r="AD39" s="36" t="s">
        <v>123</v>
      </c>
      <c r="AE39" s="36" t="s">
        <v>123</v>
      </c>
      <c r="AF39" s="36" t="s">
        <v>123</v>
      </c>
      <c r="AG39" s="36" t="s">
        <v>123</v>
      </c>
      <c r="AH39" s="36"/>
      <c r="AI39" s="36"/>
      <c r="AJ39" s="36"/>
      <c r="AK39" s="36"/>
      <c r="AL39" s="36"/>
      <c r="AM39" s="36"/>
      <c r="AN39" s="37">
        <v>-14.818159057076</v>
      </c>
      <c r="AO39" s="37">
        <v>-64.882552083581004</v>
      </c>
      <c r="AP39" s="36">
        <v>1067</v>
      </c>
      <c r="AQ39" s="36"/>
      <c r="AR39" s="36"/>
      <c r="AS39" s="54">
        <f>AP39-AP36</f>
        <v>60</v>
      </c>
      <c r="AT39" s="138" t="s">
        <v>270</v>
      </c>
      <c r="AU39" s="139"/>
      <c r="AV39" s="36">
        <v>1</v>
      </c>
      <c r="AW39" s="36">
        <v>1</v>
      </c>
      <c r="AX39" s="36">
        <v>1</v>
      </c>
      <c r="AY39" s="36">
        <v>49</v>
      </c>
      <c r="AZ39" s="36">
        <f t="shared" si="3"/>
        <v>61.25</v>
      </c>
      <c r="BA39" s="36" t="s">
        <v>123</v>
      </c>
      <c r="BB39" s="36" t="s">
        <v>123</v>
      </c>
    </row>
    <row r="40" spans="1:54" x14ac:dyDescent="0.3">
      <c r="A40" s="36">
        <v>27</v>
      </c>
      <c r="B40" s="36">
        <v>706</v>
      </c>
      <c r="C40" s="36" t="s">
        <v>123</v>
      </c>
      <c r="D40" s="36" t="s">
        <v>123</v>
      </c>
      <c r="E40" s="36" t="s">
        <v>123</v>
      </c>
      <c r="F40" s="36">
        <v>1</v>
      </c>
      <c r="G40" s="36">
        <v>1</v>
      </c>
      <c r="H40" s="36">
        <v>1</v>
      </c>
      <c r="I40" s="36" t="s">
        <v>123</v>
      </c>
      <c r="J40" s="36" t="s">
        <v>123</v>
      </c>
      <c r="K40" s="36" t="s">
        <v>123</v>
      </c>
      <c r="L40" s="36">
        <v>1</v>
      </c>
      <c r="M40" s="36" t="s">
        <v>123</v>
      </c>
      <c r="N40" s="36" t="s">
        <v>123</v>
      </c>
      <c r="O40" s="36" t="s">
        <v>123</v>
      </c>
      <c r="P40" s="36" t="s">
        <v>123</v>
      </c>
      <c r="Q40" s="36">
        <v>1</v>
      </c>
      <c r="R40" s="36" t="s">
        <v>123</v>
      </c>
      <c r="S40" s="36" t="s">
        <v>123</v>
      </c>
      <c r="T40" s="36" t="s">
        <v>123</v>
      </c>
      <c r="U40" s="36" t="s">
        <v>123</v>
      </c>
      <c r="V40" s="36" t="s">
        <v>123</v>
      </c>
      <c r="W40" s="36" t="s">
        <v>123</v>
      </c>
      <c r="X40" s="36" t="s">
        <v>123</v>
      </c>
      <c r="Y40" s="36" t="s">
        <v>123</v>
      </c>
      <c r="Z40" s="36" t="s">
        <v>123</v>
      </c>
      <c r="AA40" s="36" t="s">
        <v>123</v>
      </c>
      <c r="AB40" s="36" t="s">
        <v>123</v>
      </c>
      <c r="AC40" s="36" t="s">
        <v>123</v>
      </c>
      <c r="AD40" s="36" t="s">
        <v>123</v>
      </c>
      <c r="AE40" s="36" t="s">
        <v>123</v>
      </c>
      <c r="AF40" s="36" t="s">
        <v>123</v>
      </c>
      <c r="AG40" s="36" t="s">
        <v>123</v>
      </c>
      <c r="AH40" s="36"/>
      <c r="AI40" s="36"/>
      <c r="AJ40" s="36"/>
      <c r="AK40" s="36"/>
      <c r="AL40" s="36"/>
      <c r="AM40" s="36"/>
      <c r="AN40" s="37">
        <v>-14.818555462372</v>
      </c>
      <c r="AO40" s="37">
        <v>-64.883018117397995</v>
      </c>
      <c r="AP40" s="36">
        <v>1136</v>
      </c>
      <c r="AQ40" s="36"/>
      <c r="AR40" s="36"/>
      <c r="AS40" s="54">
        <f>AP40-AP39</f>
        <v>69</v>
      </c>
      <c r="AT40" s="138" t="s">
        <v>270</v>
      </c>
      <c r="AU40" s="139"/>
      <c r="AV40" s="36" t="s">
        <v>123</v>
      </c>
      <c r="AW40" s="36" t="s">
        <v>123</v>
      </c>
      <c r="AX40" s="36" t="s">
        <v>123</v>
      </c>
      <c r="AY40" s="36" t="s">
        <v>123</v>
      </c>
      <c r="AZ40" s="36" t="s">
        <v>123</v>
      </c>
      <c r="BA40" s="36" t="s">
        <v>123</v>
      </c>
      <c r="BB40" s="36" t="s">
        <v>123</v>
      </c>
    </row>
    <row r="41" spans="1:54" x14ac:dyDescent="0.3">
      <c r="A41" s="36">
        <v>28</v>
      </c>
      <c r="B41" s="36">
        <v>707</v>
      </c>
      <c r="C41" s="36" t="s">
        <v>123</v>
      </c>
      <c r="D41" s="36" t="s">
        <v>123</v>
      </c>
      <c r="E41" s="36" t="s">
        <v>123</v>
      </c>
      <c r="F41" s="36">
        <v>1</v>
      </c>
      <c r="G41" s="36">
        <v>1</v>
      </c>
      <c r="H41" s="36" t="s">
        <v>123</v>
      </c>
      <c r="I41" s="36">
        <v>1</v>
      </c>
      <c r="J41" s="36" t="s">
        <v>123</v>
      </c>
      <c r="K41" s="36" t="s">
        <v>123</v>
      </c>
      <c r="L41" s="36">
        <v>1</v>
      </c>
      <c r="M41" s="36" t="s">
        <v>123</v>
      </c>
      <c r="N41" s="36" t="s">
        <v>123</v>
      </c>
      <c r="O41" s="36" t="s">
        <v>123</v>
      </c>
      <c r="P41" s="36" t="s">
        <v>123</v>
      </c>
      <c r="Q41" s="36" t="s">
        <v>123</v>
      </c>
      <c r="R41" s="36" t="s">
        <v>123</v>
      </c>
      <c r="S41" s="36" t="s">
        <v>123</v>
      </c>
      <c r="T41" s="36" t="s">
        <v>123</v>
      </c>
      <c r="U41" s="36" t="s">
        <v>123</v>
      </c>
      <c r="V41" s="36" t="s">
        <v>123</v>
      </c>
      <c r="W41" s="36" t="s">
        <v>123</v>
      </c>
      <c r="X41" s="36" t="s">
        <v>123</v>
      </c>
      <c r="Y41" s="36" t="s">
        <v>123</v>
      </c>
      <c r="Z41" s="36" t="s">
        <v>123</v>
      </c>
      <c r="AA41" s="36" t="s">
        <v>123</v>
      </c>
      <c r="AB41" s="36" t="s">
        <v>123</v>
      </c>
      <c r="AC41" s="36" t="s">
        <v>123</v>
      </c>
      <c r="AD41" s="36" t="s">
        <v>123</v>
      </c>
      <c r="AE41" s="36" t="s">
        <v>123</v>
      </c>
      <c r="AF41" s="36" t="s">
        <v>123</v>
      </c>
      <c r="AG41" s="36" t="s">
        <v>123</v>
      </c>
      <c r="AH41" s="36"/>
      <c r="AI41" s="36"/>
      <c r="AJ41" s="36"/>
      <c r="AK41" s="36"/>
      <c r="AL41" s="36"/>
      <c r="AM41" s="36"/>
      <c r="AN41" s="37">
        <v>-14.818795963024</v>
      </c>
      <c r="AO41" s="37">
        <v>-64.883303437381002</v>
      </c>
      <c r="AP41" s="36">
        <v>1173</v>
      </c>
      <c r="AQ41" s="36"/>
      <c r="AR41" s="36"/>
      <c r="AS41" s="54">
        <f t="shared" ref="AS41:AS42" si="4">AP41-AP40</f>
        <v>37</v>
      </c>
      <c r="AT41" s="138"/>
      <c r="AU41" s="139"/>
      <c r="AV41" s="36" t="s">
        <v>123</v>
      </c>
      <c r="AW41" s="36" t="s">
        <v>123</v>
      </c>
      <c r="AX41" s="36" t="s">
        <v>123</v>
      </c>
      <c r="AY41" s="36" t="s">
        <v>123</v>
      </c>
      <c r="AZ41" s="36" t="s">
        <v>123</v>
      </c>
      <c r="BA41" s="36" t="s">
        <v>123</v>
      </c>
      <c r="BB41" s="36" t="s">
        <v>123</v>
      </c>
    </row>
    <row r="42" spans="1:54" x14ac:dyDescent="0.3">
      <c r="A42" s="36">
        <v>29</v>
      </c>
      <c r="B42" s="36">
        <v>708</v>
      </c>
      <c r="C42" s="36" t="s">
        <v>123</v>
      </c>
      <c r="D42" s="36" t="s">
        <v>123</v>
      </c>
      <c r="E42" s="36" t="s">
        <v>123</v>
      </c>
      <c r="F42" s="36">
        <v>1</v>
      </c>
      <c r="G42" s="36">
        <v>1</v>
      </c>
      <c r="H42" s="36" t="s">
        <v>123</v>
      </c>
      <c r="I42" s="36">
        <v>1</v>
      </c>
      <c r="J42" s="36" t="s">
        <v>123</v>
      </c>
      <c r="K42" s="36" t="s">
        <v>123</v>
      </c>
      <c r="L42" s="36" t="s">
        <v>123</v>
      </c>
      <c r="M42" s="36" t="s">
        <v>123</v>
      </c>
      <c r="N42" s="36">
        <v>1</v>
      </c>
      <c r="O42" s="36" t="s">
        <v>123</v>
      </c>
      <c r="P42" s="79">
        <v>1</v>
      </c>
      <c r="Q42" s="36" t="s">
        <v>123</v>
      </c>
      <c r="R42" s="36" t="s">
        <v>123</v>
      </c>
      <c r="S42" s="36" t="s">
        <v>123</v>
      </c>
      <c r="T42" s="36" t="s">
        <v>123</v>
      </c>
      <c r="U42" s="36" t="s">
        <v>123</v>
      </c>
      <c r="V42" s="36" t="s">
        <v>123</v>
      </c>
      <c r="W42" s="36" t="s">
        <v>123</v>
      </c>
      <c r="X42" s="36" t="s">
        <v>123</v>
      </c>
      <c r="Y42" s="36" t="s">
        <v>123</v>
      </c>
      <c r="Z42" s="36" t="s">
        <v>123</v>
      </c>
      <c r="AA42" s="36" t="s">
        <v>123</v>
      </c>
      <c r="AB42" s="36" t="s">
        <v>123</v>
      </c>
      <c r="AC42" s="36" t="s">
        <v>123</v>
      </c>
      <c r="AD42" s="36" t="s">
        <v>123</v>
      </c>
      <c r="AE42" s="36" t="s">
        <v>123</v>
      </c>
      <c r="AF42" s="36" t="s">
        <v>123</v>
      </c>
      <c r="AG42" s="36" t="s">
        <v>123</v>
      </c>
      <c r="AH42" s="36"/>
      <c r="AI42" s="36"/>
      <c r="AJ42" s="36"/>
      <c r="AK42" s="36"/>
      <c r="AL42" s="36"/>
      <c r="AM42" s="36"/>
      <c r="AN42" s="37">
        <v>-14.819042621771001</v>
      </c>
      <c r="AO42" s="37">
        <v>-64.883600492029998</v>
      </c>
      <c r="AP42" s="36">
        <v>1215</v>
      </c>
      <c r="AQ42" s="36"/>
      <c r="AR42" s="36"/>
      <c r="AS42" s="54">
        <f t="shared" si="4"/>
        <v>42</v>
      </c>
      <c r="AT42" s="138"/>
      <c r="AU42" s="139"/>
      <c r="AV42" s="36">
        <v>1</v>
      </c>
      <c r="AW42" s="36">
        <v>1</v>
      </c>
      <c r="AX42" s="36">
        <v>1</v>
      </c>
      <c r="AY42" s="36" t="s">
        <v>123</v>
      </c>
      <c r="AZ42" s="36" t="s">
        <v>123</v>
      </c>
      <c r="BA42" s="36" t="s">
        <v>123</v>
      </c>
      <c r="BB42" s="36" t="s">
        <v>123</v>
      </c>
    </row>
    <row r="43" spans="1:54" x14ac:dyDescent="0.3">
      <c r="A43" s="36" t="s">
        <v>224</v>
      </c>
      <c r="B43" s="36" t="s">
        <v>123</v>
      </c>
      <c r="C43" s="36" t="s">
        <v>123</v>
      </c>
      <c r="D43" s="36" t="s">
        <v>123</v>
      </c>
      <c r="E43" s="36" t="s">
        <v>123</v>
      </c>
      <c r="F43" s="36" t="s">
        <v>123</v>
      </c>
      <c r="G43" s="36" t="s">
        <v>123</v>
      </c>
      <c r="H43" s="36" t="s">
        <v>123</v>
      </c>
      <c r="I43" s="36" t="s">
        <v>123</v>
      </c>
      <c r="J43" s="36" t="s">
        <v>123</v>
      </c>
      <c r="K43" s="36" t="s">
        <v>123</v>
      </c>
      <c r="L43" s="36" t="s">
        <v>123</v>
      </c>
      <c r="M43" s="36" t="s">
        <v>123</v>
      </c>
      <c r="N43" s="36" t="s">
        <v>123</v>
      </c>
      <c r="O43" s="36" t="s">
        <v>123</v>
      </c>
      <c r="P43" s="36" t="s">
        <v>123</v>
      </c>
      <c r="Q43" s="36" t="s">
        <v>123</v>
      </c>
      <c r="R43" s="36" t="s">
        <v>123</v>
      </c>
      <c r="S43" s="36" t="s">
        <v>123</v>
      </c>
      <c r="T43" s="36" t="s">
        <v>123</v>
      </c>
      <c r="U43" s="36" t="s">
        <v>123</v>
      </c>
      <c r="V43" s="36" t="s">
        <v>123</v>
      </c>
      <c r="W43" s="36" t="s">
        <v>123</v>
      </c>
      <c r="X43" s="79">
        <v>1</v>
      </c>
      <c r="Y43" s="36" t="s">
        <v>123</v>
      </c>
      <c r="Z43" s="36" t="s">
        <v>123</v>
      </c>
      <c r="AA43" s="36" t="s">
        <v>123</v>
      </c>
      <c r="AB43" s="36" t="s">
        <v>123</v>
      </c>
      <c r="AC43" s="36" t="s">
        <v>123</v>
      </c>
      <c r="AD43" s="36" t="s">
        <v>123</v>
      </c>
      <c r="AE43" s="36" t="s">
        <v>123</v>
      </c>
      <c r="AF43" s="36" t="s">
        <v>123</v>
      </c>
      <c r="AG43" s="36" t="s">
        <v>123</v>
      </c>
      <c r="AH43" s="36"/>
      <c r="AI43" s="36"/>
      <c r="AJ43" s="36"/>
      <c r="AK43" s="36"/>
      <c r="AL43" s="36"/>
      <c r="AM43" s="36"/>
      <c r="AN43" s="37">
        <v>-14.819077</v>
      </c>
      <c r="AO43" s="37">
        <v>-64.883649000000005</v>
      </c>
      <c r="AP43" s="36"/>
      <c r="AQ43" s="36"/>
      <c r="AR43" s="36"/>
      <c r="AS43" s="54"/>
      <c r="AT43" s="52"/>
      <c r="AU43" s="53"/>
      <c r="AV43" s="36" t="s">
        <v>123</v>
      </c>
      <c r="AW43" s="36" t="s">
        <v>123</v>
      </c>
      <c r="AX43" s="36"/>
      <c r="AY43" s="36">
        <v>6</v>
      </c>
      <c r="AZ43" s="36">
        <f>AY43*1.25</f>
        <v>7.5</v>
      </c>
      <c r="BA43" s="36" t="s">
        <v>123</v>
      </c>
      <c r="BB43" s="36" t="s">
        <v>123</v>
      </c>
    </row>
    <row r="44" spans="1:54" x14ac:dyDescent="0.3">
      <c r="A44" s="36">
        <v>30</v>
      </c>
      <c r="B44" s="36">
        <v>709</v>
      </c>
      <c r="C44" s="36" t="s">
        <v>123</v>
      </c>
      <c r="D44" s="36" t="s">
        <v>123</v>
      </c>
      <c r="E44" s="36" t="s">
        <v>123</v>
      </c>
      <c r="F44" s="36">
        <v>1</v>
      </c>
      <c r="G44" s="36">
        <v>1</v>
      </c>
      <c r="H44" s="36">
        <v>1</v>
      </c>
      <c r="I44" s="36" t="s">
        <v>123</v>
      </c>
      <c r="J44" s="36" t="s">
        <v>123</v>
      </c>
      <c r="K44" s="36" t="s">
        <v>123</v>
      </c>
      <c r="L44" s="36" t="s">
        <v>123</v>
      </c>
      <c r="M44" s="36" t="s">
        <v>123</v>
      </c>
      <c r="N44" s="36" t="s">
        <v>123</v>
      </c>
      <c r="O44" s="36" t="s">
        <v>123</v>
      </c>
      <c r="P44" s="79">
        <v>1</v>
      </c>
      <c r="Q44" s="36" t="s">
        <v>123</v>
      </c>
      <c r="R44" s="36" t="s">
        <v>123</v>
      </c>
      <c r="S44" s="36" t="s">
        <v>123</v>
      </c>
      <c r="T44" s="36" t="s">
        <v>123</v>
      </c>
      <c r="U44" s="36" t="s">
        <v>123</v>
      </c>
      <c r="V44" s="36" t="s">
        <v>123</v>
      </c>
      <c r="W44" s="36" t="s">
        <v>123</v>
      </c>
      <c r="X44" s="36" t="s">
        <v>123</v>
      </c>
      <c r="Y44" s="36" t="s">
        <v>123</v>
      </c>
      <c r="Z44" s="36" t="s">
        <v>123</v>
      </c>
      <c r="AA44" s="36" t="s">
        <v>123</v>
      </c>
      <c r="AB44" s="36" t="s">
        <v>123</v>
      </c>
      <c r="AC44" s="36" t="s">
        <v>123</v>
      </c>
      <c r="AD44" s="36" t="s">
        <v>123</v>
      </c>
      <c r="AE44" s="36" t="s">
        <v>123</v>
      </c>
      <c r="AF44" s="36" t="s">
        <v>123</v>
      </c>
      <c r="AG44" s="36" t="s">
        <v>123</v>
      </c>
      <c r="AH44" s="36"/>
      <c r="AI44" s="36"/>
      <c r="AJ44" s="36"/>
      <c r="AK44" s="36"/>
      <c r="AL44" s="36"/>
      <c r="AM44" s="36"/>
      <c r="AN44" s="37">
        <v>-14.819172271459999</v>
      </c>
      <c r="AO44" s="37">
        <v>-64.883578699081994</v>
      </c>
      <c r="AP44" s="36"/>
      <c r="AQ44" s="36"/>
      <c r="AR44" s="36"/>
      <c r="AS44" s="54"/>
      <c r="AT44" s="138"/>
      <c r="AU44" s="139"/>
      <c r="AV44" s="36">
        <v>1</v>
      </c>
      <c r="AW44" s="36">
        <v>1</v>
      </c>
      <c r="AX44" s="36">
        <v>1</v>
      </c>
      <c r="AY44" s="36">
        <v>13</v>
      </c>
      <c r="AZ44" s="36">
        <f>AY44*1.25</f>
        <v>16.25</v>
      </c>
      <c r="BA44" s="36">
        <v>1</v>
      </c>
      <c r="BB44" s="36" t="s">
        <v>123</v>
      </c>
    </row>
    <row r="45" spans="1:54" x14ac:dyDescent="0.3">
      <c r="A45" s="36">
        <v>31</v>
      </c>
      <c r="B45" s="36">
        <v>710</v>
      </c>
      <c r="C45" s="36" t="s">
        <v>123</v>
      </c>
      <c r="D45" s="36" t="s">
        <v>123</v>
      </c>
      <c r="E45" s="36" t="s">
        <v>123</v>
      </c>
      <c r="F45" s="36">
        <v>1</v>
      </c>
      <c r="G45" s="36">
        <v>1</v>
      </c>
      <c r="H45" s="36">
        <v>1</v>
      </c>
      <c r="I45" s="36" t="s">
        <v>123</v>
      </c>
      <c r="J45" s="36" t="s">
        <v>123</v>
      </c>
      <c r="K45" s="36" t="s">
        <v>123</v>
      </c>
      <c r="L45" s="36" t="s">
        <v>123</v>
      </c>
      <c r="M45" s="36" t="s">
        <v>123</v>
      </c>
      <c r="N45" s="36">
        <v>1</v>
      </c>
      <c r="O45" s="36" t="s">
        <v>123</v>
      </c>
      <c r="P45" s="79">
        <v>1</v>
      </c>
      <c r="Q45" s="36" t="s">
        <v>123</v>
      </c>
      <c r="R45" s="36" t="s">
        <v>123</v>
      </c>
      <c r="S45" s="36" t="s">
        <v>123</v>
      </c>
      <c r="T45" s="36" t="s">
        <v>123</v>
      </c>
      <c r="U45" s="36" t="s">
        <v>123</v>
      </c>
      <c r="V45" s="79">
        <v>1</v>
      </c>
      <c r="W45" s="36" t="s">
        <v>123</v>
      </c>
      <c r="X45" s="36" t="s">
        <v>123</v>
      </c>
      <c r="Y45" s="36" t="s">
        <v>123</v>
      </c>
      <c r="Z45" s="36" t="s">
        <v>123</v>
      </c>
      <c r="AA45" s="36" t="s">
        <v>123</v>
      </c>
      <c r="AB45" s="36" t="s">
        <v>123</v>
      </c>
      <c r="AC45" s="36" t="s">
        <v>123</v>
      </c>
      <c r="AD45" s="36" t="s">
        <v>123</v>
      </c>
      <c r="AE45" s="36" t="s">
        <v>123</v>
      </c>
      <c r="AF45" s="36" t="s">
        <v>123</v>
      </c>
      <c r="AG45" s="36" t="s">
        <v>123</v>
      </c>
      <c r="AH45" s="36"/>
      <c r="AI45" s="36">
        <v>1</v>
      </c>
      <c r="AJ45" s="36"/>
      <c r="AK45" s="36" t="s">
        <v>319</v>
      </c>
      <c r="AL45" s="36">
        <v>1</v>
      </c>
      <c r="AM45" s="36">
        <v>5</v>
      </c>
      <c r="AN45" s="37">
        <v>-14.818969045537999</v>
      </c>
      <c r="AO45" s="37">
        <v>-64.883754719048</v>
      </c>
      <c r="AP45" s="36">
        <v>1237</v>
      </c>
      <c r="AQ45" s="36">
        <v>1261</v>
      </c>
      <c r="AR45" s="36">
        <f>AQ45-AP45</f>
        <v>24</v>
      </c>
      <c r="AS45" s="54">
        <f>AP45-AP42</f>
        <v>22</v>
      </c>
      <c r="AT45" s="138"/>
      <c r="AU45" s="139"/>
      <c r="AV45" s="36">
        <v>1</v>
      </c>
      <c r="AW45" s="36">
        <v>1</v>
      </c>
      <c r="AX45" s="36">
        <v>1</v>
      </c>
      <c r="AY45" s="36">
        <v>16</v>
      </c>
      <c r="AZ45" s="36">
        <f>AY45*1.25</f>
        <v>20</v>
      </c>
      <c r="BA45" s="36" t="s">
        <v>123</v>
      </c>
      <c r="BB45" s="36" t="s">
        <v>123</v>
      </c>
    </row>
    <row r="46" spans="1:54" x14ac:dyDescent="0.3">
      <c r="A46" s="36">
        <v>32</v>
      </c>
      <c r="B46" s="36">
        <v>711</v>
      </c>
      <c r="C46" s="36" t="s">
        <v>123</v>
      </c>
      <c r="D46" s="36" t="s">
        <v>123</v>
      </c>
      <c r="E46" s="36" t="s">
        <v>123</v>
      </c>
      <c r="F46" s="36">
        <v>1</v>
      </c>
      <c r="G46" s="36">
        <v>1</v>
      </c>
      <c r="H46" s="36">
        <v>1</v>
      </c>
      <c r="I46" s="36" t="s">
        <v>123</v>
      </c>
      <c r="J46" s="36" t="s">
        <v>123</v>
      </c>
      <c r="K46" s="36" t="s">
        <v>123</v>
      </c>
      <c r="L46" s="36">
        <v>1</v>
      </c>
      <c r="M46" s="36" t="s">
        <v>123</v>
      </c>
      <c r="N46" s="36" t="s">
        <v>123</v>
      </c>
      <c r="O46" s="36" t="s">
        <v>123</v>
      </c>
      <c r="P46" s="36" t="s">
        <v>123</v>
      </c>
      <c r="Q46" s="36" t="s">
        <v>123</v>
      </c>
      <c r="R46" s="36" t="s">
        <v>123</v>
      </c>
      <c r="S46" s="36" t="s">
        <v>123</v>
      </c>
      <c r="T46" s="36" t="s">
        <v>123</v>
      </c>
      <c r="U46" s="36" t="s">
        <v>123</v>
      </c>
      <c r="V46" s="36" t="s">
        <v>123</v>
      </c>
      <c r="W46" s="36" t="s">
        <v>123</v>
      </c>
      <c r="X46" s="36" t="s">
        <v>123</v>
      </c>
      <c r="Y46" s="36" t="s">
        <v>123</v>
      </c>
      <c r="Z46" s="36" t="s">
        <v>123</v>
      </c>
      <c r="AA46" s="36" t="s">
        <v>123</v>
      </c>
      <c r="AB46" s="36" t="s">
        <v>123</v>
      </c>
      <c r="AC46" s="36" t="s">
        <v>123</v>
      </c>
      <c r="AD46" s="36" t="s">
        <v>123</v>
      </c>
      <c r="AE46" s="36" t="s">
        <v>123</v>
      </c>
      <c r="AF46" s="36" t="s">
        <v>123</v>
      </c>
      <c r="AG46" s="36" t="s">
        <v>123</v>
      </c>
      <c r="AH46" s="36"/>
      <c r="AI46" s="36"/>
      <c r="AJ46" s="36"/>
      <c r="AK46" s="36"/>
      <c r="AL46" s="36"/>
      <c r="AM46" s="36"/>
      <c r="AN46" s="37">
        <v>-14.818713311212999</v>
      </c>
      <c r="AO46" s="37">
        <v>-64.883983377367002</v>
      </c>
      <c r="AP46" s="36">
        <v>1299</v>
      </c>
      <c r="AQ46" s="36"/>
      <c r="AR46" s="36"/>
      <c r="AS46" s="54">
        <f>AP46-AQ45</f>
        <v>38</v>
      </c>
      <c r="AT46" s="138"/>
      <c r="AU46" s="139"/>
      <c r="AV46" s="36" t="s">
        <v>123</v>
      </c>
      <c r="AW46" s="36" t="s">
        <v>123</v>
      </c>
      <c r="AX46" s="36" t="s">
        <v>123</v>
      </c>
      <c r="AY46" s="36" t="s">
        <v>123</v>
      </c>
      <c r="AZ46" s="36" t="s">
        <v>123</v>
      </c>
      <c r="BA46" s="36" t="s">
        <v>123</v>
      </c>
      <c r="BB46" s="36" t="s">
        <v>123</v>
      </c>
    </row>
    <row r="47" spans="1:54" x14ac:dyDescent="0.3">
      <c r="A47" s="36">
        <v>33</v>
      </c>
      <c r="B47" s="36">
        <v>712</v>
      </c>
      <c r="C47" s="36" t="s">
        <v>123</v>
      </c>
      <c r="D47" s="36" t="s">
        <v>123</v>
      </c>
      <c r="E47" s="36" t="s">
        <v>123</v>
      </c>
      <c r="F47" s="36">
        <v>1</v>
      </c>
      <c r="G47" s="36">
        <v>1</v>
      </c>
      <c r="H47" s="36">
        <v>1</v>
      </c>
      <c r="I47" s="36" t="s">
        <v>123</v>
      </c>
      <c r="J47" s="36" t="s">
        <v>123</v>
      </c>
      <c r="K47" s="36" t="s">
        <v>123</v>
      </c>
      <c r="L47" s="36" t="s">
        <v>123</v>
      </c>
      <c r="M47" s="36">
        <v>1</v>
      </c>
      <c r="N47" s="36" t="s">
        <v>123</v>
      </c>
      <c r="O47" s="36" t="s">
        <v>123</v>
      </c>
      <c r="P47" s="36" t="s">
        <v>123</v>
      </c>
      <c r="Q47" s="36" t="s">
        <v>123</v>
      </c>
      <c r="R47" s="36" t="s">
        <v>123</v>
      </c>
      <c r="S47" s="36" t="s">
        <v>123</v>
      </c>
      <c r="T47" s="36" t="s">
        <v>123</v>
      </c>
      <c r="U47" s="36" t="s">
        <v>123</v>
      </c>
      <c r="V47" s="36" t="s">
        <v>123</v>
      </c>
      <c r="W47" s="36" t="s">
        <v>123</v>
      </c>
      <c r="X47" s="36" t="s">
        <v>123</v>
      </c>
      <c r="Y47" s="36" t="s">
        <v>123</v>
      </c>
      <c r="Z47" s="36" t="s">
        <v>123</v>
      </c>
      <c r="AA47" s="36" t="s">
        <v>123</v>
      </c>
      <c r="AB47" s="36" t="s">
        <v>123</v>
      </c>
      <c r="AC47" s="36" t="s">
        <v>123</v>
      </c>
      <c r="AD47" s="36" t="s">
        <v>123</v>
      </c>
      <c r="AE47" s="36" t="s">
        <v>123</v>
      </c>
      <c r="AF47" s="36" t="s">
        <v>123</v>
      </c>
      <c r="AG47" s="36" t="s">
        <v>123</v>
      </c>
      <c r="AH47" s="36"/>
      <c r="AI47" s="36"/>
      <c r="AJ47" s="36"/>
      <c r="AK47" s="36"/>
      <c r="AL47" s="36"/>
      <c r="AM47" s="36"/>
      <c r="AN47" s="37">
        <v>-14.818449797581</v>
      </c>
      <c r="AO47" s="37">
        <v>-64.884215053169996</v>
      </c>
      <c r="AP47" s="36">
        <v>1336</v>
      </c>
      <c r="AQ47" s="36"/>
      <c r="AR47" s="36"/>
      <c r="AS47" s="54">
        <f>AP47-AP46</f>
        <v>37</v>
      </c>
      <c r="AT47" s="138"/>
      <c r="AU47" s="139"/>
      <c r="AV47" s="36" t="s">
        <v>123</v>
      </c>
      <c r="AW47" s="36" t="s">
        <v>123</v>
      </c>
      <c r="AX47" s="36" t="s">
        <v>123</v>
      </c>
      <c r="AY47" s="36" t="s">
        <v>123</v>
      </c>
      <c r="AZ47" s="36" t="s">
        <v>123</v>
      </c>
      <c r="BA47" s="36" t="s">
        <v>123</v>
      </c>
      <c r="BB47" s="36" t="s">
        <v>123</v>
      </c>
    </row>
    <row r="48" spans="1:54" x14ac:dyDescent="0.3">
      <c r="A48" s="36">
        <v>34</v>
      </c>
      <c r="B48" s="36">
        <v>713</v>
      </c>
      <c r="C48" s="36" t="s">
        <v>123</v>
      </c>
      <c r="D48" s="36" t="s">
        <v>123</v>
      </c>
      <c r="E48" s="36" t="s">
        <v>123</v>
      </c>
      <c r="F48" s="36">
        <v>1</v>
      </c>
      <c r="G48" s="36">
        <v>1</v>
      </c>
      <c r="H48" s="36">
        <v>1</v>
      </c>
      <c r="I48" s="36" t="s">
        <v>123</v>
      </c>
      <c r="J48" s="36" t="s">
        <v>123</v>
      </c>
      <c r="K48" s="36" t="s">
        <v>123</v>
      </c>
      <c r="L48" s="36">
        <v>1</v>
      </c>
      <c r="M48" s="36" t="s">
        <v>123</v>
      </c>
      <c r="N48" s="36" t="s">
        <v>123</v>
      </c>
      <c r="O48" s="36" t="s">
        <v>123</v>
      </c>
      <c r="P48" s="36" t="s">
        <v>123</v>
      </c>
      <c r="Q48" s="36" t="s">
        <v>123</v>
      </c>
      <c r="R48" s="36" t="s">
        <v>123</v>
      </c>
      <c r="S48" s="36" t="s">
        <v>123</v>
      </c>
      <c r="T48" s="36" t="s">
        <v>123</v>
      </c>
      <c r="U48" s="36" t="s">
        <v>123</v>
      </c>
      <c r="V48" s="36" t="s">
        <v>123</v>
      </c>
      <c r="W48" s="36" t="s">
        <v>123</v>
      </c>
      <c r="X48" s="36" t="s">
        <v>123</v>
      </c>
      <c r="Y48" s="36" t="s">
        <v>123</v>
      </c>
      <c r="Z48" s="36" t="s">
        <v>123</v>
      </c>
      <c r="AA48" s="36" t="s">
        <v>123</v>
      </c>
      <c r="AB48" s="36" t="s">
        <v>123</v>
      </c>
      <c r="AC48" s="36" t="s">
        <v>123</v>
      </c>
      <c r="AD48" s="36" t="s">
        <v>123</v>
      </c>
      <c r="AE48" s="36" t="s">
        <v>123</v>
      </c>
      <c r="AF48" s="36" t="s">
        <v>123</v>
      </c>
      <c r="AG48" s="36" t="s">
        <v>123</v>
      </c>
      <c r="AH48" s="36"/>
      <c r="AI48" s="36"/>
      <c r="AJ48" s="36"/>
      <c r="AK48" s="36"/>
      <c r="AL48" s="36"/>
      <c r="AM48" s="36"/>
      <c r="AN48" s="37">
        <v>-14.818172670353</v>
      </c>
      <c r="AO48" s="37">
        <v>-64.884464498609006</v>
      </c>
      <c r="AP48" s="36">
        <v>1377</v>
      </c>
      <c r="AQ48" s="36"/>
      <c r="AR48" s="36"/>
      <c r="AS48" s="54">
        <f t="shared" ref="AS48:AS49" si="5">AP48-AP47</f>
        <v>41</v>
      </c>
      <c r="AT48" s="138"/>
      <c r="AU48" s="139"/>
      <c r="AV48" s="36" t="s">
        <v>123</v>
      </c>
      <c r="AW48" s="36" t="s">
        <v>123</v>
      </c>
      <c r="AX48" s="36" t="s">
        <v>123</v>
      </c>
      <c r="AY48" s="36" t="s">
        <v>123</v>
      </c>
      <c r="AZ48" s="36" t="s">
        <v>123</v>
      </c>
      <c r="BA48" s="36" t="s">
        <v>123</v>
      </c>
      <c r="BB48" s="36" t="s">
        <v>123</v>
      </c>
    </row>
    <row r="49" spans="1:54" x14ac:dyDescent="0.3">
      <c r="A49" s="36">
        <v>35</v>
      </c>
      <c r="B49" s="36">
        <v>714</v>
      </c>
      <c r="C49" s="36" t="s">
        <v>123</v>
      </c>
      <c r="D49" s="36" t="s">
        <v>123</v>
      </c>
      <c r="E49" s="36" t="s">
        <v>123</v>
      </c>
      <c r="F49" s="36">
        <v>1</v>
      </c>
      <c r="G49" s="36">
        <v>1</v>
      </c>
      <c r="H49" s="36">
        <v>1</v>
      </c>
      <c r="I49" s="36" t="s">
        <v>123</v>
      </c>
      <c r="J49" s="36" t="s">
        <v>123</v>
      </c>
      <c r="K49" s="36" t="s">
        <v>123</v>
      </c>
      <c r="L49" s="36" t="s">
        <v>123</v>
      </c>
      <c r="M49" s="36" t="s">
        <v>123</v>
      </c>
      <c r="N49" s="36">
        <v>1</v>
      </c>
      <c r="O49" s="36" t="s">
        <v>123</v>
      </c>
      <c r="P49" s="36">
        <v>1</v>
      </c>
      <c r="Q49" s="36" t="s">
        <v>123</v>
      </c>
      <c r="R49" s="36" t="s">
        <v>123</v>
      </c>
      <c r="S49" s="36" t="s">
        <v>123</v>
      </c>
      <c r="T49" s="36" t="s">
        <v>123</v>
      </c>
      <c r="U49" s="36" t="s">
        <v>123</v>
      </c>
      <c r="V49" s="36" t="s">
        <v>123</v>
      </c>
      <c r="W49" s="36" t="s">
        <v>123</v>
      </c>
      <c r="X49" s="36" t="s">
        <v>123</v>
      </c>
      <c r="Y49" s="36" t="s">
        <v>123</v>
      </c>
      <c r="Z49" s="36" t="s">
        <v>123</v>
      </c>
      <c r="AA49" s="36" t="s">
        <v>123</v>
      </c>
      <c r="AB49" s="36" t="s">
        <v>123</v>
      </c>
      <c r="AC49" s="36" t="s">
        <v>123</v>
      </c>
      <c r="AD49" s="36" t="s">
        <v>123</v>
      </c>
      <c r="AE49" s="36" t="s">
        <v>123</v>
      </c>
      <c r="AF49" s="36" t="s">
        <v>123</v>
      </c>
      <c r="AG49" s="36" t="s">
        <v>123</v>
      </c>
      <c r="AH49" s="36"/>
      <c r="AI49" s="36"/>
      <c r="AJ49" s="36"/>
      <c r="AK49" s="36"/>
      <c r="AL49" s="36"/>
      <c r="AM49" s="36"/>
      <c r="AN49" s="37">
        <v>-14.817918555717</v>
      </c>
      <c r="AO49" s="37">
        <v>-64.884694833308004</v>
      </c>
      <c r="AP49" s="36">
        <v>1414</v>
      </c>
      <c r="AQ49" s="36"/>
      <c r="AR49" s="36"/>
      <c r="AS49" s="54">
        <f t="shared" si="5"/>
        <v>37</v>
      </c>
      <c r="AT49" s="138"/>
      <c r="AU49" s="139"/>
      <c r="AV49" s="36">
        <v>1</v>
      </c>
      <c r="AW49" s="36">
        <v>1</v>
      </c>
      <c r="AX49" s="36">
        <v>1</v>
      </c>
      <c r="AY49" s="36" t="s">
        <v>123</v>
      </c>
      <c r="AZ49" s="36" t="s">
        <v>123</v>
      </c>
      <c r="BA49" s="36" t="s">
        <v>123</v>
      </c>
      <c r="BB49" s="36" t="s">
        <v>123</v>
      </c>
    </row>
    <row r="50" spans="1:54" x14ac:dyDescent="0.3">
      <c r="A50" s="36" t="s">
        <v>383</v>
      </c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>
        <v>1</v>
      </c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7">
        <v>-14.817837000000001</v>
      </c>
      <c r="AO50" s="37">
        <v>-64.884771000000001</v>
      </c>
      <c r="AP50" s="36"/>
      <c r="AQ50" s="36"/>
      <c r="AR50" s="36"/>
      <c r="AS50" s="54"/>
      <c r="AT50" s="52"/>
      <c r="AU50" s="53"/>
      <c r="AV50" s="36" t="s">
        <v>123</v>
      </c>
      <c r="AW50" s="36" t="s">
        <v>123</v>
      </c>
      <c r="AX50" s="36"/>
      <c r="AY50" s="36">
        <v>12</v>
      </c>
      <c r="AZ50" s="36">
        <f>AY50*1.25</f>
        <v>15</v>
      </c>
      <c r="BA50" s="36" t="s">
        <v>123</v>
      </c>
      <c r="BB50" s="36" t="s">
        <v>123</v>
      </c>
    </row>
    <row r="51" spans="1:54" x14ac:dyDescent="0.3">
      <c r="A51" s="36">
        <v>36</v>
      </c>
      <c r="B51" s="36">
        <v>715</v>
      </c>
      <c r="C51" s="36"/>
      <c r="D51" s="36"/>
      <c r="E51" s="36"/>
      <c r="F51" s="36">
        <v>1</v>
      </c>
      <c r="G51" s="36">
        <v>1</v>
      </c>
      <c r="H51" s="36">
        <v>1</v>
      </c>
      <c r="I51" s="36"/>
      <c r="J51" s="36"/>
      <c r="K51" s="36"/>
      <c r="L51" s="36"/>
      <c r="M51" s="36"/>
      <c r="N51" s="36"/>
      <c r="O51" s="36"/>
      <c r="P51" s="36">
        <v>1</v>
      </c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7">
        <v>-14.817748</v>
      </c>
      <c r="AO51" s="37">
        <v>-64.884675000000001</v>
      </c>
      <c r="AP51" s="36"/>
      <c r="AQ51" s="36"/>
      <c r="AR51" s="36"/>
      <c r="AS51" s="54"/>
      <c r="AT51" s="52"/>
      <c r="AU51" s="53"/>
      <c r="AV51" s="36">
        <v>1</v>
      </c>
      <c r="AW51" s="36">
        <v>1</v>
      </c>
      <c r="AX51" s="36">
        <v>1</v>
      </c>
      <c r="AY51" s="36">
        <v>14</v>
      </c>
      <c r="AZ51" s="36">
        <f>AY51*1.25</f>
        <v>17.5</v>
      </c>
      <c r="BA51" s="36">
        <v>1</v>
      </c>
      <c r="BB51" s="36" t="s">
        <v>123</v>
      </c>
    </row>
    <row r="52" spans="1:54" x14ac:dyDescent="0.3">
      <c r="A52" s="36">
        <v>37</v>
      </c>
      <c r="B52" s="36">
        <v>716</v>
      </c>
      <c r="C52" s="36" t="s">
        <v>123</v>
      </c>
      <c r="D52" s="36" t="s">
        <v>123</v>
      </c>
      <c r="E52" s="36" t="s">
        <v>123</v>
      </c>
      <c r="F52" s="36">
        <v>1</v>
      </c>
      <c r="G52" s="36">
        <v>1</v>
      </c>
      <c r="H52" s="36">
        <v>1</v>
      </c>
      <c r="I52" s="36" t="s">
        <v>123</v>
      </c>
      <c r="J52" s="36" t="s">
        <v>123</v>
      </c>
      <c r="K52" s="36" t="s">
        <v>123</v>
      </c>
      <c r="L52" s="36" t="s">
        <v>123</v>
      </c>
      <c r="M52" s="36" t="s">
        <v>123</v>
      </c>
      <c r="N52" s="36">
        <v>1</v>
      </c>
      <c r="O52" s="36" t="s">
        <v>123</v>
      </c>
      <c r="P52" s="36">
        <v>1</v>
      </c>
      <c r="Q52" s="36" t="s">
        <v>123</v>
      </c>
      <c r="R52" s="36" t="s">
        <v>123</v>
      </c>
      <c r="S52" s="36" t="s">
        <v>123</v>
      </c>
      <c r="T52" s="36" t="s">
        <v>123</v>
      </c>
      <c r="U52" s="36" t="s">
        <v>123</v>
      </c>
      <c r="V52" s="36" t="s">
        <v>123</v>
      </c>
      <c r="W52" s="36" t="s">
        <v>123</v>
      </c>
      <c r="X52" s="36" t="s">
        <v>123</v>
      </c>
      <c r="Y52" s="36" t="s">
        <v>123</v>
      </c>
      <c r="Z52" s="36" t="s">
        <v>123</v>
      </c>
      <c r="AA52" s="36" t="s">
        <v>123</v>
      </c>
      <c r="AB52" s="36" t="s">
        <v>123</v>
      </c>
      <c r="AC52" s="36" t="s">
        <v>123</v>
      </c>
      <c r="AD52" s="36" t="s">
        <v>123</v>
      </c>
      <c r="AE52" s="36" t="s">
        <v>123</v>
      </c>
      <c r="AF52" s="36" t="s">
        <v>123</v>
      </c>
      <c r="AG52" s="36" t="s">
        <v>123</v>
      </c>
      <c r="AH52" s="36"/>
      <c r="AI52" s="36"/>
      <c r="AJ52" s="36"/>
      <c r="AK52" s="36"/>
      <c r="AL52" s="36"/>
      <c r="AM52" s="36"/>
      <c r="AN52" s="37">
        <v>-14.817989214649</v>
      </c>
      <c r="AO52" s="37">
        <v>-64.884952995926</v>
      </c>
      <c r="AP52" s="36">
        <v>1452</v>
      </c>
      <c r="AQ52" s="36"/>
      <c r="AR52" s="36"/>
      <c r="AS52" s="54">
        <f>AP52-AP49</f>
        <v>38</v>
      </c>
      <c r="AT52" s="138"/>
      <c r="AU52" s="139"/>
      <c r="AV52" s="36">
        <v>1</v>
      </c>
      <c r="AW52" s="36">
        <v>1</v>
      </c>
      <c r="AX52" s="36">
        <v>1</v>
      </c>
      <c r="AY52" s="36">
        <v>26</v>
      </c>
      <c r="AZ52" s="36">
        <f>AY52*1.25</f>
        <v>32.5</v>
      </c>
      <c r="BA52" s="36" t="s">
        <v>123</v>
      </c>
      <c r="BB52" s="36" t="s">
        <v>123</v>
      </c>
    </row>
    <row r="53" spans="1:54" x14ac:dyDescent="0.3">
      <c r="A53" s="36">
        <v>38</v>
      </c>
      <c r="B53" s="36">
        <v>717</v>
      </c>
      <c r="C53" s="36" t="s">
        <v>123</v>
      </c>
      <c r="D53" s="36" t="s">
        <v>123</v>
      </c>
      <c r="E53" s="36" t="s">
        <v>123</v>
      </c>
      <c r="F53" s="36">
        <v>1</v>
      </c>
      <c r="G53" s="36">
        <v>1</v>
      </c>
      <c r="H53" s="36">
        <v>1</v>
      </c>
      <c r="I53" s="36" t="s">
        <v>123</v>
      </c>
      <c r="J53" s="36" t="s">
        <v>123</v>
      </c>
      <c r="K53" s="36" t="s">
        <v>123</v>
      </c>
      <c r="L53" s="36">
        <v>1</v>
      </c>
      <c r="M53" s="36" t="s">
        <v>123</v>
      </c>
      <c r="N53" s="36" t="s">
        <v>123</v>
      </c>
      <c r="O53" s="36" t="s">
        <v>123</v>
      </c>
      <c r="P53" s="36" t="s">
        <v>123</v>
      </c>
      <c r="Q53" s="36" t="s">
        <v>123</v>
      </c>
      <c r="R53" s="36" t="s">
        <v>123</v>
      </c>
      <c r="S53" s="36" t="s">
        <v>123</v>
      </c>
      <c r="T53" s="36" t="s">
        <v>123</v>
      </c>
      <c r="U53" s="36" t="s">
        <v>123</v>
      </c>
      <c r="V53" s="36" t="s">
        <v>123</v>
      </c>
      <c r="W53" s="36" t="s">
        <v>123</v>
      </c>
      <c r="X53" s="36" t="s">
        <v>123</v>
      </c>
      <c r="Y53" s="36" t="s">
        <v>123</v>
      </c>
      <c r="Z53" s="36" t="s">
        <v>123</v>
      </c>
      <c r="AA53" s="36" t="s">
        <v>123</v>
      </c>
      <c r="AB53" s="36" t="s">
        <v>123</v>
      </c>
      <c r="AC53" s="36" t="s">
        <v>123</v>
      </c>
      <c r="AD53" s="36" t="s">
        <v>123</v>
      </c>
      <c r="AE53" s="36" t="s">
        <v>123</v>
      </c>
      <c r="AF53" s="36" t="s">
        <v>123</v>
      </c>
      <c r="AG53" s="36" t="s">
        <v>123</v>
      </c>
      <c r="AH53" s="36"/>
      <c r="AI53" s="36"/>
      <c r="AJ53" s="36"/>
      <c r="AK53" s="36"/>
      <c r="AL53" s="36"/>
      <c r="AM53" s="36"/>
      <c r="AN53" s="37">
        <v>-14.818242032700001</v>
      </c>
      <c r="AO53" s="37">
        <v>-64.885231945662994</v>
      </c>
      <c r="AP53" s="36">
        <v>1494</v>
      </c>
      <c r="AQ53" s="36"/>
      <c r="AR53" s="36"/>
      <c r="AS53" s="54">
        <f>AP53-AP52</f>
        <v>42</v>
      </c>
      <c r="AT53" s="138"/>
      <c r="AU53" s="139"/>
      <c r="AV53" s="36" t="s">
        <v>123</v>
      </c>
      <c r="AW53" s="36" t="s">
        <v>123</v>
      </c>
      <c r="AX53" s="36" t="s">
        <v>123</v>
      </c>
      <c r="AY53" s="36" t="s">
        <v>123</v>
      </c>
      <c r="AZ53" s="36" t="s">
        <v>123</v>
      </c>
      <c r="BA53" s="36" t="s">
        <v>123</v>
      </c>
      <c r="BB53" s="36" t="s">
        <v>123</v>
      </c>
    </row>
    <row r="54" spans="1:54" x14ac:dyDescent="0.3">
      <c r="A54" s="36">
        <v>39</v>
      </c>
      <c r="B54" s="36">
        <v>718</v>
      </c>
      <c r="C54" s="36" t="s">
        <v>123</v>
      </c>
      <c r="D54" s="36" t="s">
        <v>123</v>
      </c>
      <c r="E54" s="36" t="s">
        <v>123</v>
      </c>
      <c r="F54" s="36">
        <v>1</v>
      </c>
      <c r="G54" s="36">
        <v>1</v>
      </c>
      <c r="H54" s="36">
        <v>1</v>
      </c>
      <c r="I54" s="36" t="s">
        <v>123</v>
      </c>
      <c r="J54" s="36" t="s">
        <v>123</v>
      </c>
      <c r="K54" s="36" t="s">
        <v>123</v>
      </c>
      <c r="L54" s="36" t="s">
        <v>123</v>
      </c>
      <c r="M54" s="36" t="s">
        <v>123</v>
      </c>
      <c r="N54" s="36">
        <v>1</v>
      </c>
      <c r="O54" s="36" t="s">
        <v>123</v>
      </c>
      <c r="P54" s="36">
        <v>1</v>
      </c>
      <c r="Q54" s="36" t="s">
        <v>123</v>
      </c>
      <c r="R54" s="36" t="s">
        <v>123</v>
      </c>
      <c r="S54" s="36" t="s">
        <v>123</v>
      </c>
      <c r="T54" s="36" t="s">
        <v>123</v>
      </c>
      <c r="U54" s="36" t="s">
        <v>123</v>
      </c>
      <c r="V54" s="36" t="s">
        <v>123</v>
      </c>
      <c r="W54" s="36" t="s">
        <v>123</v>
      </c>
      <c r="X54" s="36" t="s">
        <v>123</v>
      </c>
      <c r="Y54" s="36" t="s">
        <v>123</v>
      </c>
      <c r="Z54" s="36" t="s">
        <v>123</v>
      </c>
      <c r="AA54" s="36" t="s">
        <v>123</v>
      </c>
      <c r="AB54" s="36" t="s">
        <v>123</v>
      </c>
      <c r="AC54" s="36" t="s">
        <v>123</v>
      </c>
      <c r="AD54" s="36" t="s">
        <v>123</v>
      </c>
      <c r="AE54" s="36" t="s">
        <v>123</v>
      </c>
      <c r="AF54" s="36" t="s">
        <v>123</v>
      </c>
      <c r="AG54" s="36" t="s">
        <v>123</v>
      </c>
      <c r="AH54" s="36"/>
      <c r="AI54" s="36"/>
      <c r="AJ54" s="36"/>
      <c r="AK54" s="36"/>
      <c r="AL54" s="36"/>
      <c r="AM54" s="36"/>
      <c r="AN54" s="37">
        <v>-14.818479616536999</v>
      </c>
      <c r="AO54" s="37">
        <v>-64.885507877915998</v>
      </c>
      <c r="AP54" s="36">
        <v>1533</v>
      </c>
      <c r="AQ54" s="36"/>
      <c r="AR54" s="36"/>
      <c r="AS54" s="54">
        <f>AP54-AP53</f>
        <v>39</v>
      </c>
      <c r="AT54" s="138"/>
      <c r="AU54" s="139"/>
      <c r="AV54" s="36">
        <v>1</v>
      </c>
      <c r="AW54" s="36">
        <v>1</v>
      </c>
      <c r="AX54" s="36">
        <v>1</v>
      </c>
      <c r="AY54" s="36" t="s">
        <v>123</v>
      </c>
      <c r="AZ54" s="36" t="s">
        <v>123</v>
      </c>
      <c r="BA54" s="36" t="s">
        <v>123</v>
      </c>
      <c r="BB54" s="36" t="s">
        <v>123</v>
      </c>
    </row>
    <row r="55" spans="1:54" x14ac:dyDescent="0.3">
      <c r="A55" s="36" t="s">
        <v>384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>
        <v>1</v>
      </c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7">
        <v>-14.818607999999999</v>
      </c>
      <c r="AO55" s="37">
        <v>-64.885604000000001</v>
      </c>
      <c r="AP55" s="36"/>
      <c r="AQ55" s="36"/>
      <c r="AR55" s="36"/>
      <c r="AS55" s="54"/>
      <c r="AT55" s="52"/>
      <c r="AU55" s="53"/>
      <c r="AV55" s="36" t="s">
        <v>123</v>
      </c>
      <c r="AW55" s="36" t="s">
        <v>123</v>
      </c>
      <c r="AX55" s="36"/>
      <c r="AY55" s="36">
        <v>18</v>
      </c>
      <c r="AZ55" s="36">
        <f t="shared" ref="AZ55:AZ62" si="6">AY55*1.25</f>
        <v>22.5</v>
      </c>
      <c r="BA55" s="36" t="s">
        <v>123</v>
      </c>
      <c r="BB55" s="36" t="s">
        <v>123</v>
      </c>
    </row>
    <row r="56" spans="1:54" x14ac:dyDescent="0.3">
      <c r="A56" s="36">
        <v>40</v>
      </c>
      <c r="B56" s="36">
        <v>719</v>
      </c>
      <c r="C56" s="36"/>
      <c r="D56" s="36"/>
      <c r="E56" s="36"/>
      <c r="F56" s="36">
        <v>1</v>
      </c>
      <c r="G56" s="36">
        <v>1</v>
      </c>
      <c r="H56" s="36">
        <v>1</v>
      </c>
      <c r="I56" s="36"/>
      <c r="J56" s="36"/>
      <c r="K56" s="36"/>
      <c r="L56" s="36"/>
      <c r="M56" s="36"/>
      <c r="N56" s="36"/>
      <c r="O56" s="36"/>
      <c r="P56" s="36">
        <v>1</v>
      </c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7">
        <v>-14.818787</v>
      </c>
      <c r="AO56" s="37">
        <v>-64.885414999999995</v>
      </c>
      <c r="AP56" s="36"/>
      <c r="AQ56" s="36"/>
      <c r="AR56" s="36"/>
      <c r="AS56" s="54"/>
      <c r="AT56" s="52"/>
      <c r="AU56" s="53"/>
      <c r="AV56" s="36">
        <v>1</v>
      </c>
      <c r="AW56" s="36">
        <v>1</v>
      </c>
      <c r="AX56" s="36">
        <v>1</v>
      </c>
      <c r="AY56" s="36">
        <v>28</v>
      </c>
      <c r="AZ56" s="36">
        <f t="shared" si="6"/>
        <v>35</v>
      </c>
      <c r="BA56" s="36">
        <v>1</v>
      </c>
      <c r="BB56" s="36" t="s">
        <v>123</v>
      </c>
    </row>
    <row r="57" spans="1:54" x14ac:dyDescent="0.3">
      <c r="A57" s="36">
        <v>41</v>
      </c>
      <c r="B57" s="36">
        <v>720</v>
      </c>
      <c r="C57" s="36" t="s">
        <v>123</v>
      </c>
      <c r="D57" s="36" t="s">
        <v>123</v>
      </c>
      <c r="E57" s="36" t="s">
        <v>123</v>
      </c>
      <c r="F57" s="36">
        <v>1</v>
      </c>
      <c r="G57" s="36">
        <v>1</v>
      </c>
      <c r="H57" s="36">
        <v>1</v>
      </c>
      <c r="I57" s="36" t="s">
        <v>123</v>
      </c>
      <c r="J57" s="36" t="s">
        <v>123</v>
      </c>
      <c r="K57" s="36" t="s">
        <v>123</v>
      </c>
      <c r="L57" s="36"/>
      <c r="M57" s="36" t="s">
        <v>123</v>
      </c>
      <c r="N57" s="36"/>
      <c r="O57" s="36">
        <v>1</v>
      </c>
      <c r="P57" s="36">
        <v>1</v>
      </c>
      <c r="Q57" s="36" t="s">
        <v>123</v>
      </c>
      <c r="R57" s="36" t="s">
        <v>123</v>
      </c>
      <c r="S57" s="36" t="s">
        <v>123</v>
      </c>
      <c r="T57" s="36" t="s">
        <v>123</v>
      </c>
      <c r="U57" s="36" t="s">
        <v>123</v>
      </c>
      <c r="V57" s="36">
        <v>1</v>
      </c>
      <c r="W57" s="36" t="s">
        <v>123</v>
      </c>
      <c r="X57" s="36" t="s">
        <v>123</v>
      </c>
      <c r="Y57" s="36" t="s">
        <v>123</v>
      </c>
      <c r="Z57" s="36" t="s">
        <v>123</v>
      </c>
      <c r="AA57" s="36" t="s">
        <v>123</v>
      </c>
      <c r="AB57" s="36" t="s">
        <v>123</v>
      </c>
      <c r="AC57" s="36" t="s">
        <v>123</v>
      </c>
      <c r="AD57" s="36" t="s">
        <v>123</v>
      </c>
      <c r="AE57" s="36" t="s">
        <v>123</v>
      </c>
      <c r="AF57" s="36" t="s">
        <v>123</v>
      </c>
      <c r="AG57" s="36" t="s">
        <v>123</v>
      </c>
      <c r="AH57" s="36"/>
      <c r="AI57" s="36"/>
      <c r="AJ57" s="36"/>
      <c r="AK57" s="36" t="s">
        <v>320</v>
      </c>
      <c r="AL57" s="36">
        <v>1</v>
      </c>
      <c r="AM57" s="36">
        <v>1</v>
      </c>
      <c r="AN57" s="37">
        <v>-14.818538278424001</v>
      </c>
      <c r="AO57" s="37">
        <v>-64.885649029164995</v>
      </c>
      <c r="AP57" s="36">
        <v>1554</v>
      </c>
      <c r="AQ57" s="36">
        <v>1578</v>
      </c>
      <c r="AR57" s="36">
        <f>AQ57-AP57</f>
        <v>24</v>
      </c>
      <c r="AS57" s="54">
        <f>AP57-AP54</f>
        <v>21</v>
      </c>
      <c r="AT57" s="52"/>
      <c r="AU57" s="53"/>
      <c r="AV57" s="36">
        <v>2</v>
      </c>
      <c r="AW57" s="36">
        <v>2</v>
      </c>
      <c r="AX57" s="36">
        <v>2</v>
      </c>
      <c r="AY57" s="36">
        <v>9</v>
      </c>
      <c r="AZ57" s="36">
        <f t="shared" si="6"/>
        <v>11.25</v>
      </c>
      <c r="BA57" s="36" t="s">
        <v>123</v>
      </c>
      <c r="BB57" s="36" t="s">
        <v>123</v>
      </c>
    </row>
    <row r="58" spans="1:54" x14ac:dyDescent="0.3">
      <c r="A58" s="36" t="s">
        <v>385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>
        <v>1</v>
      </c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7">
        <v>-14.818315999999999</v>
      </c>
      <c r="AO58" s="37">
        <v>-64.885907000000003</v>
      </c>
      <c r="AP58" s="36"/>
      <c r="AQ58" s="36"/>
      <c r="AR58" s="36"/>
      <c r="AS58" s="54"/>
      <c r="AT58" s="52"/>
      <c r="AU58" s="53"/>
      <c r="AV58" s="36" t="s">
        <v>123</v>
      </c>
      <c r="AW58" s="36" t="s">
        <v>123</v>
      </c>
      <c r="AX58" s="36"/>
      <c r="AY58" s="36">
        <v>37</v>
      </c>
      <c r="AZ58" s="36">
        <f t="shared" si="6"/>
        <v>46.25</v>
      </c>
      <c r="BA58" s="36" t="s">
        <v>123</v>
      </c>
      <c r="BB58" s="36" t="s">
        <v>123</v>
      </c>
    </row>
    <row r="59" spans="1:54" x14ac:dyDescent="0.3">
      <c r="A59" s="36">
        <v>42</v>
      </c>
      <c r="B59" s="36">
        <v>721</v>
      </c>
      <c r="C59" s="36" t="s">
        <v>123</v>
      </c>
      <c r="D59" s="36" t="s">
        <v>123</v>
      </c>
      <c r="E59" s="36" t="s">
        <v>123</v>
      </c>
      <c r="F59" s="36">
        <v>1</v>
      </c>
      <c r="G59" s="36">
        <v>1</v>
      </c>
      <c r="H59" s="36">
        <v>1</v>
      </c>
      <c r="I59" s="36" t="s">
        <v>123</v>
      </c>
      <c r="J59" s="36" t="s">
        <v>123</v>
      </c>
      <c r="K59" s="36" t="s">
        <v>123</v>
      </c>
      <c r="L59" s="36" t="s">
        <v>123</v>
      </c>
      <c r="M59" s="36" t="s">
        <v>123</v>
      </c>
      <c r="N59" s="36" t="s">
        <v>123</v>
      </c>
      <c r="O59" s="36" t="s">
        <v>123</v>
      </c>
      <c r="P59" s="36">
        <v>1</v>
      </c>
      <c r="Q59" s="36" t="s">
        <v>123</v>
      </c>
      <c r="R59" s="36" t="s">
        <v>123</v>
      </c>
      <c r="S59" s="36" t="s">
        <v>123</v>
      </c>
      <c r="T59" s="36" t="s">
        <v>123</v>
      </c>
      <c r="U59" s="36" t="s">
        <v>123</v>
      </c>
      <c r="V59" s="36" t="s">
        <v>123</v>
      </c>
      <c r="W59" s="36" t="s">
        <v>123</v>
      </c>
      <c r="X59" s="36" t="s">
        <v>123</v>
      </c>
      <c r="Y59" s="36" t="s">
        <v>123</v>
      </c>
      <c r="Z59" s="36" t="s">
        <v>123</v>
      </c>
      <c r="AA59" s="36" t="s">
        <v>123</v>
      </c>
      <c r="AB59" s="36" t="s">
        <v>123</v>
      </c>
      <c r="AC59" s="36" t="s">
        <v>123</v>
      </c>
      <c r="AD59" s="36" t="s">
        <v>123</v>
      </c>
      <c r="AE59" s="36" t="s">
        <v>123</v>
      </c>
      <c r="AF59" s="36" t="s">
        <v>123</v>
      </c>
      <c r="AG59" s="36" t="s">
        <v>123</v>
      </c>
      <c r="AH59" s="36"/>
      <c r="AI59" s="36"/>
      <c r="AJ59" s="36"/>
      <c r="AK59" s="36"/>
      <c r="AL59" s="36"/>
      <c r="AM59" s="36"/>
      <c r="AN59" s="37">
        <v>-14.818274121656</v>
      </c>
      <c r="AO59" s="37">
        <v>-64.885863605886001</v>
      </c>
      <c r="AP59" s="36"/>
      <c r="AQ59" s="36"/>
      <c r="AR59" s="36"/>
      <c r="AS59" s="54"/>
      <c r="AT59" s="52"/>
      <c r="AU59" s="53"/>
      <c r="AV59" s="36">
        <v>1</v>
      </c>
      <c r="AW59" s="36">
        <v>1</v>
      </c>
      <c r="AX59" s="36">
        <v>1</v>
      </c>
      <c r="AY59" s="36">
        <v>7</v>
      </c>
      <c r="AZ59" s="36">
        <f t="shared" si="6"/>
        <v>8.75</v>
      </c>
      <c r="BA59" s="36">
        <v>1</v>
      </c>
      <c r="BB59" s="36" t="s">
        <v>123</v>
      </c>
    </row>
    <row r="60" spans="1:54" x14ac:dyDescent="0.3">
      <c r="A60" s="36">
        <v>43</v>
      </c>
      <c r="B60" s="36">
        <v>722</v>
      </c>
      <c r="C60" s="36"/>
      <c r="D60" s="36"/>
      <c r="E60" s="36"/>
      <c r="F60" s="36">
        <v>1</v>
      </c>
      <c r="G60" s="36">
        <v>1</v>
      </c>
      <c r="H60" s="36">
        <v>1</v>
      </c>
      <c r="I60" s="36"/>
      <c r="J60" s="36"/>
      <c r="K60" s="36"/>
      <c r="L60" s="36"/>
      <c r="M60" s="36"/>
      <c r="N60" s="36"/>
      <c r="O60" s="36"/>
      <c r="P60" s="36">
        <v>1</v>
      </c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7">
        <v>-14.818229000000001</v>
      </c>
      <c r="AO60" s="37">
        <v>-64.885969000000003</v>
      </c>
      <c r="AP60" s="54"/>
      <c r="AQ60" s="54"/>
      <c r="AR60" s="36"/>
      <c r="AS60" s="54"/>
      <c r="AT60" s="52"/>
      <c r="AU60" s="53"/>
      <c r="AV60" s="36">
        <v>1</v>
      </c>
      <c r="AW60" s="36">
        <v>1</v>
      </c>
      <c r="AX60" s="36">
        <v>1</v>
      </c>
      <c r="AY60" s="36">
        <v>12</v>
      </c>
      <c r="AZ60" s="36">
        <f t="shared" si="6"/>
        <v>15</v>
      </c>
      <c r="BA60" s="36">
        <v>1</v>
      </c>
      <c r="BB60" s="36" t="s">
        <v>123</v>
      </c>
    </row>
    <row r="61" spans="1:54" x14ac:dyDescent="0.3">
      <c r="A61" s="36">
        <v>44</v>
      </c>
      <c r="B61" s="36">
        <v>723</v>
      </c>
      <c r="C61" s="36"/>
      <c r="D61" s="36"/>
      <c r="E61" s="36"/>
      <c r="F61" s="36">
        <v>1</v>
      </c>
      <c r="G61" s="36">
        <v>1</v>
      </c>
      <c r="H61" s="36">
        <v>1</v>
      </c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7"/>
      <c r="AO61" s="37"/>
      <c r="AP61" s="36">
        <v>1635</v>
      </c>
      <c r="AQ61" s="36"/>
      <c r="AR61" s="36"/>
      <c r="AS61" s="54">
        <f>AP61-AQ57</f>
        <v>57</v>
      </c>
      <c r="AT61" s="52"/>
      <c r="AU61" s="53"/>
      <c r="AV61" s="36"/>
      <c r="AW61" s="36"/>
      <c r="AX61" s="36"/>
      <c r="AY61" s="36"/>
      <c r="AZ61" s="36"/>
      <c r="BA61" s="36"/>
      <c r="BB61" s="36"/>
    </row>
    <row r="62" spans="1:54" x14ac:dyDescent="0.3">
      <c r="A62" s="36">
        <v>45</v>
      </c>
      <c r="B62" s="36">
        <v>724</v>
      </c>
      <c r="C62" s="36" t="s">
        <v>123</v>
      </c>
      <c r="D62" s="36" t="s">
        <v>123</v>
      </c>
      <c r="E62" s="36" t="s">
        <v>123</v>
      </c>
      <c r="F62" s="36">
        <v>1</v>
      </c>
      <c r="G62" s="36">
        <v>1</v>
      </c>
      <c r="H62" s="36" t="s">
        <v>123</v>
      </c>
      <c r="I62" s="36">
        <v>1</v>
      </c>
      <c r="J62" s="36" t="s">
        <v>123</v>
      </c>
      <c r="K62" s="36" t="s">
        <v>123</v>
      </c>
      <c r="L62" s="36" t="s">
        <v>123</v>
      </c>
      <c r="M62" s="36" t="s">
        <v>123</v>
      </c>
      <c r="N62" s="36">
        <v>1</v>
      </c>
      <c r="O62" s="36" t="s">
        <v>123</v>
      </c>
      <c r="P62" s="36">
        <v>1</v>
      </c>
      <c r="Q62" s="36" t="s">
        <v>123</v>
      </c>
      <c r="R62" s="36" t="s">
        <v>123</v>
      </c>
      <c r="S62" s="36" t="s">
        <v>123</v>
      </c>
      <c r="T62" s="36" t="s">
        <v>123</v>
      </c>
      <c r="U62" s="36" t="s">
        <v>123</v>
      </c>
      <c r="V62" s="36" t="s">
        <v>123</v>
      </c>
      <c r="W62" s="36" t="s">
        <v>123</v>
      </c>
      <c r="X62" s="36" t="s">
        <v>123</v>
      </c>
      <c r="Y62" s="36" t="s">
        <v>123</v>
      </c>
      <c r="Z62" s="36" t="s">
        <v>123</v>
      </c>
      <c r="AA62" s="36" t="s">
        <v>123</v>
      </c>
      <c r="AB62" s="36" t="s">
        <v>123</v>
      </c>
      <c r="AC62" s="36" t="s">
        <v>123</v>
      </c>
      <c r="AD62" s="36" t="s">
        <v>123</v>
      </c>
      <c r="AE62" s="36" t="s">
        <v>123</v>
      </c>
      <c r="AF62" s="36" t="s">
        <v>123</v>
      </c>
      <c r="AG62" s="36" t="s">
        <v>123</v>
      </c>
      <c r="AH62" s="36"/>
      <c r="AI62" s="36"/>
      <c r="AJ62" s="36"/>
      <c r="AK62" s="36"/>
      <c r="AL62" s="36"/>
      <c r="AM62" s="36"/>
      <c r="AN62" s="37">
        <v>-14.818676360923</v>
      </c>
      <c r="AO62" s="37">
        <v>-64.886309858410996</v>
      </c>
      <c r="AP62" s="36">
        <v>1668</v>
      </c>
      <c r="AQ62" s="36"/>
      <c r="AR62" s="36"/>
      <c r="AS62" s="54">
        <f>AP62-AP61</f>
        <v>33</v>
      </c>
      <c r="AT62" s="52"/>
      <c r="AU62" s="53"/>
      <c r="AV62" s="36">
        <v>1</v>
      </c>
      <c r="AW62" s="36">
        <v>1</v>
      </c>
      <c r="AX62" s="36">
        <v>1</v>
      </c>
      <c r="AY62" s="36">
        <v>59</v>
      </c>
      <c r="AZ62" s="36">
        <f t="shared" si="6"/>
        <v>73.75</v>
      </c>
      <c r="BA62" s="36" t="s">
        <v>123</v>
      </c>
      <c r="BB62" s="36" t="s">
        <v>123</v>
      </c>
    </row>
    <row r="63" spans="1:54" x14ac:dyDescent="0.3">
      <c r="A63" s="36">
        <v>46</v>
      </c>
      <c r="B63" s="36">
        <v>725</v>
      </c>
      <c r="C63" s="36" t="s">
        <v>123</v>
      </c>
      <c r="D63" s="36" t="s">
        <v>123</v>
      </c>
      <c r="E63" s="36" t="s">
        <v>123</v>
      </c>
      <c r="F63" s="36">
        <v>1</v>
      </c>
      <c r="G63" s="36">
        <v>1</v>
      </c>
      <c r="H63" s="36" t="s">
        <v>123</v>
      </c>
      <c r="I63" s="36">
        <v>1</v>
      </c>
      <c r="J63" s="36" t="s">
        <v>123</v>
      </c>
      <c r="K63" s="36" t="s">
        <v>123</v>
      </c>
      <c r="L63" s="36">
        <v>1</v>
      </c>
      <c r="M63" s="36" t="s">
        <v>123</v>
      </c>
      <c r="N63" s="36" t="s">
        <v>123</v>
      </c>
      <c r="O63" s="36" t="s">
        <v>123</v>
      </c>
      <c r="P63" s="36" t="s">
        <v>123</v>
      </c>
      <c r="Q63" s="36" t="s">
        <v>123</v>
      </c>
      <c r="R63" s="36" t="s">
        <v>123</v>
      </c>
      <c r="S63" s="36" t="s">
        <v>123</v>
      </c>
      <c r="T63" s="36" t="s">
        <v>123</v>
      </c>
      <c r="U63" s="36" t="s">
        <v>123</v>
      </c>
      <c r="V63" s="36" t="s">
        <v>123</v>
      </c>
      <c r="W63" s="36" t="s">
        <v>123</v>
      </c>
      <c r="X63" s="36" t="s">
        <v>123</v>
      </c>
      <c r="Y63" s="36" t="s">
        <v>123</v>
      </c>
      <c r="Z63" s="36" t="s">
        <v>123</v>
      </c>
      <c r="AA63" s="36" t="s">
        <v>123</v>
      </c>
      <c r="AB63" s="36" t="s">
        <v>123</v>
      </c>
      <c r="AC63" s="36" t="s">
        <v>123</v>
      </c>
      <c r="AD63" s="36" t="s">
        <v>123</v>
      </c>
      <c r="AE63" s="36" t="s">
        <v>123</v>
      </c>
      <c r="AF63" s="36" t="s">
        <v>123</v>
      </c>
      <c r="AG63" s="36" t="s">
        <v>123</v>
      </c>
      <c r="AH63" s="36"/>
      <c r="AI63" s="36"/>
      <c r="AJ63" s="36"/>
      <c r="AK63" s="36"/>
      <c r="AL63" s="36"/>
      <c r="AM63" s="36"/>
      <c r="AN63" s="37">
        <v>-14.818882180085</v>
      </c>
      <c r="AO63" s="37">
        <v>-64.886539522557996</v>
      </c>
      <c r="AP63" s="36">
        <v>1712</v>
      </c>
      <c r="AQ63" s="36"/>
      <c r="AR63" s="36"/>
      <c r="AS63" s="54">
        <f t="shared" ref="AS63:AS65" si="7">AP63-AP62</f>
        <v>44</v>
      </c>
      <c r="AT63" s="52"/>
      <c r="AU63" s="53"/>
      <c r="AV63" s="36" t="s">
        <v>123</v>
      </c>
      <c r="AW63" s="36" t="s">
        <v>123</v>
      </c>
      <c r="AX63" s="36" t="s">
        <v>123</v>
      </c>
      <c r="AY63" s="36" t="s">
        <v>123</v>
      </c>
      <c r="AZ63" s="36" t="s">
        <v>123</v>
      </c>
      <c r="BA63" s="36" t="s">
        <v>123</v>
      </c>
      <c r="BB63" s="36" t="s">
        <v>123</v>
      </c>
    </row>
    <row r="64" spans="1:54" x14ac:dyDescent="0.3">
      <c r="A64" s="36">
        <v>47</v>
      </c>
      <c r="B64" s="36">
        <v>726</v>
      </c>
      <c r="C64" s="36" t="s">
        <v>123</v>
      </c>
      <c r="D64" s="36" t="s">
        <v>123</v>
      </c>
      <c r="E64" s="36" t="s">
        <v>123</v>
      </c>
      <c r="F64" s="36">
        <v>1</v>
      </c>
      <c r="G64" s="36">
        <v>1</v>
      </c>
      <c r="H64" s="36" t="s">
        <v>123</v>
      </c>
      <c r="I64" s="36">
        <v>1</v>
      </c>
      <c r="J64" s="36" t="s">
        <v>123</v>
      </c>
      <c r="K64" s="36" t="s">
        <v>123</v>
      </c>
      <c r="L64" s="36">
        <v>1</v>
      </c>
      <c r="M64" s="36" t="s">
        <v>123</v>
      </c>
      <c r="N64" s="36" t="s">
        <v>123</v>
      </c>
      <c r="O64" s="36" t="s">
        <v>123</v>
      </c>
      <c r="P64" s="36" t="s">
        <v>123</v>
      </c>
      <c r="Q64" s="36" t="s">
        <v>123</v>
      </c>
      <c r="R64" s="36" t="s">
        <v>123</v>
      </c>
      <c r="S64" s="36" t="s">
        <v>123</v>
      </c>
      <c r="T64" s="36" t="s">
        <v>123</v>
      </c>
      <c r="U64" s="36" t="s">
        <v>123</v>
      </c>
      <c r="V64" s="36" t="s">
        <v>123</v>
      </c>
      <c r="W64" s="36" t="s">
        <v>123</v>
      </c>
      <c r="X64" s="36" t="s">
        <v>123</v>
      </c>
      <c r="Y64" s="36" t="s">
        <v>123</v>
      </c>
      <c r="Z64" s="36" t="s">
        <v>123</v>
      </c>
      <c r="AA64" s="36" t="s">
        <v>123</v>
      </c>
      <c r="AB64" s="36" t="s">
        <v>123</v>
      </c>
      <c r="AC64" s="36" t="s">
        <v>123</v>
      </c>
      <c r="AD64" s="36" t="s">
        <v>123</v>
      </c>
      <c r="AE64" s="36" t="s">
        <v>123</v>
      </c>
      <c r="AF64" s="36" t="s">
        <v>123</v>
      </c>
      <c r="AG64" s="36" t="s">
        <v>123</v>
      </c>
      <c r="AH64" s="36"/>
      <c r="AI64" s="36"/>
      <c r="AJ64" s="36"/>
      <c r="AK64" s="36"/>
      <c r="AL64" s="36"/>
      <c r="AM64" s="36"/>
      <c r="AN64" s="37">
        <v>-14.819089943126</v>
      </c>
      <c r="AO64" s="37">
        <v>-64.886754099279003</v>
      </c>
      <c r="AP64" s="36">
        <v>1750</v>
      </c>
      <c r="AQ64" s="36"/>
      <c r="AR64" s="36"/>
      <c r="AS64" s="54">
        <f t="shared" si="7"/>
        <v>38</v>
      </c>
      <c r="AT64" s="52"/>
      <c r="AU64" s="53"/>
      <c r="AV64" s="36" t="s">
        <v>123</v>
      </c>
      <c r="AW64" s="36" t="s">
        <v>123</v>
      </c>
      <c r="AX64" s="36" t="s">
        <v>123</v>
      </c>
      <c r="AY64" s="36" t="s">
        <v>123</v>
      </c>
      <c r="AZ64" s="36" t="s">
        <v>123</v>
      </c>
      <c r="BA64" s="36" t="s">
        <v>123</v>
      </c>
      <c r="BB64" s="36" t="s">
        <v>123</v>
      </c>
    </row>
    <row r="65" spans="1:54" x14ac:dyDescent="0.3">
      <c r="A65" s="36">
        <v>48</v>
      </c>
      <c r="B65" s="36">
        <v>727</v>
      </c>
      <c r="C65" s="36" t="s">
        <v>123</v>
      </c>
      <c r="D65" s="36" t="s">
        <v>123</v>
      </c>
      <c r="E65" s="36" t="s">
        <v>123</v>
      </c>
      <c r="F65" s="36">
        <v>1</v>
      </c>
      <c r="G65" s="36">
        <v>1</v>
      </c>
      <c r="H65" s="36" t="s">
        <v>123</v>
      </c>
      <c r="I65" s="36">
        <v>1</v>
      </c>
      <c r="J65" s="36" t="s">
        <v>123</v>
      </c>
      <c r="K65" s="36" t="s">
        <v>123</v>
      </c>
      <c r="L65" s="36">
        <v>1</v>
      </c>
      <c r="M65" s="36" t="s">
        <v>123</v>
      </c>
      <c r="N65" s="36" t="s">
        <v>123</v>
      </c>
      <c r="O65" s="36" t="s">
        <v>123</v>
      </c>
      <c r="P65" s="36" t="s">
        <v>123</v>
      </c>
      <c r="Q65" s="36" t="s">
        <v>123</v>
      </c>
      <c r="R65" s="36" t="s">
        <v>123</v>
      </c>
      <c r="S65" s="36" t="s">
        <v>123</v>
      </c>
      <c r="T65" s="36" t="s">
        <v>123</v>
      </c>
      <c r="U65" s="36" t="s">
        <v>123</v>
      </c>
      <c r="V65" s="36">
        <v>1</v>
      </c>
      <c r="W65" s="36" t="s">
        <v>123</v>
      </c>
      <c r="X65" s="36" t="s">
        <v>123</v>
      </c>
      <c r="Y65" s="36" t="s">
        <v>123</v>
      </c>
      <c r="Z65" s="36" t="s">
        <v>123</v>
      </c>
      <c r="AA65" s="36" t="s">
        <v>123</v>
      </c>
      <c r="AB65" s="36" t="s">
        <v>123</v>
      </c>
      <c r="AC65" s="36" t="s">
        <v>123</v>
      </c>
      <c r="AD65" s="36" t="s">
        <v>123</v>
      </c>
      <c r="AE65" s="36" t="s">
        <v>123</v>
      </c>
      <c r="AF65" s="36" t="s">
        <v>123</v>
      </c>
      <c r="AG65" s="36" t="s">
        <v>123</v>
      </c>
      <c r="AH65" s="36"/>
      <c r="AI65" s="36"/>
      <c r="AJ65" s="36"/>
      <c r="AK65" s="36" t="s">
        <v>321</v>
      </c>
      <c r="AL65" s="36">
        <v>1</v>
      </c>
      <c r="AM65" s="36">
        <v>1</v>
      </c>
      <c r="AN65" s="37">
        <v>-14.819366421739</v>
      </c>
      <c r="AO65" s="37">
        <v>-64.887042772024003</v>
      </c>
      <c r="AP65" s="36">
        <v>1787</v>
      </c>
      <c r="AQ65" s="36">
        <v>1811</v>
      </c>
      <c r="AR65" s="36">
        <f>AQ65-AP65</f>
        <v>24</v>
      </c>
      <c r="AS65" s="54">
        <f t="shared" si="7"/>
        <v>37</v>
      </c>
      <c r="AT65" s="52"/>
      <c r="AU65" s="53"/>
      <c r="AV65" s="36" t="s">
        <v>123</v>
      </c>
      <c r="AW65" s="36" t="s">
        <v>123</v>
      </c>
      <c r="AX65" s="36" t="s">
        <v>123</v>
      </c>
      <c r="AY65" s="36" t="s">
        <v>123</v>
      </c>
      <c r="AZ65" s="36" t="s">
        <v>123</v>
      </c>
      <c r="BA65" s="36" t="s">
        <v>123</v>
      </c>
      <c r="BB65" s="36" t="s">
        <v>123</v>
      </c>
    </row>
    <row r="66" spans="1:54" x14ac:dyDescent="0.3">
      <c r="A66" s="36">
        <v>49</v>
      </c>
      <c r="B66" s="36">
        <v>728</v>
      </c>
      <c r="C66" s="36" t="s">
        <v>123</v>
      </c>
      <c r="D66" s="36" t="s">
        <v>123</v>
      </c>
      <c r="E66" s="36" t="s">
        <v>123</v>
      </c>
      <c r="F66" s="36">
        <v>1</v>
      </c>
      <c r="G66" s="36">
        <v>1</v>
      </c>
      <c r="H66" s="36" t="s">
        <v>123</v>
      </c>
      <c r="I66" s="36">
        <v>1</v>
      </c>
      <c r="J66" s="36" t="s">
        <v>123</v>
      </c>
      <c r="K66" s="36" t="s">
        <v>123</v>
      </c>
      <c r="L66" s="36">
        <v>1</v>
      </c>
      <c r="M66" s="36" t="s">
        <v>123</v>
      </c>
      <c r="N66" s="36" t="s">
        <v>123</v>
      </c>
      <c r="O66" s="36" t="s">
        <v>123</v>
      </c>
      <c r="P66" s="36" t="s">
        <v>123</v>
      </c>
      <c r="Q66" s="36" t="s">
        <v>123</v>
      </c>
      <c r="R66" s="36" t="s">
        <v>123</v>
      </c>
      <c r="S66" s="36" t="s">
        <v>123</v>
      </c>
      <c r="T66" s="36" t="s">
        <v>123</v>
      </c>
      <c r="U66" s="36" t="s">
        <v>123</v>
      </c>
      <c r="V66" s="36" t="s">
        <v>123</v>
      </c>
      <c r="W66" s="36" t="s">
        <v>123</v>
      </c>
      <c r="X66" s="36" t="s">
        <v>123</v>
      </c>
      <c r="Y66" s="36" t="s">
        <v>123</v>
      </c>
      <c r="Z66" s="36" t="s">
        <v>123</v>
      </c>
      <c r="AA66" s="36" t="s">
        <v>123</v>
      </c>
      <c r="AB66" s="36" t="s">
        <v>123</v>
      </c>
      <c r="AC66" s="36" t="s">
        <v>123</v>
      </c>
      <c r="AD66" s="36" t="s">
        <v>123</v>
      </c>
      <c r="AE66" s="36" t="s">
        <v>123</v>
      </c>
      <c r="AF66" s="36" t="s">
        <v>123</v>
      </c>
      <c r="AG66" s="36" t="s">
        <v>123</v>
      </c>
      <c r="AH66" s="36"/>
      <c r="AI66" s="36"/>
      <c r="AJ66" s="36"/>
      <c r="AK66" s="36"/>
      <c r="AL66" s="36"/>
      <c r="AM66" s="36"/>
      <c r="AN66" s="37">
        <v>-14.819588446014</v>
      </c>
      <c r="AO66" s="37">
        <v>-64.887285176663994</v>
      </c>
      <c r="AP66" s="36">
        <v>1846</v>
      </c>
      <c r="AQ66" s="36"/>
      <c r="AR66" s="36"/>
      <c r="AS66" s="54">
        <f>AP66-AQ65</f>
        <v>35</v>
      </c>
      <c r="AT66" s="52"/>
      <c r="AU66" s="53"/>
      <c r="AV66" s="36" t="s">
        <v>123</v>
      </c>
      <c r="AW66" s="36" t="s">
        <v>123</v>
      </c>
      <c r="AX66" s="36" t="s">
        <v>123</v>
      </c>
      <c r="AY66" s="36" t="s">
        <v>123</v>
      </c>
      <c r="AZ66" s="36" t="s">
        <v>123</v>
      </c>
      <c r="BA66" s="36" t="s">
        <v>123</v>
      </c>
      <c r="BB66" s="36" t="s">
        <v>123</v>
      </c>
    </row>
    <row r="67" spans="1:54" x14ac:dyDescent="0.3">
      <c r="A67" s="36">
        <v>50</v>
      </c>
      <c r="B67" s="36">
        <v>729</v>
      </c>
      <c r="C67" s="36" t="s">
        <v>123</v>
      </c>
      <c r="D67" s="36" t="s">
        <v>123</v>
      </c>
      <c r="E67" s="36" t="s">
        <v>123</v>
      </c>
      <c r="F67" s="36">
        <v>1</v>
      </c>
      <c r="G67" s="36">
        <v>1</v>
      </c>
      <c r="H67" s="36" t="s">
        <v>123</v>
      </c>
      <c r="I67" s="36">
        <v>1</v>
      </c>
      <c r="J67" s="36" t="s">
        <v>123</v>
      </c>
      <c r="K67" s="36" t="s">
        <v>123</v>
      </c>
      <c r="L67" s="36">
        <v>1</v>
      </c>
      <c r="M67" s="36" t="s">
        <v>123</v>
      </c>
      <c r="N67" s="36" t="s">
        <v>123</v>
      </c>
      <c r="O67" s="36" t="s">
        <v>123</v>
      </c>
      <c r="P67" s="36" t="s">
        <v>123</v>
      </c>
      <c r="Q67" s="36" t="s">
        <v>123</v>
      </c>
      <c r="R67" s="36" t="s">
        <v>123</v>
      </c>
      <c r="S67" s="36" t="s">
        <v>123</v>
      </c>
      <c r="T67" s="36" t="s">
        <v>123</v>
      </c>
      <c r="U67" s="36" t="s">
        <v>123</v>
      </c>
      <c r="V67" s="36" t="s">
        <v>123</v>
      </c>
      <c r="W67" s="36" t="s">
        <v>123</v>
      </c>
      <c r="X67" s="36" t="s">
        <v>123</v>
      </c>
      <c r="Y67" s="36" t="s">
        <v>123</v>
      </c>
      <c r="Z67" s="36" t="s">
        <v>123</v>
      </c>
      <c r="AA67" s="36" t="s">
        <v>123</v>
      </c>
      <c r="AB67" s="36" t="s">
        <v>123</v>
      </c>
      <c r="AC67" s="36" t="s">
        <v>123</v>
      </c>
      <c r="AD67" s="36" t="s">
        <v>123</v>
      </c>
      <c r="AE67" s="36" t="s">
        <v>123</v>
      </c>
      <c r="AF67" s="36" t="s">
        <v>123</v>
      </c>
      <c r="AG67" s="36" t="s">
        <v>123</v>
      </c>
      <c r="AH67" s="36"/>
      <c r="AI67" s="36"/>
      <c r="AJ67" s="36"/>
      <c r="AK67" s="36"/>
      <c r="AL67" s="36"/>
      <c r="AM67" s="36"/>
      <c r="AN67" s="37">
        <v>-14.819836723902</v>
      </c>
      <c r="AO67" s="37">
        <v>-64.887487348169003</v>
      </c>
      <c r="AP67" s="67"/>
      <c r="AQ67" s="67"/>
      <c r="AR67" s="36"/>
      <c r="AS67" s="54"/>
      <c r="AT67" s="52"/>
      <c r="AU67" s="53"/>
      <c r="AV67" s="36" t="s">
        <v>123</v>
      </c>
      <c r="AW67" s="36" t="s">
        <v>123</v>
      </c>
      <c r="AX67" s="36" t="s">
        <v>123</v>
      </c>
      <c r="AY67" s="36" t="s">
        <v>123</v>
      </c>
      <c r="AZ67" s="36" t="s">
        <v>123</v>
      </c>
      <c r="BA67" s="36" t="s">
        <v>123</v>
      </c>
      <c r="BB67" s="36" t="s">
        <v>123</v>
      </c>
    </row>
    <row r="68" spans="1:54" x14ac:dyDescent="0.3">
      <c r="A68" s="36">
        <v>51</v>
      </c>
      <c r="B68" s="36">
        <v>730</v>
      </c>
      <c r="C68" s="36" t="s">
        <v>123</v>
      </c>
      <c r="D68" s="36" t="s">
        <v>123</v>
      </c>
      <c r="E68" s="36" t="s">
        <v>123</v>
      </c>
      <c r="F68" s="36">
        <v>1</v>
      </c>
      <c r="G68" s="36">
        <v>1</v>
      </c>
      <c r="H68" s="36" t="s">
        <v>123</v>
      </c>
      <c r="I68" s="36">
        <v>1</v>
      </c>
      <c r="J68" s="36" t="s">
        <v>123</v>
      </c>
      <c r="K68" s="36" t="s">
        <v>123</v>
      </c>
      <c r="L68" s="36">
        <v>1</v>
      </c>
      <c r="M68" s="36" t="s">
        <v>123</v>
      </c>
      <c r="N68" s="36" t="s">
        <v>123</v>
      </c>
      <c r="O68" s="36" t="s">
        <v>123</v>
      </c>
      <c r="P68" s="36" t="s">
        <v>123</v>
      </c>
      <c r="Q68" s="36" t="s">
        <v>123</v>
      </c>
      <c r="R68" s="36" t="s">
        <v>123</v>
      </c>
      <c r="S68" s="36" t="s">
        <v>123</v>
      </c>
      <c r="T68" s="36" t="s">
        <v>123</v>
      </c>
      <c r="U68" s="36" t="s">
        <v>123</v>
      </c>
      <c r="V68" s="36" t="s">
        <v>123</v>
      </c>
      <c r="W68" s="36" t="s">
        <v>123</v>
      </c>
      <c r="X68" s="36" t="s">
        <v>123</v>
      </c>
      <c r="Y68" s="36" t="s">
        <v>123</v>
      </c>
      <c r="Z68" s="36" t="s">
        <v>123</v>
      </c>
      <c r="AA68" s="36" t="s">
        <v>123</v>
      </c>
      <c r="AB68" s="36" t="s">
        <v>123</v>
      </c>
      <c r="AC68" s="36" t="s">
        <v>123</v>
      </c>
      <c r="AD68" s="36" t="s">
        <v>123</v>
      </c>
      <c r="AE68" s="36" t="s">
        <v>123</v>
      </c>
      <c r="AF68" s="36" t="s">
        <v>123</v>
      </c>
      <c r="AG68" s="36" t="s">
        <v>123</v>
      </c>
      <c r="AH68" s="36"/>
      <c r="AI68" s="36"/>
      <c r="AJ68" s="36"/>
      <c r="AK68" s="36"/>
      <c r="AL68" s="36"/>
      <c r="AM68" s="36"/>
      <c r="AN68" s="37">
        <v>-14.820109311953001</v>
      </c>
      <c r="AO68" s="37">
        <v>-64.887709971516998</v>
      </c>
      <c r="AP68" s="36">
        <v>1920</v>
      </c>
      <c r="AQ68" s="36"/>
      <c r="AR68" s="36"/>
      <c r="AS68" s="54"/>
      <c r="AT68" s="52"/>
      <c r="AU68" s="53"/>
      <c r="AV68" s="36" t="s">
        <v>123</v>
      </c>
      <c r="AW68" s="36" t="s">
        <v>123</v>
      </c>
      <c r="AX68" s="36" t="s">
        <v>123</v>
      </c>
      <c r="AY68" s="36" t="s">
        <v>123</v>
      </c>
      <c r="AZ68" s="36" t="s">
        <v>123</v>
      </c>
      <c r="BA68" s="36" t="s">
        <v>123</v>
      </c>
      <c r="BB68" s="36" t="s">
        <v>123</v>
      </c>
    </row>
    <row r="69" spans="1:54" x14ac:dyDescent="0.3">
      <c r="A69" s="36">
        <v>52</v>
      </c>
      <c r="B69" s="36">
        <v>731</v>
      </c>
      <c r="C69" s="36" t="s">
        <v>123</v>
      </c>
      <c r="D69" s="36" t="s">
        <v>123</v>
      </c>
      <c r="E69" s="36" t="s">
        <v>123</v>
      </c>
      <c r="F69" s="36">
        <v>1</v>
      </c>
      <c r="G69" s="36">
        <v>1</v>
      </c>
      <c r="H69" s="36" t="s">
        <v>123</v>
      </c>
      <c r="I69" s="36">
        <v>1</v>
      </c>
      <c r="J69" s="36" t="s">
        <v>123</v>
      </c>
      <c r="K69" s="36" t="s">
        <v>123</v>
      </c>
      <c r="L69" s="36">
        <v>1</v>
      </c>
      <c r="M69" s="36" t="s">
        <v>123</v>
      </c>
      <c r="N69" s="36" t="s">
        <v>123</v>
      </c>
      <c r="O69" s="36" t="s">
        <v>123</v>
      </c>
      <c r="P69" s="36" t="s">
        <v>123</v>
      </c>
      <c r="Q69" s="36" t="s">
        <v>123</v>
      </c>
      <c r="R69" s="36" t="s">
        <v>123</v>
      </c>
      <c r="S69" s="36" t="s">
        <v>123</v>
      </c>
      <c r="T69" s="36" t="s">
        <v>123</v>
      </c>
      <c r="U69" s="36" t="s">
        <v>123</v>
      </c>
      <c r="V69" s="36" t="s">
        <v>123</v>
      </c>
      <c r="W69" s="36" t="s">
        <v>123</v>
      </c>
      <c r="X69" s="36" t="s">
        <v>123</v>
      </c>
      <c r="Y69" s="36" t="s">
        <v>123</v>
      </c>
      <c r="Z69" s="36" t="s">
        <v>123</v>
      </c>
      <c r="AA69" s="36" t="s">
        <v>123</v>
      </c>
      <c r="AB69" s="36" t="s">
        <v>123</v>
      </c>
      <c r="AC69" s="36" t="s">
        <v>123</v>
      </c>
      <c r="AD69" s="36" t="s">
        <v>123</v>
      </c>
      <c r="AE69" s="36" t="s">
        <v>123</v>
      </c>
      <c r="AF69" s="36" t="s">
        <v>123</v>
      </c>
      <c r="AG69" s="36" t="s">
        <v>123</v>
      </c>
      <c r="AH69" s="36"/>
      <c r="AI69" s="36"/>
      <c r="AJ69" s="36"/>
      <c r="AK69" s="36"/>
      <c r="AL69" s="36"/>
      <c r="AM69" s="36"/>
      <c r="AN69" s="37">
        <v>-14.820226320399</v>
      </c>
      <c r="AO69" s="37">
        <v>-64.887943994253007</v>
      </c>
      <c r="AP69" s="36">
        <v>1950</v>
      </c>
      <c r="AQ69" s="36"/>
      <c r="AR69" s="36"/>
      <c r="AS69" s="54">
        <f>AP69-AP68</f>
        <v>30</v>
      </c>
      <c r="AT69" s="52"/>
      <c r="AU69" s="53"/>
      <c r="AV69" s="36" t="s">
        <v>123</v>
      </c>
      <c r="AW69" s="36" t="s">
        <v>123</v>
      </c>
      <c r="AX69" s="36" t="s">
        <v>123</v>
      </c>
      <c r="AY69" s="36" t="s">
        <v>123</v>
      </c>
      <c r="AZ69" s="36" t="s">
        <v>123</v>
      </c>
      <c r="BA69" s="36" t="s">
        <v>123</v>
      </c>
      <c r="BB69" s="36" t="s">
        <v>123</v>
      </c>
    </row>
    <row r="70" spans="1:54" x14ac:dyDescent="0.3">
      <c r="A70" s="36">
        <v>53</v>
      </c>
      <c r="B70" s="36">
        <v>732</v>
      </c>
      <c r="C70" s="36" t="s">
        <v>123</v>
      </c>
      <c r="D70" s="36" t="s">
        <v>123</v>
      </c>
      <c r="E70" s="36" t="s">
        <v>123</v>
      </c>
      <c r="F70" s="36">
        <v>1</v>
      </c>
      <c r="G70" s="36">
        <v>1</v>
      </c>
      <c r="H70" s="36" t="s">
        <v>123</v>
      </c>
      <c r="I70" s="36">
        <v>1</v>
      </c>
      <c r="J70" s="36" t="s">
        <v>123</v>
      </c>
      <c r="K70" s="36" t="s">
        <v>123</v>
      </c>
      <c r="L70" s="36">
        <v>1</v>
      </c>
      <c r="M70" s="36" t="s">
        <v>123</v>
      </c>
      <c r="N70" s="36" t="s">
        <v>123</v>
      </c>
      <c r="O70" s="36" t="s">
        <v>123</v>
      </c>
      <c r="P70" s="36" t="s">
        <v>123</v>
      </c>
      <c r="Q70" s="36" t="s">
        <v>123</v>
      </c>
      <c r="R70" s="36" t="s">
        <v>123</v>
      </c>
      <c r="S70" s="36" t="s">
        <v>123</v>
      </c>
      <c r="T70" s="36" t="s">
        <v>123</v>
      </c>
      <c r="U70" s="36" t="s">
        <v>123</v>
      </c>
      <c r="V70" s="36" t="s">
        <v>123</v>
      </c>
      <c r="W70" s="36" t="s">
        <v>123</v>
      </c>
      <c r="X70" s="36" t="s">
        <v>123</v>
      </c>
      <c r="Y70" s="36" t="s">
        <v>123</v>
      </c>
      <c r="Z70" s="36" t="s">
        <v>123</v>
      </c>
      <c r="AA70" s="36" t="s">
        <v>123</v>
      </c>
      <c r="AB70" s="36" t="s">
        <v>123</v>
      </c>
      <c r="AC70" s="36" t="s">
        <v>123</v>
      </c>
      <c r="AD70" s="36" t="s">
        <v>123</v>
      </c>
      <c r="AE70" s="36" t="s">
        <v>123</v>
      </c>
      <c r="AF70" s="36" t="s">
        <v>123</v>
      </c>
      <c r="AG70" s="36" t="s">
        <v>123</v>
      </c>
      <c r="AH70" s="36"/>
      <c r="AI70" s="36"/>
      <c r="AJ70" s="36"/>
      <c r="AK70" s="36"/>
      <c r="AL70" s="36"/>
      <c r="AM70" s="36"/>
      <c r="AN70" s="37">
        <v>-14.819957946845999</v>
      </c>
      <c r="AO70" s="37">
        <v>-64.888085145502998</v>
      </c>
      <c r="AP70" s="36">
        <v>1980</v>
      </c>
      <c r="AQ70" s="36"/>
      <c r="AR70" s="36"/>
      <c r="AS70" s="54">
        <f>AP70-AP69</f>
        <v>30</v>
      </c>
      <c r="AT70" s="52"/>
      <c r="AU70" s="53"/>
      <c r="AV70" s="36" t="s">
        <v>123</v>
      </c>
      <c r="AW70" s="36" t="s">
        <v>123</v>
      </c>
      <c r="AX70" s="36" t="s">
        <v>123</v>
      </c>
      <c r="AY70" s="36" t="s">
        <v>123</v>
      </c>
      <c r="AZ70" s="36" t="s">
        <v>123</v>
      </c>
      <c r="BA70" s="36" t="s">
        <v>123</v>
      </c>
      <c r="BB70" s="36" t="s">
        <v>123</v>
      </c>
    </row>
    <row r="71" spans="1:54" x14ac:dyDescent="0.3">
      <c r="A71" s="36">
        <v>54</v>
      </c>
      <c r="B71" s="36">
        <v>733</v>
      </c>
      <c r="C71" s="36" t="s">
        <v>123</v>
      </c>
      <c r="D71" s="36" t="s">
        <v>123</v>
      </c>
      <c r="E71" s="36" t="s">
        <v>123</v>
      </c>
      <c r="F71" s="36">
        <v>1</v>
      </c>
      <c r="G71" s="36">
        <v>1</v>
      </c>
      <c r="H71" s="36" t="s">
        <v>123</v>
      </c>
      <c r="I71" s="36">
        <v>1</v>
      </c>
      <c r="J71" s="36" t="s">
        <v>123</v>
      </c>
      <c r="K71" s="36" t="s">
        <v>123</v>
      </c>
      <c r="L71" s="36">
        <v>1</v>
      </c>
      <c r="M71" s="36" t="s">
        <v>123</v>
      </c>
      <c r="N71" s="36" t="s">
        <v>123</v>
      </c>
      <c r="O71" s="36" t="s">
        <v>123</v>
      </c>
      <c r="P71" s="36" t="s">
        <v>123</v>
      </c>
      <c r="Q71" s="36" t="s">
        <v>123</v>
      </c>
      <c r="R71" s="36" t="s">
        <v>123</v>
      </c>
      <c r="S71" s="36" t="s">
        <v>123</v>
      </c>
      <c r="T71" s="36" t="s">
        <v>123</v>
      </c>
      <c r="U71" s="36" t="s">
        <v>123</v>
      </c>
      <c r="V71" s="36" t="s">
        <v>123</v>
      </c>
      <c r="W71" s="36" t="s">
        <v>123</v>
      </c>
      <c r="X71" s="36" t="s">
        <v>123</v>
      </c>
      <c r="Y71" s="36" t="s">
        <v>123</v>
      </c>
      <c r="Z71" s="36" t="s">
        <v>123</v>
      </c>
      <c r="AA71" s="36" t="s">
        <v>123</v>
      </c>
      <c r="AB71" s="36" t="s">
        <v>123</v>
      </c>
      <c r="AC71" s="36" t="s">
        <v>123</v>
      </c>
      <c r="AD71" s="36" t="s">
        <v>123</v>
      </c>
      <c r="AE71" s="36" t="s">
        <v>123</v>
      </c>
      <c r="AF71" s="36" t="s">
        <v>123</v>
      </c>
      <c r="AG71" s="36" t="s">
        <v>123</v>
      </c>
      <c r="AH71" s="36"/>
      <c r="AI71" s="36"/>
      <c r="AJ71" s="36"/>
      <c r="AK71" s="36"/>
      <c r="AL71" s="36"/>
      <c r="AM71" s="36"/>
      <c r="AN71" s="37">
        <v>-14.819724578042001</v>
      </c>
      <c r="AO71" s="37">
        <v>-64.888225626199997</v>
      </c>
      <c r="AP71" s="36">
        <v>2014</v>
      </c>
      <c r="AQ71" s="36"/>
      <c r="AR71" s="36"/>
      <c r="AS71" s="54">
        <f>AP71-AP70</f>
        <v>34</v>
      </c>
      <c r="AT71" s="52"/>
      <c r="AU71" s="53"/>
      <c r="AV71" s="36" t="s">
        <v>123</v>
      </c>
      <c r="AW71" s="36" t="s">
        <v>123</v>
      </c>
      <c r="AX71" s="36" t="s">
        <v>123</v>
      </c>
      <c r="AY71" s="36" t="s">
        <v>123</v>
      </c>
      <c r="AZ71" s="36" t="s">
        <v>123</v>
      </c>
      <c r="BA71" s="36" t="s">
        <v>123</v>
      </c>
      <c r="BB71" s="36" t="s">
        <v>123</v>
      </c>
    </row>
    <row r="72" spans="1:54" x14ac:dyDescent="0.3">
      <c r="A72" s="36">
        <v>55</v>
      </c>
      <c r="B72" s="36">
        <v>734</v>
      </c>
      <c r="C72" s="36"/>
      <c r="D72" s="36"/>
      <c r="E72" s="36"/>
      <c r="F72" s="36">
        <v>1</v>
      </c>
      <c r="G72" s="36">
        <v>1</v>
      </c>
      <c r="H72" s="36"/>
      <c r="I72" s="36">
        <v>1</v>
      </c>
      <c r="J72" s="36"/>
      <c r="K72" s="36"/>
      <c r="L72" s="36">
        <v>1</v>
      </c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7"/>
      <c r="AO72" s="37"/>
      <c r="AP72" s="36">
        <v>2046</v>
      </c>
      <c r="AQ72" s="36"/>
      <c r="AR72" s="36"/>
      <c r="AS72" s="54">
        <f>AP72-AP71</f>
        <v>32</v>
      </c>
      <c r="AT72" s="52"/>
      <c r="AU72" s="53"/>
      <c r="AV72" s="36"/>
      <c r="AW72" s="36"/>
      <c r="AX72" s="36"/>
      <c r="AY72" s="36"/>
      <c r="AZ72" s="36"/>
      <c r="BA72" s="36"/>
      <c r="BB72" s="36"/>
    </row>
    <row r="73" spans="1:54" x14ac:dyDescent="0.3">
      <c r="A73" s="36">
        <v>56</v>
      </c>
      <c r="B73" s="36">
        <v>735</v>
      </c>
      <c r="C73" s="36" t="s">
        <v>123</v>
      </c>
      <c r="D73" s="36" t="s">
        <v>123</v>
      </c>
      <c r="E73" s="36" t="s">
        <v>123</v>
      </c>
      <c r="F73" s="36">
        <v>1</v>
      </c>
      <c r="G73" s="36">
        <v>1</v>
      </c>
      <c r="H73" s="36" t="s">
        <v>123</v>
      </c>
      <c r="I73" s="36">
        <v>1</v>
      </c>
      <c r="J73" s="36" t="s">
        <v>123</v>
      </c>
      <c r="K73" s="36" t="s">
        <v>123</v>
      </c>
      <c r="L73" s="36" t="s">
        <v>123</v>
      </c>
      <c r="M73" s="36" t="s">
        <v>123</v>
      </c>
      <c r="N73" s="36">
        <v>1</v>
      </c>
      <c r="O73" s="36" t="s">
        <v>123</v>
      </c>
      <c r="P73" s="36" t="s">
        <v>123</v>
      </c>
      <c r="Q73" s="36" t="s">
        <v>123</v>
      </c>
      <c r="R73" s="36" t="s">
        <v>123</v>
      </c>
      <c r="S73" s="36" t="s">
        <v>123</v>
      </c>
      <c r="T73" s="36" t="s">
        <v>123</v>
      </c>
      <c r="U73" s="36" t="s">
        <v>123</v>
      </c>
      <c r="V73" s="36">
        <v>1</v>
      </c>
      <c r="W73" s="36" t="s">
        <v>123</v>
      </c>
      <c r="X73" s="36" t="s">
        <v>123</v>
      </c>
      <c r="Y73" s="36" t="s">
        <v>123</v>
      </c>
      <c r="Z73" s="36" t="s">
        <v>123</v>
      </c>
      <c r="AA73" s="36" t="s">
        <v>123</v>
      </c>
      <c r="AB73" s="36" t="s">
        <v>123</v>
      </c>
      <c r="AC73" s="36" t="s">
        <v>123</v>
      </c>
      <c r="AD73" s="36" t="s">
        <v>123</v>
      </c>
      <c r="AE73" s="36" t="s">
        <v>123</v>
      </c>
      <c r="AF73" s="36" t="s">
        <v>123</v>
      </c>
      <c r="AG73" s="36" t="s">
        <v>123</v>
      </c>
      <c r="AH73" s="36"/>
      <c r="AI73" s="36"/>
      <c r="AJ73" s="36"/>
      <c r="AK73" s="36" t="s">
        <v>322</v>
      </c>
      <c r="AL73" s="36">
        <v>1</v>
      </c>
      <c r="AM73" s="36">
        <v>1</v>
      </c>
      <c r="AN73" s="37">
        <v>-14.819158657297001</v>
      </c>
      <c r="AO73" s="37">
        <v>-64.888534415513007</v>
      </c>
      <c r="AP73" s="36">
        <v>2083</v>
      </c>
      <c r="AQ73" s="36">
        <v>2095</v>
      </c>
      <c r="AR73" s="36">
        <f>AQ73-AP73</f>
        <v>12</v>
      </c>
      <c r="AS73" s="54">
        <f>AP73-AP72</f>
        <v>37</v>
      </c>
      <c r="AT73" s="52"/>
      <c r="AU73" s="53"/>
      <c r="AV73" s="36" t="s">
        <v>123</v>
      </c>
      <c r="AW73" s="36" t="s">
        <v>123</v>
      </c>
      <c r="AX73" s="36" t="s">
        <v>123</v>
      </c>
      <c r="AY73" s="36" t="s">
        <v>123</v>
      </c>
      <c r="AZ73" s="36" t="s">
        <v>123</v>
      </c>
      <c r="BA73" s="36" t="s">
        <v>123</v>
      </c>
      <c r="BB73" s="36" t="s">
        <v>123</v>
      </c>
    </row>
    <row r="74" spans="1:54" x14ac:dyDescent="0.3">
      <c r="A74" s="123" t="s">
        <v>22</v>
      </c>
      <c r="B74" s="123"/>
      <c r="C74" s="38">
        <f t="shared" ref="C74:O74" si="8">SUM(C8:C73)</f>
        <v>1</v>
      </c>
      <c r="D74" s="38">
        <f t="shared" si="8"/>
        <v>0</v>
      </c>
      <c r="E74" s="38">
        <f t="shared" si="8"/>
        <v>0</v>
      </c>
      <c r="F74" s="38">
        <f>SUM(F8:F73)</f>
        <v>55</v>
      </c>
      <c r="G74" s="38">
        <f t="shared" si="8"/>
        <v>56</v>
      </c>
      <c r="H74" s="38">
        <f t="shared" si="8"/>
        <v>41</v>
      </c>
      <c r="I74" s="38">
        <f t="shared" si="8"/>
        <v>15</v>
      </c>
      <c r="J74" s="38">
        <f t="shared" si="8"/>
        <v>0</v>
      </c>
      <c r="K74" s="38">
        <f t="shared" si="8"/>
        <v>0</v>
      </c>
      <c r="L74" s="38">
        <f t="shared" si="8"/>
        <v>27</v>
      </c>
      <c r="M74" s="38">
        <f t="shared" si="8"/>
        <v>2</v>
      </c>
      <c r="N74" s="38">
        <f t="shared" si="8"/>
        <v>18</v>
      </c>
      <c r="O74" s="38">
        <f t="shared" si="8"/>
        <v>1</v>
      </c>
      <c r="P74" s="38">
        <f t="shared" ref="P74:AG74" si="9">SUM(P8:P73)</f>
        <v>26</v>
      </c>
      <c r="Q74" s="38">
        <f t="shared" si="9"/>
        <v>7</v>
      </c>
      <c r="R74" s="38">
        <f t="shared" si="9"/>
        <v>0</v>
      </c>
      <c r="S74" s="38">
        <f t="shared" si="9"/>
        <v>0</v>
      </c>
      <c r="T74" s="38">
        <f t="shared" si="9"/>
        <v>0</v>
      </c>
      <c r="U74" s="38">
        <f t="shared" si="9"/>
        <v>0</v>
      </c>
      <c r="V74" s="38">
        <f t="shared" si="9"/>
        <v>8</v>
      </c>
      <c r="W74" s="38">
        <f t="shared" si="9"/>
        <v>0</v>
      </c>
      <c r="X74" s="38">
        <f t="shared" si="9"/>
        <v>6</v>
      </c>
      <c r="Y74" s="38">
        <f t="shared" si="9"/>
        <v>2</v>
      </c>
      <c r="Z74" s="38">
        <f t="shared" si="9"/>
        <v>0</v>
      </c>
      <c r="AA74" s="38">
        <f t="shared" si="9"/>
        <v>0</v>
      </c>
      <c r="AB74" s="38">
        <f t="shared" si="9"/>
        <v>0</v>
      </c>
      <c r="AC74" s="38">
        <f t="shared" si="9"/>
        <v>0</v>
      </c>
      <c r="AD74" s="38">
        <f t="shared" si="9"/>
        <v>0</v>
      </c>
      <c r="AE74" s="38">
        <f t="shared" si="9"/>
        <v>0</v>
      </c>
      <c r="AF74" s="38">
        <f t="shared" si="9"/>
        <v>0</v>
      </c>
      <c r="AG74" s="38">
        <f t="shared" si="9"/>
        <v>0</v>
      </c>
      <c r="AH74" s="38">
        <f>COUNTA(AH8:AH73)</f>
        <v>0</v>
      </c>
      <c r="AI74" s="38">
        <f>SUM(AI8:AI73)</f>
        <v>2</v>
      </c>
      <c r="AJ74" s="38">
        <f>SUM(AJ8:AJ73)</f>
        <v>0</v>
      </c>
      <c r="AK74" s="38">
        <f>COUNTA(AK8:AK73)</f>
        <v>8</v>
      </c>
      <c r="AL74" s="38">
        <f>SUM(AL8:AL73)</f>
        <v>8</v>
      </c>
      <c r="AM74" s="38">
        <f>SUM(AM8:AM73)</f>
        <v>16</v>
      </c>
      <c r="AN74" s="106" t="s">
        <v>25</v>
      </c>
      <c r="AO74" s="106"/>
      <c r="AP74" s="106">
        <f>AR74+AS74</f>
        <v>1604</v>
      </c>
      <c r="AQ74" s="106"/>
      <c r="AR74" s="34">
        <f>SUM(AR8:AR73)</f>
        <v>180</v>
      </c>
      <c r="AS74" s="34">
        <f>SUM(AS8:AS73)</f>
        <v>1424</v>
      </c>
      <c r="AT74" s="106" t="s">
        <v>75</v>
      </c>
      <c r="AU74" s="106"/>
      <c r="AV74" s="38">
        <f>SUM(AV8:AV73)</f>
        <v>27</v>
      </c>
      <c r="AW74" s="38">
        <f>SUM(AW8:AW73)</f>
        <v>27</v>
      </c>
      <c r="AX74" s="38">
        <f t="shared" ref="AX74:BB74" si="10">SUM(AX8:AX73)</f>
        <v>27</v>
      </c>
      <c r="AY74" s="38">
        <f t="shared" si="10"/>
        <v>529</v>
      </c>
      <c r="AZ74" s="38">
        <f>SUM(AZ8:AZ73)</f>
        <v>657.9</v>
      </c>
      <c r="BA74" s="38">
        <f t="shared" si="10"/>
        <v>9</v>
      </c>
      <c r="BB74" s="38">
        <f t="shared" si="10"/>
        <v>0</v>
      </c>
    </row>
    <row r="75" spans="1:54" ht="10.95" customHeight="1" x14ac:dyDescent="0.3">
      <c r="AP75" s="82">
        <f>AQ73-AP8</f>
        <v>2095</v>
      </c>
    </row>
    <row r="76" spans="1:54" ht="10.95" customHeight="1" x14ac:dyDescent="0.3"/>
    <row r="77" spans="1:54" ht="10.95" customHeight="1" x14ac:dyDescent="0.3"/>
    <row r="78" spans="1:54" ht="10.95" customHeight="1" x14ac:dyDescent="0.3"/>
    <row r="79" spans="1:54" ht="10.95" customHeight="1" x14ac:dyDescent="0.3"/>
    <row r="80" spans="1:54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  <row r="180" ht="10.95" customHeight="1" x14ac:dyDescent="0.3"/>
    <row r="181" ht="10.95" customHeight="1" x14ac:dyDescent="0.3"/>
    <row r="182" ht="10.95" customHeight="1" x14ac:dyDescent="0.3"/>
    <row r="183" ht="10.95" customHeight="1" x14ac:dyDescent="0.3"/>
    <row r="184" ht="10.95" customHeight="1" x14ac:dyDescent="0.3"/>
    <row r="185" ht="10.95" customHeight="1" x14ac:dyDescent="0.3"/>
    <row r="186" ht="10.95" customHeight="1" x14ac:dyDescent="0.3"/>
    <row r="187" ht="10.95" customHeight="1" x14ac:dyDescent="0.3"/>
    <row r="188" ht="10.95" customHeight="1" x14ac:dyDescent="0.3"/>
    <row r="189" ht="10.95" customHeight="1" x14ac:dyDescent="0.3"/>
    <row r="190" ht="10.95" customHeight="1" x14ac:dyDescent="0.3"/>
    <row r="191" ht="10.95" customHeight="1" x14ac:dyDescent="0.3"/>
    <row r="192" ht="10.95" customHeight="1" x14ac:dyDescent="0.3"/>
    <row r="193" ht="10.95" customHeight="1" x14ac:dyDescent="0.3"/>
    <row r="194" ht="10.95" customHeight="1" x14ac:dyDescent="0.3"/>
    <row r="195" ht="10.95" customHeight="1" x14ac:dyDescent="0.3"/>
    <row r="196" ht="10.95" customHeight="1" x14ac:dyDescent="0.3"/>
    <row r="197" ht="10.95" customHeight="1" x14ac:dyDescent="0.3"/>
    <row r="198" ht="10.95" customHeight="1" x14ac:dyDescent="0.3"/>
    <row r="199" ht="10.95" customHeight="1" x14ac:dyDescent="0.3"/>
    <row r="200" ht="10.95" customHeight="1" x14ac:dyDescent="0.3"/>
    <row r="201" ht="10.95" customHeight="1" x14ac:dyDescent="0.3"/>
    <row r="202" ht="10.95" customHeight="1" x14ac:dyDescent="0.3"/>
    <row r="203" ht="10.95" customHeight="1" x14ac:dyDescent="0.3"/>
    <row r="204" ht="10.95" customHeight="1" x14ac:dyDescent="0.3"/>
    <row r="205" ht="10.95" customHeight="1" x14ac:dyDescent="0.3"/>
    <row r="206" ht="10.95" customHeight="1" x14ac:dyDescent="0.3"/>
    <row r="207" ht="10.95" customHeight="1" x14ac:dyDescent="0.3"/>
    <row r="208" ht="10.95" customHeight="1" x14ac:dyDescent="0.3"/>
    <row r="209" ht="10.95" customHeight="1" x14ac:dyDescent="0.3"/>
    <row r="210" ht="10.95" customHeight="1" x14ac:dyDescent="0.3"/>
    <row r="211" ht="10.95" customHeight="1" x14ac:dyDescent="0.3"/>
    <row r="212" ht="10.95" customHeight="1" x14ac:dyDescent="0.3"/>
    <row r="213" ht="10.95" customHeight="1" x14ac:dyDescent="0.3"/>
    <row r="214" ht="10.95" customHeight="1" x14ac:dyDescent="0.3"/>
    <row r="215" ht="10.95" customHeight="1" x14ac:dyDescent="0.3"/>
    <row r="216" ht="10.95" customHeight="1" x14ac:dyDescent="0.3"/>
    <row r="217" ht="10.95" customHeight="1" x14ac:dyDescent="0.3"/>
    <row r="218" ht="10.95" customHeight="1" x14ac:dyDescent="0.3"/>
    <row r="219" ht="10.95" customHeight="1" x14ac:dyDescent="0.3"/>
    <row r="220" ht="10.95" customHeight="1" x14ac:dyDescent="0.3"/>
    <row r="221" ht="10.95" customHeight="1" x14ac:dyDescent="0.3"/>
    <row r="222" ht="10.95" customHeight="1" x14ac:dyDescent="0.3"/>
    <row r="223" ht="10.95" customHeight="1" x14ac:dyDescent="0.3"/>
    <row r="224" ht="10.95" customHeight="1" x14ac:dyDescent="0.3"/>
    <row r="225" ht="10.95" customHeight="1" x14ac:dyDescent="0.3"/>
    <row r="226" ht="10.95" customHeight="1" x14ac:dyDescent="0.3"/>
    <row r="227" ht="10.95" customHeight="1" x14ac:dyDescent="0.3"/>
    <row r="228" ht="10.95" customHeight="1" x14ac:dyDescent="0.3"/>
    <row r="229" ht="10.95" customHeight="1" x14ac:dyDescent="0.3"/>
    <row r="230" ht="10.95" customHeight="1" x14ac:dyDescent="0.3"/>
    <row r="231" ht="10.95" customHeight="1" x14ac:dyDescent="0.3"/>
    <row r="232" ht="10.95" customHeight="1" x14ac:dyDescent="0.3"/>
    <row r="233" ht="10.95" customHeight="1" x14ac:dyDescent="0.3"/>
    <row r="234" ht="10.95" customHeight="1" x14ac:dyDescent="0.3"/>
    <row r="235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59">
    <mergeCell ref="A74:B74"/>
    <mergeCell ref="AN74:AO74"/>
    <mergeCell ref="AP74:AQ74"/>
    <mergeCell ref="AT74:AU74"/>
    <mergeCell ref="AT41:AU41"/>
    <mergeCell ref="AT42:AU42"/>
    <mergeCell ref="AT52:AU52"/>
    <mergeCell ref="AT53:AU53"/>
    <mergeCell ref="AT54:AU54"/>
    <mergeCell ref="AT44:AU44"/>
    <mergeCell ref="AT45:AU45"/>
    <mergeCell ref="AT46:AU46"/>
    <mergeCell ref="AT47:AU47"/>
    <mergeCell ref="AT48:AU48"/>
    <mergeCell ref="AT49:AU49"/>
    <mergeCell ref="AT23:AU23"/>
    <mergeCell ref="AT34:AU34"/>
    <mergeCell ref="AT35:AU35"/>
    <mergeCell ref="AT38:AU38"/>
    <mergeCell ref="AT39:AU39"/>
    <mergeCell ref="AT40:AU40"/>
    <mergeCell ref="AT24:AU24"/>
    <mergeCell ref="AT26:AU26"/>
    <mergeCell ref="AT27:AU27"/>
    <mergeCell ref="AT28:AU28"/>
    <mergeCell ref="AT29:AU29"/>
    <mergeCell ref="AT32:AU32"/>
    <mergeCell ref="AT33:AU33"/>
    <mergeCell ref="AT9:AU9"/>
    <mergeCell ref="AT10:AU10"/>
    <mergeCell ref="AT11:AU11"/>
    <mergeCell ref="AT21:AU21"/>
    <mergeCell ref="AT22:AU22"/>
    <mergeCell ref="AT12:AU12"/>
    <mergeCell ref="AT13:AU13"/>
    <mergeCell ref="AT17:AU17"/>
    <mergeCell ref="AT18:AU18"/>
    <mergeCell ref="AT20:AU20"/>
    <mergeCell ref="AN6:AO6"/>
    <mergeCell ref="AP6:AS6"/>
    <mergeCell ref="AT6:AU7"/>
    <mergeCell ref="AV6:BB6"/>
    <mergeCell ref="AP7:AQ7"/>
    <mergeCell ref="AT8:AU8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5EE3-8425-4F2D-881E-9B7E09956F8E}">
  <sheetPr>
    <tabColor rgb="FF00B050"/>
    <pageSetUpPr fitToPage="1"/>
  </sheetPr>
  <dimension ref="A1:BB206"/>
  <sheetViews>
    <sheetView showGridLines="0" zoomScaleNormal="100" workbookViewId="0">
      <pane xSplit="17" ySplit="7" topLeftCell="AO38" activePane="bottomRight" state="frozen"/>
      <selection pane="topRight" activeCell="R1" sqref="R1"/>
      <selection pane="bottomLeft" activeCell="A8" sqref="A8"/>
      <selection pane="bottomRight" activeCell="AP47" sqref="AP47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6640625" style="1" customWidth="1"/>
    <col min="15" max="15" width="3.44140625" style="1" customWidth="1"/>
    <col min="16" max="16" width="5.109375" style="1" customWidth="1"/>
    <col min="17" max="17" width="4.6640625" style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1.44140625" style="1" customWidth="1"/>
    <col min="41" max="41" width="11.44140625" style="1" bestFit="1" customWidth="1"/>
    <col min="42" max="44" width="6" style="1" bestFit="1" customWidth="1"/>
    <col min="45" max="45" width="5" style="1" bestFit="1" customWidth="1"/>
    <col min="46" max="46" width="10.5546875" style="2" customWidth="1"/>
    <col min="47" max="47" width="8" style="2" customWidth="1"/>
    <col min="48" max="48" width="4.33203125" style="2" customWidth="1"/>
    <col min="49" max="49" width="4.6640625" style="2" customWidth="1"/>
    <col min="50" max="50" width="4.33203125" style="1" customWidth="1"/>
    <col min="51" max="51" width="5.44140625" style="1" bestFit="1" customWidth="1"/>
    <col min="52" max="52" width="5.5546875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9" t="s">
        <v>339</v>
      </c>
      <c r="G4" s="28"/>
      <c r="H4" s="28"/>
      <c r="I4" s="28"/>
      <c r="J4" s="28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261</v>
      </c>
      <c r="AQ4" s="31"/>
      <c r="AR4" s="32"/>
      <c r="AT4" s="33" t="s">
        <v>88</v>
      </c>
      <c r="AU4" s="107" t="s">
        <v>341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33.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90</v>
      </c>
      <c r="S7" s="25" t="s">
        <v>117</v>
      </c>
      <c r="T7" s="25" t="s">
        <v>13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>
        <v>1</v>
      </c>
      <c r="B8" s="36">
        <v>683</v>
      </c>
      <c r="C8" s="36" t="s">
        <v>123</v>
      </c>
      <c r="D8" s="36" t="s">
        <v>123</v>
      </c>
      <c r="E8" s="36" t="s">
        <v>123</v>
      </c>
      <c r="F8" s="36" t="s">
        <v>123</v>
      </c>
      <c r="G8" s="36"/>
      <c r="H8" s="36" t="s">
        <v>123</v>
      </c>
      <c r="I8" s="36" t="s">
        <v>123</v>
      </c>
      <c r="J8" s="36" t="s">
        <v>123</v>
      </c>
      <c r="K8" s="36" t="s">
        <v>123</v>
      </c>
      <c r="L8" s="36" t="s">
        <v>123</v>
      </c>
      <c r="M8" s="36" t="s">
        <v>123</v>
      </c>
      <c r="N8" s="36">
        <v>1</v>
      </c>
      <c r="O8" s="36" t="s">
        <v>123</v>
      </c>
      <c r="P8" s="36" t="s">
        <v>123</v>
      </c>
      <c r="Q8" s="36" t="s">
        <v>123</v>
      </c>
      <c r="R8" s="36" t="s">
        <v>123</v>
      </c>
      <c r="S8" s="36" t="s">
        <v>123</v>
      </c>
      <c r="T8" s="36" t="s">
        <v>123</v>
      </c>
      <c r="U8" s="36" t="s">
        <v>123</v>
      </c>
      <c r="V8" s="36" t="s">
        <v>123</v>
      </c>
      <c r="W8" s="36" t="s">
        <v>123</v>
      </c>
      <c r="X8" s="36" t="s">
        <v>123</v>
      </c>
      <c r="Y8" s="36" t="s">
        <v>123</v>
      </c>
      <c r="Z8" s="36" t="s">
        <v>123</v>
      </c>
      <c r="AA8" s="36" t="s">
        <v>123</v>
      </c>
      <c r="AB8" s="36" t="s">
        <v>123</v>
      </c>
      <c r="AC8" s="36" t="s">
        <v>123</v>
      </c>
      <c r="AD8" s="36" t="s">
        <v>123</v>
      </c>
      <c r="AE8" s="36" t="s">
        <v>123</v>
      </c>
      <c r="AF8" s="36" t="s">
        <v>123</v>
      </c>
      <c r="AG8" s="36" t="s">
        <v>123</v>
      </c>
      <c r="AH8" s="36"/>
      <c r="AI8" s="36"/>
      <c r="AJ8" s="36"/>
      <c r="AK8" s="36"/>
      <c r="AL8" s="36"/>
      <c r="AM8" s="36"/>
      <c r="AN8" s="37">
        <v>-14.813755765487</v>
      </c>
      <c r="AO8" s="37">
        <v>-64.881060104816996</v>
      </c>
      <c r="AP8" s="36"/>
      <c r="AQ8" s="36"/>
      <c r="AR8" s="36"/>
      <c r="AS8" s="36"/>
      <c r="AT8" s="138"/>
      <c r="AU8" s="139"/>
      <c r="AV8" s="36" t="s">
        <v>123</v>
      </c>
      <c r="AW8" s="36" t="s">
        <v>123</v>
      </c>
      <c r="AX8" s="36" t="s">
        <v>123</v>
      </c>
      <c r="AY8" s="36" t="s">
        <v>123</v>
      </c>
      <c r="AZ8" s="36" t="s">
        <v>123</v>
      </c>
      <c r="BA8" s="36" t="s">
        <v>123</v>
      </c>
      <c r="BB8" s="36" t="s">
        <v>123</v>
      </c>
    </row>
    <row r="9" spans="1:54" x14ac:dyDescent="0.3">
      <c r="A9" s="36">
        <v>2</v>
      </c>
      <c r="B9" s="36">
        <v>685</v>
      </c>
      <c r="C9" s="36" t="s">
        <v>123</v>
      </c>
      <c r="D9" s="36" t="s">
        <v>123</v>
      </c>
      <c r="E9" s="36" t="s">
        <v>123</v>
      </c>
      <c r="F9" s="36"/>
      <c r="G9" s="36"/>
      <c r="H9" s="36"/>
      <c r="I9" s="36"/>
      <c r="J9" s="36" t="s">
        <v>123</v>
      </c>
      <c r="K9" s="36" t="s">
        <v>123</v>
      </c>
      <c r="L9" s="36"/>
      <c r="M9" s="36" t="s">
        <v>123</v>
      </c>
      <c r="N9" s="36" t="s">
        <v>123</v>
      </c>
      <c r="O9" s="36" t="s">
        <v>123</v>
      </c>
      <c r="P9" s="36" t="s">
        <v>123</v>
      </c>
      <c r="Q9" s="36" t="s">
        <v>123</v>
      </c>
      <c r="R9" s="36" t="s">
        <v>123</v>
      </c>
      <c r="S9" s="36" t="s">
        <v>123</v>
      </c>
      <c r="T9" s="36" t="s">
        <v>123</v>
      </c>
      <c r="U9" s="36" t="s">
        <v>123</v>
      </c>
      <c r="V9" s="36" t="s">
        <v>123</v>
      </c>
      <c r="W9" s="36" t="s">
        <v>123</v>
      </c>
      <c r="X9" s="36" t="s">
        <v>123</v>
      </c>
      <c r="Y9" s="36" t="s">
        <v>123</v>
      </c>
      <c r="Z9" s="36" t="s">
        <v>123</v>
      </c>
      <c r="AA9" s="36" t="s">
        <v>123</v>
      </c>
      <c r="AB9" s="36" t="s">
        <v>123</v>
      </c>
      <c r="AC9" s="36" t="s">
        <v>123</v>
      </c>
      <c r="AD9" s="36" t="s">
        <v>123</v>
      </c>
      <c r="AE9" s="36" t="s">
        <v>123</v>
      </c>
      <c r="AF9" s="36" t="s">
        <v>123</v>
      </c>
      <c r="AG9" s="36" t="s">
        <v>123</v>
      </c>
      <c r="AH9" s="36"/>
      <c r="AI9" s="36"/>
      <c r="AJ9" s="36"/>
      <c r="AK9" s="36"/>
      <c r="AL9" s="36"/>
      <c r="AM9" s="36"/>
      <c r="AN9" s="37">
        <v>-14.814000161051</v>
      </c>
      <c r="AO9" s="37">
        <v>-64.880978297441999</v>
      </c>
      <c r="AP9" s="36">
        <v>3950</v>
      </c>
      <c r="AQ9" s="36"/>
      <c r="AR9" s="36"/>
      <c r="AS9" s="54"/>
      <c r="AT9" s="138"/>
      <c r="AU9" s="139"/>
      <c r="AV9" s="36" t="s">
        <v>123</v>
      </c>
      <c r="AW9" s="36" t="s">
        <v>123</v>
      </c>
      <c r="AX9" s="36" t="s">
        <v>123</v>
      </c>
      <c r="AY9" s="36" t="s">
        <v>123</v>
      </c>
      <c r="AZ9" s="36" t="s">
        <v>123</v>
      </c>
      <c r="BA9" s="36" t="s">
        <v>123</v>
      </c>
      <c r="BB9" s="36" t="s">
        <v>123</v>
      </c>
    </row>
    <row r="10" spans="1:54" x14ac:dyDescent="0.3">
      <c r="A10" s="36">
        <v>3</v>
      </c>
      <c r="B10" s="36">
        <v>736</v>
      </c>
      <c r="C10" s="36" t="s">
        <v>123</v>
      </c>
      <c r="D10" s="36" t="s">
        <v>123</v>
      </c>
      <c r="E10" s="36" t="s">
        <v>123</v>
      </c>
      <c r="F10" s="36">
        <v>1</v>
      </c>
      <c r="G10" s="36">
        <v>1</v>
      </c>
      <c r="H10" s="36" t="s">
        <v>123</v>
      </c>
      <c r="I10" s="36">
        <v>1</v>
      </c>
      <c r="J10" s="36" t="s">
        <v>123</v>
      </c>
      <c r="K10" s="36" t="s">
        <v>123</v>
      </c>
      <c r="L10" s="36">
        <v>1</v>
      </c>
      <c r="M10" s="36" t="s">
        <v>123</v>
      </c>
      <c r="N10" s="36" t="s">
        <v>123</v>
      </c>
      <c r="O10" s="36" t="s">
        <v>123</v>
      </c>
      <c r="P10" s="36" t="s">
        <v>123</v>
      </c>
      <c r="Q10" s="36" t="s">
        <v>123</v>
      </c>
      <c r="R10" s="36" t="s">
        <v>123</v>
      </c>
      <c r="S10" s="36" t="s">
        <v>123</v>
      </c>
      <c r="T10" s="36" t="s">
        <v>123</v>
      </c>
      <c r="U10" s="36" t="s">
        <v>123</v>
      </c>
      <c r="V10" s="36" t="s">
        <v>123</v>
      </c>
      <c r="W10" s="36" t="s">
        <v>123</v>
      </c>
      <c r="X10" s="36" t="s">
        <v>123</v>
      </c>
      <c r="Y10" s="36" t="s">
        <v>123</v>
      </c>
      <c r="Z10" s="36" t="s">
        <v>123</v>
      </c>
      <c r="AA10" s="36" t="s">
        <v>123</v>
      </c>
      <c r="AB10" s="36" t="s">
        <v>123</v>
      </c>
      <c r="AC10" s="36" t="s">
        <v>123</v>
      </c>
      <c r="AD10" s="36" t="s">
        <v>123</v>
      </c>
      <c r="AE10" s="36" t="s">
        <v>123</v>
      </c>
      <c r="AF10" s="36" t="s">
        <v>123</v>
      </c>
      <c r="AG10" s="36" t="s">
        <v>123</v>
      </c>
      <c r="AH10" s="36"/>
      <c r="AI10" s="36"/>
      <c r="AJ10" s="36"/>
      <c r="AK10" s="36"/>
      <c r="AL10" s="36"/>
      <c r="AM10" s="36"/>
      <c r="AN10" s="37">
        <v>-14.814239694366</v>
      </c>
      <c r="AO10" s="37">
        <v>-64.880558867006997</v>
      </c>
      <c r="AP10" s="36">
        <v>3901</v>
      </c>
      <c r="AQ10" s="36"/>
      <c r="AR10" s="36"/>
      <c r="AS10" s="54">
        <f>AP9-AP10</f>
        <v>49</v>
      </c>
      <c r="AT10" s="138"/>
      <c r="AU10" s="139"/>
      <c r="AV10" s="36" t="s">
        <v>123</v>
      </c>
      <c r="AW10" s="36" t="s">
        <v>123</v>
      </c>
      <c r="AX10" s="36" t="s">
        <v>123</v>
      </c>
      <c r="AY10" s="36" t="s">
        <v>123</v>
      </c>
      <c r="AZ10" s="36" t="s">
        <v>123</v>
      </c>
      <c r="BA10" s="36" t="s">
        <v>123</v>
      </c>
      <c r="BB10" s="36" t="s">
        <v>123</v>
      </c>
    </row>
    <row r="11" spans="1:54" x14ac:dyDescent="0.3">
      <c r="A11" s="36">
        <v>4</v>
      </c>
      <c r="B11" s="36">
        <v>737</v>
      </c>
      <c r="C11" s="36" t="s">
        <v>123</v>
      </c>
      <c r="D11" s="36" t="s">
        <v>123</v>
      </c>
      <c r="E11" s="36" t="s">
        <v>123</v>
      </c>
      <c r="F11" s="36">
        <v>1</v>
      </c>
      <c r="G11" s="36">
        <v>1</v>
      </c>
      <c r="H11" s="36" t="s">
        <v>123</v>
      </c>
      <c r="I11" s="36">
        <v>1</v>
      </c>
      <c r="J11" s="36" t="s">
        <v>123</v>
      </c>
      <c r="K11" s="36" t="s">
        <v>123</v>
      </c>
      <c r="L11" s="36">
        <v>1</v>
      </c>
      <c r="M11" s="36" t="s">
        <v>123</v>
      </c>
      <c r="N11" s="36" t="s">
        <v>123</v>
      </c>
      <c r="O11" s="36" t="s">
        <v>123</v>
      </c>
      <c r="P11" s="36" t="s">
        <v>123</v>
      </c>
      <c r="Q11" s="36" t="s">
        <v>123</v>
      </c>
      <c r="R11" s="36" t="s">
        <v>123</v>
      </c>
      <c r="S11" s="36" t="s">
        <v>123</v>
      </c>
      <c r="T11" s="36" t="s">
        <v>123</v>
      </c>
      <c r="U11" s="36" t="s">
        <v>123</v>
      </c>
      <c r="V11" s="36" t="s">
        <v>123</v>
      </c>
      <c r="W11" s="36" t="s">
        <v>123</v>
      </c>
      <c r="X11" s="36" t="s">
        <v>123</v>
      </c>
      <c r="Y11" s="36" t="s">
        <v>123</v>
      </c>
      <c r="Z11" s="36" t="s">
        <v>123</v>
      </c>
      <c r="AA11" s="36" t="s">
        <v>123</v>
      </c>
      <c r="AB11" s="36" t="s">
        <v>123</v>
      </c>
      <c r="AC11" s="36" t="s">
        <v>123</v>
      </c>
      <c r="AD11" s="36" t="s">
        <v>123</v>
      </c>
      <c r="AE11" s="36" t="s">
        <v>123</v>
      </c>
      <c r="AF11" s="36" t="s">
        <v>123</v>
      </c>
      <c r="AG11" s="36" t="s">
        <v>123</v>
      </c>
      <c r="AH11" s="36"/>
      <c r="AI11" s="36"/>
      <c r="AJ11" s="36"/>
      <c r="AK11" s="36"/>
      <c r="AL11" s="36"/>
      <c r="AM11" s="36"/>
      <c r="AN11" s="37">
        <v>-14.814479551547</v>
      </c>
      <c r="AO11" s="37">
        <v>-64.880160894244</v>
      </c>
      <c r="AP11" s="36">
        <v>3851</v>
      </c>
      <c r="AQ11" s="36"/>
      <c r="AR11" s="36"/>
      <c r="AS11" s="54">
        <f>AP10-AP11</f>
        <v>50</v>
      </c>
      <c r="AT11" s="138"/>
      <c r="AU11" s="139"/>
      <c r="AV11" s="36" t="s">
        <v>123</v>
      </c>
      <c r="AW11" s="36" t="s">
        <v>123</v>
      </c>
      <c r="AX11" s="36" t="s">
        <v>123</v>
      </c>
      <c r="AY11" s="36" t="s">
        <v>123</v>
      </c>
      <c r="AZ11" s="36" t="s">
        <v>123</v>
      </c>
      <c r="BA11" s="36" t="s">
        <v>123</v>
      </c>
      <c r="BB11" s="36" t="s">
        <v>123</v>
      </c>
    </row>
    <row r="12" spans="1:54" x14ac:dyDescent="0.3">
      <c r="A12" s="36">
        <v>5</v>
      </c>
      <c r="B12" s="36">
        <v>738</v>
      </c>
      <c r="C12" s="36" t="s">
        <v>123</v>
      </c>
      <c r="D12" s="36" t="s">
        <v>123</v>
      </c>
      <c r="E12" s="36" t="s">
        <v>123</v>
      </c>
      <c r="F12" s="36">
        <v>1</v>
      </c>
      <c r="G12" s="36">
        <v>1</v>
      </c>
      <c r="H12" s="36" t="s">
        <v>123</v>
      </c>
      <c r="I12" s="36">
        <v>1</v>
      </c>
      <c r="J12" s="36" t="s">
        <v>123</v>
      </c>
      <c r="K12" s="36" t="s">
        <v>123</v>
      </c>
      <c r="L12" s="36" t="s">
        <v>123</v>
      </c>
      <c r="M12" s="36" t="s">
        <v>123</v>
      </c>
      <c r="N12" s="36">
        <v>1</v>
      </c>
      <c r="O12" s="36" t="s">
        <v>123</v>
      </c>
      <c r="P12" s="36">
        <v>1</v>
      </c>
      <c r="Q12" s="36" t="s">
        <v>123</v>
      </c>
      <c r="R12" s="36" t="s">
        <v>123</v>
      </c>
      <c r="S12" s="36" t="s">
        <v>123</v>
      </c>
      <c r="T12" s="36" t="s">
        <v>123</v>
      </c>
      <c r="U12" s="36" t="s">
        <v>123</v>
      </c>
      <c r="V12" s="36">
        <v>1</v>
      </c>
      <c r="W12" s="36" t="s">
        <v>123</v>
      </c>
      <c r="X12" s="36" t="s">
        <v>123</v>
      </c>
      <c r="Y12" s="36" t="s">
        <v>123</v>
      </c>
      <c r="Z12" s="36" t="s">
        <v>123</v>
      </c>
      <c r="AA12" s="36" t="s">
        <v>123</v>
      </c>
      <c r="AB12" s="36" t="s">
        <v>123</v>
      </c>
      <c r="AC12" s="36" t="s">
        <v>123</v>
      </c>
      <c r="AD12" s="36" t="s">
        <v>123</v>
      </c>
      <c r="AE12" s="36" t="s">
        <v>123</v>
      </c>
      <c r="AF12" s="36" t="s">
        <v>123</v>
      </c>
      <c r="AG12" s="36" t="s">
        <v>123</v>
      </c>
      <c r="AH12" s="36"/>
      <c r="AI12" s="36"/>
      <c r="AJ12" s="36"/>
      <c r="AK12" s="36" t="s">
        <v>326</v>
      </c>
      <c r="AL12" s="36">
        <v>1</v>
      </c>
      <c r="AM12" s="36">
        <v>1</v>
      </c>
      <c r="AN12" s="37">
        <v>-14.814788772441</v>
      </c>
      <c r="AO12" s="37">
        <v>-64.879669044165993</v>
      </c>
      <c r="AP12" s="36">
        <v>3797</v>
      </c>
      <c r="AQ12" s="36">
        <v>3773</v>
      </c>
      <c r="AR12" s="36">
        <f>AP12-AQ12</f>
        <v>24</v>
      </c>
      <c r="AS12" s="54">
        <f>AP11-AP12</f>
        <v>54</v>
      </c>
      <c r="AT12" s="138"/>
      <c r="AU12" s="139"/>
      <c r="AV12" s="36">
        <v>1</v>
      </c>
      <c r="AW12" s="36">
        <v>1</v>
      </c>
      <c r="AX12" s="36">
        <v>1</v>
      </c>
      <c r="AY12" s="36" t="s">
        <v>123</v>
      </c>
      <c r="AZ12" s="36" t="s">
        <v>123</v>
      </c>
      <c r="BA12" s="36" t="s">
        <v>123</v>
      </c>
      <c r="BB12" s="36" t="s">
        <v>123</v>
      </c>
    </row>
    <row r="13" spans="1:54" x14ac:dyDescent="0.3">
      <c r="A13" s="36" t="s">
        <v>228</v>
      </c>
      <c r="B13" s="36" t="s">
        <v>123</v>
      </c>
      <c r="C13" s="36" t="s">
        <v>123</v>
      </c>
      <c r="D13" s="36" t="s">
        <v>123</v>
      </c>
      <c r="E13" s="36" t="s">
        <v>123</v>
      </c>
      <c r="F13" s="36" t="s">
        <v>123</v>
      </c>
      <c r="G13" s="36" t="s">
        <v>123</v>
      </c>
      <c r="H13" s="36" t="s">
        <v>123</v>
      </c>
      <c r="I13" s="36" t="s">
        <v>123</v>
      </c>
      <c r="J13" s="36" t="s">
        <v>123</v>
      </c>
      <c r="K13" s="36" t="s">
        <v>123</v>
      </c>
      <c r="L13" s="36" t="s">
        <v>123</v>
      </c>
      <c r="M13" s="36" t="s">
        <v>123</v>
      </c>
      <c r="N13" s="36" t="s">
        <v>123</v>
      </c>
      <c r="O13" s="36" t="s">
        <v>123</v>
      </c>
      <c r="P13" s="36" t="s">
        <v>123</v>
      </c>
      <c r="Q13" s="36" t="s">
        <v>123</v>
      </c>
      <c r="R13" s="36" t="s">
        <v>123</v>
      </c>
      <c r="S13" s="36" t="s">
        <v>123</v>
      </c>
      <c r="T13" s="36" t="s">
        <v>123</v>
      </c>
      <c r="U13" s="36" t="s">
        <v>123</v>
      </c>
      <c r="V13" s="36" t="s">
        <v>123</v>
      </c>
      <c r="W13" s="36" t="s">
        <v>123</v>
      </c>
      <c r="X13" s="36">
        <v>1</v>
      </c>
      <c r="Y13" s="36" t="s">
        <v>123</v>
      </c>
      <c r="Z13" s="36" t="s">
        <v>123</v>
      </c>
      <c r="AA13" s="36" t="s">
        <v>123</v>
      </c>
      <c r="AB13" s="36" t="s">
        <v>123</v>
      </c>
      <c r="AC13" s="36" t="s">
        <v>123</v>
      </c>
      <c r="AD13" s="36" t="s">
        <v>123</v>
      </c>
      <c r="AE13" s="36" t="s">
        <v>123</v>
      </c>
      <c r="AF13" s="36" t="s">
        <v>123</v>
      </c>
      <c r="AG13" s="36" t="s">
        <v>123</v>
      </c>
      <c r="AH13" s="36"/>
      <c r="AI13" s="36"/>
      <c r="AJ13" s="36"/>
      <c r="AK13" s="36"/>
      <c r="AL13" s="36"/>
      <c r="AM13" s="36"/>
      <c r="AN13" s="37">
        <v>-14.814902</v>
      </c>
      <c r="AO13" s="37">
        <v>-64.879454999999993</v>
      </c>
      <c r="AP13" s="36"/>
      <c r="AQ13" s="36"/>
      <c r="AR13" s="36"/>
      <c r="AS13" s="54"/>
      <c r="AT13" s="52"/>
      <c r="AU13" s="53"/>
      <c r="AV13" s="36" t="s">
        <v>123</v>
      </c>
      <c r="AW13" s="36" t="s">
        <v>123</v>
      </c>
      <c r="AX13" s="36"/>
      <c r="AY13" s="36">
        <v>24</v>
      </c>
      <c r="AZ13" s="36">
        <f>AY13*1.25</f>
        <v>30</v>
      </c>
      <c r="BA13" s="36" t="s">
        <v>123</v>
      </c>
      <c r="BB13" s="36" t="s">
        <v>123</v>
      </c>
    </row>
    <row r="14" spans="1:54" x14ac:dyDescent="0.3">
      <c r="A14" s="36">
        <v>6</v>
      </c>
      <c r="B14" s="36">
        <v>739</v>
      </c>
      <c r="C14" s="36" t="s">
        <v>123</v>
      </c>
      <c r="D14" s="36" t="s">
        <v>123</v>
      </c>
      <c r="E14" s="36" t="s">
        <v>123</v>
      </c>
      <c r="F14" s="36">
        <v>1</v>
      </c>
      <c r="G14" s="36">
        <v>1</v>
      </c>
      <c r="H14" s="36" t="s">
        <v>123</v>
      </c>
      <c r="I14" s="36">
        <v>1</v>
      </c>
      <c r="J14" s="36" t="s">
        <v>123</v>
      </c>
      <c r="K14" s="36" t="s">
        <v>123</v>
      </c>
      <c r="L14" s="36" t="s">
        <v>123</v>
      </c>
      <c r="M14" s="36" t="s">
        <v>123</v>
      </c>
      <c r="N14" s="36">
        <v>1</v>
      </c>
      <c r="O14" s="36" t="s">
        <v>123</v>
      </c>
      <c r="P14" s="36">
        <v>1</v>
      </c>
      <c r="Q14" s="36" t="s">
        <v>123</v>
      </c>
      <c r="R14" s="36" t="s">
        <v>123</v>
      </c>
      <c r="S14" s="36" t="s">
        <v>123</v>
      </c>
      <c r="T14" s="36" t="s">
        <v>123</v>
      </c>
      <c r="U14" s="36" t="s">
        <v>123</v>
      </c>
      <c r="V14" s="36" t="s">
        <v>123</v>
      </c>
      <c r="W14" s="36" t="s">
        <v>123</v>
      </c>
      <c r="X14" s="36" t="s">
        <v>123</v>
      </c>
      <c r="Y14" s="36" t="s">
        <v>123</v>
      </c>
      <c r="Z14" s="36" t="s">
        <v>123</v>
      </c>
      <c r="AA14" s="36" t="s">
        <v>123</v>
      </c>
      <c r="AB14" s="36" t="s">
        <v>123</v>
      </c>
      <c r="AC14" s="36" t="s">
        <v>123</v>
      </c>
      <c r="AD14" s="36" t="s">
        <v>123</v>
      </c>
      <c r="AE14" s="36" t="s">
        <v>123</v>
      </c>
      <c r="AF14" s="36" t="s">
        <v>123</v>
      </c>
      <c r="AG14" s="36" t="s">
        <v>123</v>
      </c>
      <c r="AH14" s="36"/>
      <c r="AI14" s="36"/>
      <c r="AJ14" s="36"/>
      <c r="AK14" s="36"/>
      <c r="AL14" s="36"/>
      <c r="AM14" s="36"/>
      <c r="AN14" s="37">
        <v>-14.814941762069999</v>
      </c>
      <c r="AO14" s="37">
        <v>-64.879369642585004</v>
      </c>
      <c r="AP14" s="36"/>
      <c r="AQ14" s="36"/>
      <c r="AR14" s="36"/>
      <c r="AS14" s="54"/>
      <c r="AT14" s="52"/>
      <c r="AU14" s="53"/>
      <c r="AV14" s="36">
        <v>1</v>
      </c>
      <c r="AW14" s="36">
        <v>1</v>
      </c>
      <c r="AX14" s="36">
        <v>1</v>
      </c>
      <c r="AY14" s="36">
        <v>10</v>
      </c>
      <c r="AZ14" s="36">
        <f>AY14*1.25</f>
        <v>12.5</v>
      </c>
      <c r="BA14" s="36" t="s">
        <v>123</v>
      </c>
      <c r="BB14" s="36" t="s">
        <v>123</v>
      </c>
    </row>
    <row r="15" spans="1:54" x14ac:dyDescent="0.3">
      <c r="A15" s="36">
        <v>7</v>
      </c>
      <c r="B15" s="36">
        <v>740</v>
      </c>
      <c r="C15" s="36" t="s">
        <v>123</v>
      </c>
      <c r="D15" s="36" t="s">
        <v>123</v>
      </c>
      <c r="E15" s="36" t="s">
        <v>123</v>
      </c>
      <c r="F15" s="36">
        <v>1</v>
      </c>
      <c r="G15" s="36">
        <v>1</v>
      </c>
      <c r="H15" s="36">
        <v>1</v>
      </c>
      <c r="I15" s="36" t="s">
        <v>123</v>
      </c>
      <c r="J15" s="36" t="s">
        <v>123</v>
      </c>
      <c r="K15" s="36" t="s">
        <v>123</v>
      </c>
      <c r="L15" s="36" t="s">
        <v>123</v>
      </c>
      <c r="M15" s="36" t="s">
        <v>123</v>
      </c>
      <c r="N15" s="36">
        <v>1</v>
      </c>
      <c r="O15" s="36" t="s">
        <v>123</v>
      </c>
      <c r="P15" s="36">
        <v>1</v>
      </c>
      <c r="Q15" s="36" t="s">
        <v>123</v>
      </c>
      <c r="R15" s="36" t="s">
        <v>123</v>
      </c>
      <c r="S15" s="36" t="s">
        <v>123</v>
      </c>
      <c r="T15" s="36" t="s">
        <v>123</v>
      </c>
      <c r="U15" s="36" t="s">
        <v>123</v>
      </c>
      <c r="V15" s="36" t="s">
        <v>123</v>
      </c>
      <c r="W15" s="36" t="s">
        <v>123</v>
      </c>
      <c r="X15" s="36" t="s">
        <v>123</v>
      </c>
      <c r="Y15" s="36" t="s">
        <v>123</v>
      </c>
      <c r="Z15" s="36" t="s">
        <v>123</v>
      </c>
      <c r="AA15" s="36" t="s">
        <v>123</v>
      </c>
      <c r="AB15" s="36" t="s">
        <v>123</v>
      </c>
      <c r="AC15" s="36" t="s">
        <v>123</v>
      </c>
      <c r="AD15" s="36" t="s">
        <v>123</v>
      </c>
      <c r="AE15" s="36" t="s">
        <v>123</v>
      </c>
      <c r="AF15" s="36" t="s">
        <v>123</v>
      </c>
      <c r="AG15" s="36" t="s">
        <v>123</v>
      </c>
      <c r="AH15" s="36"/>
      <c r="AI15" s="36"/>
      <c r="AJ15" s="36"/>
      <c r="AK15" s="36"/>
      <c r="AL15" s="36"/>
      <c r="AM15" s="36"/>
      <c r="AN15" s="37">
        <v>-14.814956347940001</v>
      </c>
      <c r="AO15" s="37">
        <v>-64.879493359476001</v>
      </c>
      <c r="AP15" s="36">
        <v>3731</v>
      </c>
      <c r="AQ15" s="36"/>
      <c r="AR15" s="36"/>
      <c r="AS15" s="54">
        <f>AQ12-AP15</f>
        <v>42</v>
      </c>
      <c r="AT15" s="138"/>
      <c r="AU15" s="139"/>
      <c r="AV15" s="36">
        <v>1</v>
      </c>
      <c r="AW15" s="36">
        <v>1</v>
      </c>
      <c r="AX15" s="36">
        <v>1</v>
      </c>
      <c r="AY15" s="36">
        <v>7</v>
      </c>
      <c r="AZ15" s="36">
        <f>AY15*1.25</f>
        <v>8.75</v>
      </c>
      <c r="BA15" s="36" t="s">
        <v>123</v>
      </c>
      <c r="BB15" s="36" t="s">
        <v>123</v>
      </c>
    </row>
    <row r="16" spans="1:54" x14ac:dyDescent="0.3">
      <c r="A16" s="36">
        <v>8</v>
      </c>
      <c r="B16" s="36">
        <v>741</v>
      </c>
      <c r="C16" s="36" t="s">
        <v>123</v>
      </c>
      <c r="D16" s="36" t="s">
        <v>123</v>
      </c>
      <c r="E16" s="36" t="s">
        <v>123</v>
      </c>
      <c r="F16" s="36">
        <v>1</v>
      </c>
      <c r="G16" s="36">
        <v>1</v>
      </c>
      <c r="H16" s="36" t="s">
        <v>123</v>
      </c>
      <c r="I16" s="36">
        <v>1</v>
      </c>
      <c r="J16" s="36" t="s">
        <v>123</v>
      </c>
      <c r="K16" s="36" t="s">
        <v>123</v>
      </c>
      <c r="L16" s="36"/>
      <c r="M16" s="36" t="s">
        <v>123</v>
      </c>
      <c r="N16" s="36">
        <v>1</v>
      </c>
      <c r="O16" s="36" t="s">
        <v>123</v>
      </c>
      <c r="P16" s="36">
        <v>1</v>
      </c>
      <c r="Q16" s="36" t="s">
        <v>123</v>
      </c>
      <c r="R16" s="36" t="s">
        <v>123</v>
      </c>
      <c r="S16" s="36" t="s">
        <v>123</v>
      </c>
      <c r="T16" s="36" t="s">
        <v>123</v>
      </c>
      <c r="U16" s="36" t="s">
        <v>123</v>
      </c>
      <c r="V16" s="36" t="s">
        <v>123</v>
      </c>
      <c r="W16" s="36" t="s">
        <v>123</v>
      </c>
      <c r="X16" s="36" t="s">
        <v>123</v>
      </c>
      <c r="Y16" s="36" t="s">
        <v>123</v>
      </c>
      <c r="Z16" s="36" t="s">
        <v>123</v>
      </c>
      <c r="AA16" s="36" t="s">
        <v>123</v>
      </c>
      <c r="AB16" s="36" t="s">
        <v>123</v>
      </c>
      <c r="AC16" s="36" t="s">
        <v>123</v>
      </c>
      <c r="AD16" s="36" t="s">
        <v>123</v>
      </c>
      <c r="AE16" s="36" t="s">
        <v>123</v>
      </c>
      <c r="AF16" s="36" t="s">
        <v>123</v>
      </c>
      <c r="AG16" s="36" t="s">
        <v>123</v>
      </c>
      <c r="AH16" s="36"/>
      <c r="AI16" s="36"/>
      <c r="AJ16" s="36"/>
      <c r="AK16" s="36"/>
      <c r="AL16" s="36"/>
      <c r="AM16" s="36"/>
      <c r="AN16" s="37">
        <v>-14.815268809452</v>
      </c>
      <c r="AO16" s="37">
        <v>-64.879695866256</v>
      </c>
      <c r="AP16" s="36">
        <v>3692</v>
      </c>
      <c r="AQ16" s="36"/>
      <c r="AR16" s="36"/>
      <c r="AS16" s="54">
        <f>AP15-AP16</f>
        <v>39</v>
      </c>
      <c r="AT16" s="138"/>
      <c r="AU16" s="139"/>
      <c r="AV16" s="36">
        <v>1</v>
      </c>
      <c r="AW16" s="36">
        <v>1</v>
      </c>
      <c r="AX16" s="36">
        <v>1</v>
      </c>
      <c r="AY16" s="36" t="s">
        <v>123</v>
      </c>
      <c r="AZ16" s="36" t="s">
        <v>123</v>
      </c>
      <c r="BA16" s="36" t="s">
        <v>123</v>
      </c>
      <c r="BB16" s="36" t="s">
        <v>123</v>
      </c>
    </row>
    <row r="17" spans="1:54" x14ac:dyDescent="0.3">
      <c r="A17" s="36" t="s">
        <v>392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>
        <v>1</v>
      </c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7">
        <v>-14.815365</v>
      </c>
      <c r="AO17" s="37">
        <v>-64.879756</v>
      </c>
      <c r="AP17" s="36"/>
      <c r="AQ17" s="36"/>
      <c r="AR17" s="36"/>
      <c r="AS17" s="54"/>
      <c r="AT17" s="52"/>
      <c r="AU17" s="53"/>
      <c r="AV17" s="36"/>
      <c r="AW17" s="36"/>
      <c r="AX17" s="36"/>
      <c r="AY17" s="36">
        <v>12</v>
      </c>
      <c r="AZ17" s="36">
        <v>15</v>
      </c>
      <c r="BA17" s="36"/>
      <c r="BB17" s="36"/>
    </row>
    <row r="18" spans="1:54" x14ac:dyDescent="0.3">
      <c r="A18" s="36">
        <v>9</v>
      </c>
      <c r="B18" s="36">
        <v>742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7">
        <v>-14.815568000000001</v>
      </c>
      <c r="AO18" s="37">
        <v>-64.879875999999996</v>
      </c>
      <c r="AP18" s="36"/>
      <c r="AQ18" s="36"/>
      <c r="AR18" s="36"/>
      <c r="AS18" s="54"/>
      <c r="AT18" s="52"/>
      <c r="AU18" s="53"/>
      <c r="AV18" s="36">
        <v>1</v>
      </c>
      <c r="AW18" s="36">
        <v>1</v>
      </c>
      <c r="AX18" s="36">
        <v>1</v>
      </c>
      <c r="AY18" s="36">
        <v>25</v>
      </c>
      <c r="AZ18" s="36">
        <v>31</v>
      </c>
      <c r="BA18" s="36">
        <v>1</v>
      </c>
      <c r="BB18" s="36"/>
    </row>
    <row r="19" spans="1:54" x14ac:dyDescent="0.3">
      <c r="A19" s="36">
        <v>10</v>
      </c>
      <c r="B19" s="36">
        <v>743</v>
      </c>
      <c r="C19" s="36" t="s">
        <v>123</v>
      </c>
      <c r="D19" s="36" t="s">
        <v>123</v>
      </c>
      <c r="E19" s="36" t="s">
        <v>123</v>
      </c>
      <c r="F19" s="36">
        <v>1</v>
      </c>
      <c r="G19" s="36">
        <v>1</v>
      </c>
      <c r="H19" s="36" t="s">
        <v>123</v>
      </c>
      <c r="I19" s="36">
        <v>1</v>
      </c>
      <c r="J19" s="36" t="s">
        <v>123</v>
      </c>
      <c r="K19" s="36" t="s">
        <v>123</v>
      </c>
      <c r="L19" s="36"/>
      <c r="M19" s="36" t="s">
        <v>123</v>
      </c>
      <c r="N19" s="36">
        <v>1</v>
      </c>
      <c r="O19" s="36" t="s">
        <v>123</v>
      </c>
      <c r="P19" s="36">
        <v>1</v>
      </c>
      <c r="Q19" s="36" t="s">
        <v>123</v>
      </c>
      <c r="R19" s="36" t="s">
        <v>123</v>
      </c>
      <c r="S19" s="36" t="s">
        <v>123</v>
      </c>
      <c r="T19" s="36" t="s">
        <v>123</v>
      </c>
      <c r="U19" s="36" t="s">
        <v>123</v>
      </c>
      <c r="V19" s="36" t="s">
        <v>123</v>
      </c>
      <c r="W19" s="36" t="s">
        <v>123</v>
      </c>
      <c r="X19" s="36" t="s">
        <v>123</v>
      </c>
      <c r="Y19" s="36" t="s">
        <v>123</v>
      </c>
      <c r="Z19" s="36" t="s">
        <v>123</v>
      </c>
      <c r="AA19" s="36" t="s">
        <v>123</v>
      </c>
      <c r="AB19" s="36" t="s">
        <v>123</v>
      </c>
      <c r="AC19" s="36" t="s">
        <v>123</v>
      </c>
      <c r="AD19" s="36" t="s">
        <v>123</v>
      </c>
      <c r="AE19" s="36" t="s">
        <v>123</v>
      </c>
      <c r="AF19" s="36" t="s">
        <v>123</v>
      </c>
      <c r="AG19" s="36" t="s">
        <v>123</v>
      </c>
      <c r="AH19" s="36"/>
      <c r="AI19" s="36"/>
      <c r="AJ19" s="36"/>
      <c r="AK19" s="36"/>
      <c r="AL19" s="36"/>
      <c r="AM19" s="36"/>
      <c r="AN19" s="37">
        <v>-14.815392627064</v>
      </c>
      <c r="AO19" s="37">
        <v>-64.879709612577997</v>
      </c>
      <c r="AP19" s="36">
        <v>3674</v>
      </c>
      <c r="AQ19" s="36"/>
      <c r="AR19" s="36"/>
      <c r="AS19" s="54">
        <f>AP16-AP19</f>
        <v>18</v>
      </c>
      <c r="AT19" s="138"/>
      <c r="AU19" s="139"/>
      <c r="AV19" s="36">
        <v>1</v>
      </c>
      <c r="AW19" s="36">
        <v>1</v>
      </c>
      <c r="AX19" s="36">
        <v>1</v>
      </c>
      <c r="AY19" s="36">
        <v>6</v>
      </c>
      <c r="AZ19" s="36">
        <v>7</v>
      </c>
      <c r="BA19" s="36" t="s">
        <v>123</v>
      </c>
      <c r="BB19" s="36" t="s">
        <v>123</v>
      </c>
    </row>
    <row r="20" spans="1:54" x14ac:dyDescent="0.3">
      <c r="A20" s="36">
        <v>11</v>
      </c>
      <c r="B20" s="36">
        <v>744</v>
      </c>
      <c r="C20" s="36" t="s">
        <v>123</v>
      </c>
      <c r="D20" s="36" t="s">
        <v>123</v>
      </c>
      <c r="E20" s="36" t="s">
        <v>123</v>
      </c>
      <c r="F20" s="36">
        <v>1</v>
      </c>
      <c r="G20" s="36">
        <v>1</v>
      </c>
      <c r="H20" s="36" t="s">
        <v>123</v>
      </c>
      <c r="I20" s="36">
        <v>1</v>
      </c>
      <c r="J20" s="36" t="s">
        <v>123</v>
      </c>
      <c r="K20" s="36" t="s">
        <v>123</v>
      </c>
      <c r="L20" s="36">
        <v>1</v>
      </c>
      <c r="M20" s="36" t="s">
        <v>123</v>
      </c>
      <c r="N20" s="36" t="s">
        <v>123</v>
      </c>
      <c r="O20" s="36" t="s">
        <v>123</v>
      </c>
      <c r="P20" s="36" t="s">
        <v>123</v>
      </c>
      <c r="Q20" s="36" t="s">
        <v>123</v>
      </c>
      <c r="R20" s="36" t="s">
        <v>123</v>
      </c>
      <c r="S20" s="36" t="s">
        <v>123</v>
      </c>
      <c r="T20" s="36" t="s">
        <v>123</v>
      </c>
      <c r="U20" s="36" t="s">
        <v>123</v>
      </c>
      <c r="V20" s="36" t="s">
        <v>123</v>
      </c>
      <c r="W20" s="36" t="s">
        <v>123</v>
      </c>
      <c r="X20" s="36" t="s">
        <v>123</v>
      </c>
      <c r="Y20" s="36" t="s">
        <v>123</v>
      </c>
      <c r="Z20" s="36" t="s">
        <v>123</v>
      </c>
      <c r="AA20" s="36" t="s">
        <v>123</v>
      </c>
      <c r="AB20" s="36" t="s">
        <v>123</v>
      </c>
      <c r="AC20" s="36" t="s">
        <v>123</v>
      </c>
      <c r="AD20" s="36" t="s">
        <v>123</v>
      </c>
      <c r="AE20" s="36" t="s">
        <v>123</v>
      </c>
      <c r="AF20" s="36" t="s">
        <v>123</v>
      </c>
      <c r="AG20" s="36" t="s">
        <v>123</v>
      </c>
      <c r="AH20" s="36"/>
      <c r="AI20" s="36"/>
      <c r="AJ20" s="36"/>
      <c r="AK20" s="36"/>
      <c r="AL20" s="36"/>
      <c r="AM20" s="36"/>
      <c r="AN20" s="37">
        <v>-14.815579001608</v>
      </c>
      <c r="AO20" s="37">
        <v>-64.879389759153</v>
      </c>
      <c r="AP20" s="36">
        <v>3633</v>
      </c>
      <c r="AQ20" s="36"/>
      <c r="AR20" s="36"/>
      <c r="AS20" s="54">
        <f>AP19-AP20</f>
        <v>41</v>
      </c>
      <c r="AT20" s="52"/>
      <c r="AU20" s="53"/>
      <c r="AV20" s="36" t="s">
        <v>123</v>
      </c>
      <c r="AW20" s="36" t="s">
        <v>123</v>
      </c>
      <c r="AX20" s="36" t="s">
        <v>123</v>
      </c>
      <c r="AY20" s="36" t="s">
        <v>123</v>
      </c>
      <c r="AZ20" s="36" t="s">
        <v>123</v>
      </c>
      <c r="BA20" s="36" t="s">
        <v>123</v>
      </c>
      <c r="BB20" s="36" t="s">
        <v>123</v>
      </c>
    </row>
    <row r="21" spans="1:54" x14ac:dyDescent="0.3">
      <c r="A21" s="36">
        <v>12</v>
      </c>
      <c r="B21" s="36">
        <v>745</v>
      </c>
      <c r="C21" s="36" t="s">
        <v>123</v>
      </c>
      <c r="D21" s="36" t="s">
        <v>123</v>
      </c>
      <c r="E21" s="36" t="s">
        <v>123</v>
      </c>
      <c r="F21" s="36">
        <v>1</v>
      </c>
      <c r="G21" s="36">
        <v>1</v>
      </c>
      <c r="H21" s="36" t="s">
        <v>123</v>
      </c>
      <c r="I21" s="36">
        <v>1</v>
      </c>
      <c r="J21" s="36" t="s">
        <v>123</v>
      </c>
      <c r="K21" s="36" t="s">
        <v>123</v>
      </c>
      <c r="L21" s="36">
        <v>1</v>
      </c>
      <c r="M21" s="36" t="s">
        <v>123</v>
      </c>
      <c r="N21" s="36" t="s">
        <v>123</v>
      </c>
      <c r="O21" s="36" t="s">
        <v>123</v>
      </c>
      <c r="P21" s="36" t="s">
        <v>123</v>
      </c>
      <c r="Q21" s="36" t="s">
        <v>123</v>
      </c>
      <c r="R21" s="36" t="s">
        <v>123</v>
      </c>
      <c r="S21" s="36" t="s">
        <v>123</v>
      </c>
      <c r="T21" s="36" t="s">
        <v>123</v>
      </c>
      <c r="U21" s="36" t="s">
        <v>123</v>
      </c>
      <c r="V21" s="36" t="s">
        <v>123</v>
      </c>
      <c r="W21" s="36" t="s">
        <v>123</v>
      </c>
      <c r="X21" s="36" t="s">
        <v>123</v>
      </c>
      <c r="Y21" s="36" t="s">
        <v>123</v>
      </c>
      <c r="Z21" s="36" t="s">
        <v>123</v>
      </c>
      <c r="AA21" s="36" t="s">
        <v>123</v>
      </c>
      <c r="AB21" s="36" t="s">
        <v>123</v>
      </c>
      <c r="AC21" s="36" t="s">
        <v>123</v>
      </c>
      <c r="AD21" s="36" t="s">
        <v>123</v>
      </c>
      <c r="AE21" s="36" t="s">
        <v>123</v>
      </c>
      <c r="AF21" s="36" t="s">
        <v>123</v>
      </c>
      <c r="AG21" s="36" t="s">
        <v>123</v>
      </c>
      <c r="AH21" s="36"/>
      <c r="AI21" s="36"/>
      <c r="AJ21" s="36"/>
      <c r="AK21" s="36"/>
      <c r="AL21" s="36"/>
      <c r="AM21" s="36"/>
      <c r="AN21" s="37">
        <v>-14.815776072255</v>
      </c>
      <c r="AO21" s="37">
        <v>-64.879079628734999</v>
      </c>
      <c r="AP21" s="36">
        <v>3594</v>
      </c>
      <c r="AQ21" s="36"/>
      <c r="AR21" s="36"/>
      <c r="AS21" s="54">
        <f>AP20-AP21</f>
        <v>39</v>
      </c>
      <c r="AT21" s="138"/>
      <c r="AU21" s="139"/>
      <c r="AV21" s="36" t="s">
        <v>123</v>
      </c>
      <c r="AW21" s="36" t="s">
        <v>123</v>
      </c>
      <c r="AX21" s="36" t="s">
        <v>123</v>
      </c>
      <c r="AY21" s="36" t="s">
        <v>123</v>
      </c>
      <c r="AZ21" s="36" t="s">
        <v>123</v>
      </c>
      <c r="BA21" s="36" t="s">
        <v>123</v>
      </c>
      <c r="BB21" s="36" t="s">
        <v>123</v>
      </c>
    </row>
    <row r="22" spans="1:54" x14ac:dyDescent="0.3">
      <c r="A22" s="36">
        <v>13</v>
      </c>
      <c r="B22" s="36">
        <v>746</v>
      </c>
      <c r="C22" s="36" t="s">
        <v>123</v>
      </c>
      <c r="D22" s="36" t="s">
        <v>123</v>
      </c>
      <c r="E22" s="36" t="s">
        <v>123</v>
      </c>
      <c r="F22" s="36">
        <v>1</v>
      </c>
      <c r="G22" s="36">
        <v>1</v>
      </c>
      <c r="H22" s="36" t="s">
        <v>123</v>
      </c>
      <c r="I22" s="36">
        <v>1</v>
      </c>
      <c r="J22" s="36" t="s">
        <v>123</v>
      </c>
      <c r="K22" s="36" t="s">
        <v>123</v>
      </c>
      <c r="L22" s="36">
        <v>1</v>
      </c>
      <c r="M22" s="36" t="s">
        <v>123</v>
      </c>
      <c r="N22" s="36" t="s">
        <v>123</v>
      </c>
      <c r="O22" s="36" t="s">
        <v>123</v>
      </c>
      <c r="P22" s="36" t="s">
        <v>123</v>
      </c>
      <c r="Q22" s="36" t="s">
        <v>123</v>
      </c>
      <c r="R22" s="36" t="s">
        <v>123</v>
      </c>
      <c r="S22" s="36" t="s">
        <v>123</v>
      </c>
      <c r="T22" s="36" t="s">
        <v>123</v>
      </c>
      <c r="U22" s="36" t="s">
        <v>123</v>
      </c>
      <c r="V22" s="36" t="s">
        <v>123</v>
      </c>
      <c r="W22" s="36" t="s">
        <v>123</v>
      </c>
      <c r="X22" s="36" t="s">
        <v>123</v>
      </c>
      <c r="Y22" s="36" t="s">
        <v>123</v>
      </c>
      <c r="Z22" s="36" t="s">
        <v>123</v>
      </c>
      <c r="AA22" s="36" t="s">
        <v>123</v>
      </c>
      <c r="AB22" s="36" t="s">
        <v>123</v>
      </c>
      <c r="AC22" s="36" t="s">
        <v>123</v>
      </c>
      <c r="AD22" s="36" t="s">
        <v>123</v>
      </c>
      <c r="AE22" s="36" t="s">
        <v>123</v>
      </c>
      <c r="AF22" s="36" t="s">
        <v>123</v>
      </c>
      <c r="AG22" s="36" t="s">
        <v>123</v>
      </c>
      <c r="AH22" s="36"/>
      <c r="AI22" s="36"/>
      <c r="AJ22" s="36"/>
      <c r="AK22" s="36"/>
      <c r="AL22" s="36"/>
      <c r="AM22" s="36"/>
      <c r="AN22" s="37">
        <v>-14.815972170337</v>
      </c>
      <c r="AO22" s="37">
        <v>-64.878720883279996</v>
      </c>
      <c r="AP22" s="36">
        <v>3550</v>
      </c>
      <c r="AQ22" s="36"/>
      <c r="AR22" s="36"/>
      <c r="AS22" s="54">
        <f>AP21-AP22</f>
        <v>44</v>
      </c>
      <c r="AT22" s="138"/>
      <c r="AU22" s="139"/>
      <c r="AV22" s="36" t="s">
        <v>123</v>
      </c>
      <c r="AW22" s="36" t="s">
        <v>123</v>
      </c>
      <c r="AX22" s="36" t="s">
        <v>123</v>
      </c>
      <c r="AY22" s="36" t="s">
        <v>123</v>
      </c>
      <c r="AZ22" s="36" t="s">
        <v>123</v>
      </c>
      <c r="BA22" s="36" t="s">
        <v>123</v>
      </c>
      <c r="BB22" s="36" t="s">
        <v>123</v>
      </c>
    </row>
    <row r="23" spans="1:54" x14ac:dyDescent="0.3">
      <c r="A23" s="36">
        <v>14</v>
      </c>
      <c r="B23" s="36">
        <v>747</v>
      </c>
      <c r="C23" s="36"/>
      <c r="D23" s="36"/>
      <c r="E23" s="36"/>
      <c r="F23" s="36">
        <v>1</v>
      </c>
      <c r="G23" s="36">
        <v>1</v>
      </c>
      <c r="H23" s="36"/>
      <c r="I23" s="36">
        <v>1</v>
      </c>
      <c r="J23" s="36"/>
      <c r="K23" s="36"/>
      <c r="L23" s="36">
        <v>1</v>
      </c>
      <c r="M23" s="36"/>
      <c r="N23" s="36"/>
      <c r="O23" s="36"/>
      <c r="P23" s="36"/>
      <c r="Q23" s="36"/>
      <c r="R23" s="36"/>
      <c r="S23" s="36"/>
      <c r="T23" s="36"/>
      <c r="U23" s="36"/>
      <c r="V23" s="36">
        <v>1</v>
      </c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 t="s">
        <v>323</v>
      </c>
      <c r="AL23" s="36">
        <v>1</v>
      </c>
      <c r="AM23" s="36">
        <v>1</v>
      </c>
      <c r="AN23" s="37">
        <v>-14.816090000000001</v>
      </c>
      <c r="AO23" s="37">
        <v>-64.878518</v>
      </c>
      <c r="AP23" s="36">
        <v>3528</v>
      </c>
      <c r="AQ23" s="36">
        <v>3504</v>
      </c>
      <c r="AR23" s="36">
        <f>AP23-AQ23</f>
        <v>24</v>
      </c>
      <c r="AS23" s="54">
        <f>AP22-AP23</f>
        <v>22</v>
      </c>
      <c r="AT23" s="52"/>
      <c r="AU23" s="53"/>
      <c r="AV23" s="36"/>
      <c r="AW23" s="36"/>
      <c r="AX23" s="36"/>
      <c r="AY23" s="36"/>
      <c r="AZ23" s="36"/>
      <c r="BA23" s="36"/>
      <c r="BB23" s="36"/>
    </row>
    <row r="24" spans="1:54" x14ac:dyDescent="0.3">
      <c r="A24" s="36">
        <v>15</v>
      </c>
      <c r="B24" s="36">
        <v>748</v>
      </c>
      <c r="C24" s="36" t="s">
        <v>123</v>
      </c>
      <c r="D24" s="36" t="s">
        <v>123</v>
      </c>
      <c r="E24" s="36" t="s">
        <v>123</v>
      </c>
      <c r="F24" s="36">
        <v>1</v>
      </c>
      <c r="G24" s="36">
        <v>1</v>
      </c>
      <c r="H24" s="36" t="s">
        <v>123</v>
      </c>
      <c r="I24" s="36">
        <v>1</v>
      </c>
      <c r="J24" s="36" t="s">
        <v>123</v>
      </c>
      <c r="K24" s="36" t="s">
        <v>123</v>
      </c>
      <c r="L24" s="36">
        <v>1</v>
      </c>
      <c r="M24" s="36" t="s">
        <v>123</v>
      </c>
      <c r="N24" s="36" t="s">
        <v>123</v>
      </c>
      <c r="O24" s="36" t="s">
        <v>123</v>
      </c>
      <c r="P24" s="36" t="s">
        <v>123</v>
      </c>
      <c r="Q24" s="36" t="s">
        <v>123</v>
      </c>
      <c r="R24" s="36" t="s">
        <v>123</v>
      </c>
      <c r="S24" s="36" t="s">
        <v>123</v>
      </c>
      <c r="T24" s="36" t="s">
        <v>123</v>
      </c>
      <c r="U24" s="36" t="s">
        <v>123</v>
      </c>
      <c r="V24" s="36"/>
      <c r="W24" s="36" t="s">
        <v>123</v>
      </c>
      <c r="X24" s="36" t="s">
        <v>123</v>
      </c>
      <c r="Y24" s="36" t="s">
        <v>123</v>
      </c>
      <c r="Z24" s="36" t="s">
        <v>123</v>
      </c>
      <c r="AA24" s="36" t="s">
        <v>123</v>
      </c>
      <c r="AB24" s="36" t="s">
        <v>123</v>
      </c>
      <c r="AC24" s="36" t="s">
        <v>123</v>
      </c>
      <c r="AD24" s="36" t="s">
        <v>123</v>
      </c>
      <c r="AE24" s="36" t="s">
        <v>123</v>
      </c>
      <c r="AF24" s="36" t="s">
        <v>123</v>
      </c>
      <c r="AG24" s="36" t="s">
        <v>123</v>
      </c>
      <c r="AH24" s="36"/>
      <c r="AI24" s="36"/>
      <c r="AJ24" s="36"/>
      <c r="AK24" s="36"/>
      <c r="AL24" s="36"/>
      <c r="AM24" s="36"/>
      <c r="AN24" s="37">
        <v>-14.816188040085001</v>
      </c>
      <c r="AO24" s="37">
        <v>-64.878365155308998</v>
      </c>
      <c r="AP24" s="36">
        <v>3481</v>
      </c>
      <c r="AQ24" s="36"/>
      <c r="AR24" s="36"/>
      <c r="AS24" s="54">
        <f>AQ23-AP24</f>
        <v>23</v>
      </c>
      <c r="AT24" s="138"/>
      <c r="AU24" s="139"/>
      <c r="AV24" s="36" t="s">
        <v>123</v>
      </c>
      <c r="AW24" s="36" t="s">
        <v>123</v>
      </c>
      <c r="AX24" s="36" t="s">
        <v>123</v>
      </c>
      <c r="AY24" s="36" t="s">
        <v>123</v>
      </c>
      <c r="AZ24" s="36" t="s">
        <v>123</v>
      </c>
      <c r="BA24" s="36" t="s">
        <v>123</v>
      </c>
      <c r="BB24" s="36" t="s">
        <v>123</v>
      </c>
    </row>
    <row r="25" spans="1:54" x14ac:dyDescent="0.3">
      <c r="A25" s="36">
        <v>16</v>
      </c>
      <c r="B25" s="36">
        <v>749</v>
      </c>
      <c r="C25" s="36" t="s">
        <v>123</v>
      </c>
      <c r="D25" s="36" t="s">
        <v>123</v>
      </c>
      <c r="E25" s="36" t="s">
        <v>123</v>
      </c>
      <c r="F25" s="36">
        <v>1</v>
      </c>
      <c r="G25" s="36">
        <v>1</v>
      </c>
      <c r="H25" s="36" t="s">
        <v>123</v>
      </c>
      <c r="I25" s="36">
        <v>1</v>
      </c>
      <c r="J25" s="36" t="s">
        <v>123</v>
      </c>
      <c r="K25" s="36" t="s">
        <v>123</v>
      </c>
      <c r="L25" s="36">
        <v>1</v>
      </c>
      <c r="M25" s="36" t="s">
        <v>123</v>
      </c>
      <c r="N25" s="36" t="s">
        <v>123</v>
      </c>
      <c r="O25" s="36" t="s">
        <v>123</v>
      </c>
      <c r="P25" s="36" t="s">
        <v>123</v>
      </c>
      <c r="Q25" s="36" t="s">
        <v>123</v>
      </c>
      <c r="R25" s="36" t="s">
        <v>123</v>
      </c>
      <c r="S25" s="36" t="s">
        <v>123</v>
      </c>
      <c r="T25" s="36" t="s">
        <v>123</v>
      </c>
      <c r="U25" s="36" t="s">
        <v>123</v>
      </c>
      <c r="V25" s="36" t="s">
        <v>123</v>
      </c>
      <c r="W25" s="36" t="s">
        <v>123</v>
      </c>
      <c r="X25" s="36" t="s">
        <v>123</v>
      </c>
      <c r="Y25" s="36" t="s">
        <v>123</v>
      </c>
      <c r="Z25" s="36" t="s">
        <v>123</v>
      </c>
      <c r="AA25" s="36" t="s">
        <v>123</v>
      </c>
      <c r="AB25" s="36" t="s">
        <v>123</v>
      </c>
      <c r="AC25" s="36" t="s">
        <v>123</v>
      </c>
      <c r="AD25" s="36" t="s">
        <v>123</v>
      </c>
      <c r="AE25" s="36" t="s">
        <v>123</v>
      </c>
      <c r="AF25" s="36" t="s">
        <v>123</v>
      </c>
      <c r="AG25" s="36" t="s">
        <v>123</v>
      </c>
      <c r="AH25" s="36"/>
      <c r="AI25" s="36"/>
      <c r="AJ25" s="36"/>
      <c r="AK25" s="36"/>
      <c r="AL25" s="36"/>
      <c r="AM25" s="36"/>
      <c r="AN25" s="37">
        <v>-14.815889</v>
      </c>
      <c r="AO25" s="37">
        <v>-64.877881000000002</v>
      </c>
      <c r="AP25" s="36">
        <v>3420</v>
      </c>
      <c r="AQ25" s="36"/>
      <c r="AR25" s="36"/>
      <c r="AS25" s="54">
        <f>AP24-AP25</f>
        <v>61</v>
      </c>
      <c r="AT25" s="138"/>
      <c r="AU25" s="139"/>
      <c r="AV25" s="36" t="s">
        <v>123</v>
      </c>
      <c r="AW25" s="36" t="s">
        <v>123</v>
      </c>
      <c r="AX25" s="36" t="s">
        <v>123</v>
      </c>
      <c r="AY25" s="36" t="s">
        <v>123</v>
      </c>
      <c r="AZ25" s="36" t="s">
        <v>123</v>
      </c>
      <c r="BA25" s="36" t="s">
        <v>123</v>
      </c>
      <c r="BB25" s="36" t="s">
        <v>123</v>
      </c>
    </row>
    <row r="26" spans="1:54" x14ac:dyDescent="0.3">
      <c r="A26" s="36">
        <v>17</v>
      </c>
      <c r="B26" s="36">
        <v>750</v>
      </c>
      <c r="C26" s="36" t="s">
        <v>123</v>
      </c>
      <c r="D26" s="36" t="s">
        <v>123</v>
      </c>
      <c r="E26" s="36" t="s">
        <v>123</v>
      </c>
      <c r="F26" s="36">
        <v>1</v>
      </c>
      <c r="G26" s="36">
        <v>1</v>
      </c>
      <c r="H26" s="36" t="s">
        <v>123</v>
      </c>
      <c r="I26" s="36">
        <v>1</v>
      </c>
      <c r="J26" s="36" t="s">
        <v>123</v>
      </c>
      <c r="K26" s="36" t="s">
        <v>123</v>
      </c>
      <c r="L26" s="36">
        <v>1</v>
      </c>
      <c r="M26" s="36" t="s">
        <v>123</v>
      </c>
      <c r="N26" s="36" t="s">
        <v>123</v>
      </c>
      <c r="O26" s="36" t="s">
        <v>123</v>
      </c>
      <c r="P26" s="36" t="s">
        <v>123</v>
      </c>
      <c r="Q26" s="36" t="s">
        <v>123</v>
      </c>
      <c r="R26" s="36" t="s">
        <v>123</v>
      </c>
      <c r="S26" s="36" t="s">
        <v>123</v>
      </c>
      <c r="T26" s="36" t="s">
        <v>123</v>
      </c>
      <c r="U26" s="36" t="s">
        <v>123</v>
      </c>
      <c r="V26" s="36" t="s">
        <v>123</v>
      </c>
      <c r="W26" s="36" t="s">
        <v>123</v>
      </c>
      <c r="X26" s="36" t="s">
        <v>123</v>
      </c>
      <c r="Y26" s="36" t="s">
        <v>123</v>
      </c>
      <c r="Z26" s="36" t="s">
        <v>123</v>
      </c>
      <c r="AA26" s="36" t="s">
        <v>123</v>
      </c>
      <c r="AB26" s="36" t="s">
        <v>123</v>
      </c>
      <c r="AC26" s="36" t="s">
        <v>123</v>
      </c>
      <c r="AD26" s="36" t="s">
        <v>123</v>
      </c>
      <c r="AE26" s="36" t="s">
        <v>123</v>
      </c>
      <c r="AF26" s="36" t="s">
        <v>123</v>
      </c>
      <c r="AG26" s="36" t="s">
        <v>123</v>
      </c>
      <c r="AH26" s="36"/>
      <c r="AI26" s="36"/>
      <c r="AJ26" s="36"/>
      <c r="AK26" s="36"/>
      <c r="AL26" s="36"/>
      <c r="AM26" s="36"/>
      <c r="AN26" s="37">
        <v>-14.815731</v>
      </c>
      <c r="AO26" s="37">
        <v>-64.877599000000004</v>
      </c>
      <c r="AP26" s="36">
        <v>3386</v>
      </c>
      <c r="AQ26" s="36"/>
      <c r="AR26" s="36"/>
      <c r="AS26" s="54">
        <f>AP25-AP26</f>
        <v>34</v>
      </c>
      <c r="AT26" s="52"/>
      <c r="AU26" s="53"/>
      <c r="AV26" s="36"/>
      <c r="AW26" s="36"/>
      <c r="AX26" s="36"/>
      <c r="AY26" s="36"/>
      <c r="AZ26" s="36"/>
      <c r="BA26" s="36"/>
      <c r="BB26" s="36"/>
    </row>
    <row r="27" spans="1:54" x14ac:dyDescent="0.3">
      <c r="A27" s="36">
        <v>18</v>
      </c>
      <c r="B27" s="36">
        <v>751</v>
      </c>
      <c r="C27" s="36" t="s">
        <v>123</v>
      </c>
      <c r="D27" s="36" t="s">
        <v>123</v>
      </c>
      <c r="E27" s="36" t="s">
        <v>123</v>
      </c>
      <c r="F27" s="36">
        <v>1</v>
      </c>
      <c r="G27" s="36">
        <v>1</v>
      </c>
      <c r="H27" s="36" t="s">
        <v>123</v>
      </c>
      <c r="I27" s="36">
        <v>1</v>
      </c>
      <c r="J27" s="36" t="s">
        <v>123</v>
      </c>
      <c r="K27" s="36" t="s">
        <v>123</v>
      </c>
      <c r="L27" s="36"/>
      <c r="M27" s="36" t="s">
        <v>123</v>
      </c>
      <c r="N27" s="36">
        <v>1</v>
      </c>
      <c r="O27" s="36" t="s">
        <v>123</v>
      </c>
      <c r="P27" s="36">
        <v>1</v>
      </c>
      <c r="Q27" s="36" t="s">
        <v>123</v>
      </c>
      <c r="R27" s="36" t="s">
        <v>123</v>
      </c>
      <c r="S27" s="36" t="s">
        <v>123</v>
      </c>
      <c r="T27" s="36" t="s">
        <v>123</v>
      </c>
      <c r="U27" s="36" t="s">
        <v>123</v>
      </c>
      <c r="V27" s="36" t="s">
        <v>123</v>
      </c>
      <c r="W27" s="36" t="s">
        <v>123</v>
      </c>
      <c r="X27" s="36" t="s">
        <v>123</v>
      </c>
      <c r="Y27" s="36" t="s">
        <v>123</v>
      </c>
      <c r="Z27" s="36" t="s">
        <v>123</v>
      </c>
      <c r="AA27" s="36" t="s">
        <v>123</v>
      </c>
      <c r="AB27" s="36" t="s">
        <v>123</v>
      </c>
      <c r="AC27" s="36" t="s">
        <v>123</v>
      </c>
      <c r="AD27" s="36" t="s">
        <v>123</v>
      </c>
      <c r="AE27" s="36" t="s">
        <v>123</v>
      </c>
      <c r="AF27" s="36" t="s">
        <v>123</v>
      </c>
      <c r="AG27" s="36" t="s">
        <v>123</v>
      </c>
      <c r="AH27" s="36"/>
      <c r="AI27" s="36"/>
      <c r="AJ27" s="36"/>
      <c r="AK27" s="36"/>
      <c r="AL27" s="36"/>
      <c r="AM27" s="36"/>
      <c r="AN27" s="37">
        <v>-14.815586</v>
      </c>
      <c r="AO27" s="37">
        <v>-64.877279000000001</v>
      </c>
      <c r="AP27" s="36">
        <v>3346</v>
      </c>
      <c r="AQ27" s="36"/>
      <c r="AR27" s="36"/>
      <c r="AS27" s="54">
        <f>AP26-AP27</f>
        <v>40</v>
      </c>
      <c r="AT27" s="52"/>
      <c r="AU27" s="53"/>
      <c r="AV27" s="36">
        <v>1</v>
      </c>
      <c r="AW27" s="36">
        <v>1</v>
      </c>
      <c r="AX27" s="36">
        <v>1</v>
      </c>
      <c r="AY27" s="36"/>
      <c r="AZ27" s="36"/>
      <c r="BA27" s="36"/>
      <c r="BB27" s="36"/>
    </row>
    <row r="28" spans="1:54" x14ac:dyDescent="0.3">
      <c r="A28" s="36" t="s">
        <v>391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>
        <v>1</v>
      </c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7">
        <v>-14.815534</v>
      </c>
      <c r="AO28" s="37">
        <v>-64.877105999999998</v>
      </c>
      <c r="AP28" s="36"/>
      <c r="AQ28" s="36"/>
      <c r="AR28" s="36"/>
      <c r="AS28" s="54"/>
      <c r="AT28" s="52"/>
      <c r="AU28" s="53"/>
      <c r="AV28" s="36"/>
      <c r="AW28" s="36"/>
      <c r="AX28" s="36"/>
      <c r="AY28" s="36">
        <v>20</v>
      </c>
      <c r="AZ28" s="36">
        <v>25</v>
      </c>
      <c r="BA28" s="36"/>
      <c r="BB28" s="36"/>
    </row>
    <row r="29" spans="1:54" x14ac:dyDescent="0.3">
      <c r="A29" s="36">
        <v>19</v>
      </c>
      <c r="B29" s="36">
        <v>752</v>
      </c>
      <c r="C29" s="36" t="s">
        <v>123</v>
      </c>
      <c r="D29" s="36" t="s">
        <v>123</v>
      </c>
      <c r="E29" s="36" t="s">
        <v>123</v>
      </c>
      <c r="F29" s="36">
        <v>1</v>
      </c>
      <c r="G29" s="36">
        <v>1</v>
      </c>
      <c r="H29" s="36" t="s">
        <v>123</v>
      </c>
      <c r="I29" s="36">
        <v>1</v>
      </c>
      <c r="J29" s="36" t="s">
        <v>123</v>
      </c>
      <c r="K29" s="36" t="s">
        <v>123</v>
      </c>
      <c r="L29" s="36"/>
      <c r="M29" s="36" t="s">
        <v>123</v>
      </c>
      <c r="N29" s="36" t="s">
        <v>123</v>
      </c>
      <c r="O29" s="36" t="s">
        <v>123</v>
      </c>
      <c r="P29" s="36">
        <v>1</v>
      </c>
      <c r="Q29" s="36" t="s">
        <v>123</v>
      </c>
      <c r="R29" s="36" t="s">
        <v>123</v>
      </c>
      <c r="S29" s="36" t="s">
        <v>123</v>
      </c>
      <c r="T29" s="36" t="s">
        <v>123</v>
      </c>
      <c r="U29" s="36" t="s">
        <v>123</v>
      </c>
      <c r="V29" s="36" t="s">
        <v>123</v>
      </c>
      <c r="W29" s="36" t="s">
        <v>123</v>
      </c>
      <c r="X29" s="36" t="s">
        <v>123</v>
      </c>
      <c r="Y29" s="36" t="s">
        <v>123</v>
      </c>
      <c r="Z29" s="36" t="s">
        <v>123</v>
      </c>
      <c r="AA29" s="36" t="s">
        <v>123</v>
      </c>
      <c r="AB29" s="36" t="s">
        <v>123</v>
      </c>
      <c r="AC29" s="36" t="s">
        <v>123</v>
      </c>
      <c r="AD29" s="36" t="s">
        <v>123</v>
      </c>
      <c r="AE29" s="36" t="s">
        <v>123</v>
      </c>
      <c r="AF29" s="36" t="s">
        <v>123</v>
      </c>
      <c r="AG29" s="36" t="s">
        <v>123</v>
      </c>
      <c r="AH29" s="36"/>
      <c r="AI29" s="36"/>
      <c r="AJ29" s="36"/>
      <c r="AK29" s="36"/>
      <c r="AL29" s="36"/>
      <c r="AM29" s="36"/>
      <c r="AN29" s="37">
        <v>-14.815477</v>
      </c>
      <c r="AO29" s="37">
        <v>-64.877122999999997</v>
      </c>
      <c r="AP29" s="36"/>
      <c r="AQ29" s="36"/>
      <c r="AR29" s="36"/>
      <c r="AS29" s="54"/>
      <c r="AT29" s="52"/>
      <c r="AU29" s="53"/>
      <c r="AV29" s="36">
        <v>1</v>
      </c>
      <c r="AW29" s="36">
        <v>1</v>
      </c>
      <c r="AX29" s="36">
        <v>1</v>
      </c>
      <c r="AY29" s="36">
        <v>6</v>
      </c>
      <c r="AZ29" s="36">
        <v>7</v>
      </c>
      <c r="BA29" s="36">
        <v>1</v>
      </c>
      <c r="BB29" s="36"/>
    </row>
    <row r="30" spans="1:54" x14ac:dyDescent="0.3">
      <c r="A30" s="36">
        <v>20</v>
      </c>
      <c r="B30" s="36">
        <v>753</v>
      </c>
      <c r="C30" s="36"/>
      <c r="D30" s="36"/>
      <c r="E30" s="36"/>
      <c r="F30" s="36">
        <v>1</v>
      </c>
      <c r="G30" s="36">
        <v>1</v>
      </c>
      <c r="H30" s="36">
        <v>1</v>
      </c>
      <c r="I30" s="36"/>
      <c r="J30" s="36"/>
      <c r="K30" s="36"/>
      <c r="L30" s="36"/>
      <c r="M30" s="36"/>
      <c r="N30" s="36"/>
      <c r="O30" s="36"/>
      <c r="P30" s="36">
        <v>1</v>
      </c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7">
        <v>-14.815435000000001</v>
      </c>
      <c r="AO30" s="37">
        <v>-64.876947999999999</v>
      </c>
      <c r="AP30" s="36"/>
      <c r="AQ30" s="36"/>
      <c r="AR30" s="36"/>
      <c r="AS30" s="54"/>
      <c r="AT30" s="52"/>
      <c r="AU30" s="53"/>
      <c r="AV30" s="36">
        <v>1</v>
      </c>
      <c r="AW30" s="36">
        <v>1</v>
      </c>
      <c r="AX30" s="36">
        <v>1</v>
      </c>
      <c r="AY30" s="36">
        <v>19</v>
      </c>
      <c r="AZ30" s="36">
        <v>23</v>
      </c>
      <c r="BA30" s="36">
        <v>1</v>
      </c>
      <c r="BB30" s="36"/>
    </row>
    <row r="31" spans="1:54" x14ac:dyDescent="0.3">
      <c r="A31" s="36">
        <v>21</v>
      </c>
      <c r="B31" s="36">
        <v>754</v>
      </c>
      <c r="C31" s="36" t="s">
        <v>123</v>
      </c>
      <c r="D31" s="36" t="s">
        <v>123</v>
      </c>
      <c r="E31" s="36" t="s">
        <v>123</v>
      </c>
      <c r="F31" s="36">
        <v>1</v>
      </c>
      <c r="G31" s="36">
        <v>1</v>
      </c>
      <c r="H31" s="36" t="s">
        <v>123</v>
      </c>
      <c r="I31" s="36">
        <v>1</v>
      </c>
      <c r="J31" s="36" t="s">
        <v>123</v>
      </c>
      <c r="K31" s="36" t="s">
        <v>123</v>
      </c>
      <c r="L31" s="36"/>
      <c r="M31" s="36" t="s">
        <v>123</v>
      </c>
      <c r="N31" s="36"/>
      <c r="O31" s="36">
        <v>1</v>
      </c>
      <c r="P31" s="36"/>
      <c r="Q31" s="36" t="s">
        <v>123</v>
      </c>
      <c r="R31" s="36" t="s">
        <v>123</v>
      </c>
      <c r="S31" s="36" t="s">
        <v>123</v>
      </c>
      <c r="T31" s="36" t="s">
        <v>123</v>
      </c>
      <c r="U31" s="36" t="s">
        <v>123</v>
      </c>
      <c r="V31" s="36" t="s">
        <v>123</v>
      </c>
      <c r="W31" s="36" t="s">
        <v>123</v>
      </c>
      <c r="X31" s="36" t="s">
        <v>123</v>
      </c>
      <c r="Y31" s="36" t="s">
        <v>123</v>
      </c>
      <c r="Z31" s="36" t="s">
        <v>123</v>
      </c>
      <c r="AA31" s="36" t="s">
        <v>123</v>
      </c>
      <c r="AB31" s="36" t="s">
        <v>123</v>
      </c>
      <c r="AC31" s="36" t="s">
        <v>123</v>
      </c>
      <c r="AD31" s="36" t="s">
        <v>123</v>
      </c>
      <c r="AE31" s="36" t="s">
        <v>123</v>
      </c>
      <c r="AF31" s="36" t="s">
        <v>123</v>
      </c>
      <c r="AG31" s="36" t="s">
        <v>123</v>
      </c>
      <c r="AH31" s="36"/>
      <c r="AI31" s="36"/>
      <c r="AJ31" s="36"/>
      <c r="AK31" s="36"/>
      <c r="AL31" s="36"/>
      <c r="AM31" s="36"/>
      <c r="AN31" s="37">
        <v>-14.815868999999999</v>
      </c>
      <c r="AO31" s="37">
        <v>-64.876915999999994</v>
      </c>
      <c r="AP31" s="36">
        <v>3278</v>
      </c>
      <c r="AQ31" s="36"/>
      <c r="AR31" s="36"/>
      <c r="AS31" s="54">
        <f>AP27-AP31</f>
        <v>68</v>
      </c>
      <c r="AT31" s="52"/>
      <c r="AU31" s="53"/>
      <c r="AV31" s="36">
        <v>2</v>
      </c>
      <c r="AW31" s="36">
        <v>2</v>
      </c>
      <c r="AX31" s="36">
        <v>2</v>
      </c>
      <c r="AY31" s="36">
        <v>42</v>
      </c>
      <c r="AZ31" s="36">
        <v>52</v>
      </c>
      <c r="BA31" s="36" t="s">
        <v>123</v>
      </c>
      <c r="BB31" s="36" t="s">
        <v>123</v>
      </c>
    </row>
    <row r="32" spans="1:54" x14ac:dyDescent="0.3">
      <c r="A32" s="36">
        <v>22</v>
      </c>
      <c r="B32" s="36">
        <v>755</v>
      </c>
      <c r="C32" s="36"/>
      <c r="D32" s="36"/>
      <c r="E32" s="36"/>
      <c r="F32" s="36">
        <v>1</v>
      </c>
      <c r="G32" s="36">
        <v>1</v>
      </c>
      <c r="H32" s="36"/>
      <c r="I32" s="36">
        <v>1</v>
      </c>
      <c r="J32" s="36"/>
      <c r="K32" s="36"/>
      <c r="L32" s="36">
        <v>1</v>
      </c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7">
        <v>-14.816204000000001</v>
      </c>
      <c r="AO32" s="37">
        <v>-64.876749000000004</v>
      </c>
      <c r="AP32" s="36">
        <v>3240</v>
      </c>
      <c r="AQ32" s="36"/>
      <c r="AR32" s="36"/>
      <c r="AS32" s="54">
        <f>AP31-AP32</f>
        <v>38</v>
      </c>
      <c r="AT32" s="52"/>
      <c r="AU32" s="53"/>
      <c r="AV32" s="36"/>
      <c r="AW32" s="36"/>
      <c r="AX32" s="36"/>
      <c r="AY32" s="36"/>
      <c r="AZ32" s="36"/>
      <c r="BA32" s="36"/>
      <c r="BB32" s="36"/>
    </row>
    <row r="33" spans="1:54" x14ac:dyDescent="0.3">
      <c r="A33" s="36">
        <v>23</v>
      </c>
      <c r="B33" s="36">
        <v>756</v>
      </c>
      <c r="C33" s="36"/>
      <c r="D33" s="36"/>
      <c r="E33" s="36"/>
      <c r="F33" s="36">
        <v>1</v>
      </c>
      <c r="G33" s="36">
        <v>1</v>
      </c>
      <c r="H33" s="36"/>
      <c r="I33" s="36">
        <v>1</v>
      </c>
      <c r="J33" s="36"/>
      <c r="K33" s="36"/>
      <c r="L33" s="36">
        <v>1</v>
      </c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7">
        <v>-14.816535999999999</v>
      </c>
      <c r="AO33" s="37">
        <v>-64.876566999999994</v>
      </c>
      <c r="AP33" s="36">
        <v>3200</v>
      </c>
      <c r="AQ33" s="36"/>
      <c r="AR33" s="36"/>
      <c r="AS33" s="54">
        <f>AP32-AP33</f>
        <v>40</v>
      </c>
      <c r="AT33" s="52"/>
      <c r="AU33" s="53"/>
      <c r="AV33" s="36"/>
      <c r="AW33" s="36"/>
      <c r="AX33" s="36"/>
      <c r="AY33" s="36"/>
      <c r="AZ33" s="36"/>
      <c r="BA33" s="36"/>
      <c r="BB33" s="36" t="s">
        <v>123</v>
      </c>
    </row>
    <row r="34" spans="1:54" x14ac:dyDescent="0.3">
      <c r="A34" s="36">
        <v>24</v>
      </c>
      <c r="B34" s="36">
        <v>757</v>
      </c>
      <c r="C34" s="36"/>
      <c r="D34" s="36"/>
      <c r="E34" s="36"/>
      <c r="F34" s="36">
        <v>1</v>
      </c>
      <c r="G34" s="36">
        <v>1</v>
      </c>
      <c r="H34" s="36"/>
      <c r="I34" s="36">
        <v>1</v>
      </c>
      <c r="J34" s="36"/>
      <c r="K34" s="36"/>
      <c r="L34" s="36">
        <v>1</v>
      </c>
      <c r="M34" s="36"/>
      <c r="N34" s="36"/>
      <c r="O34" s="36"/>
      <c r="P34" s="36"/>
      <c r="Q34" s="36"/>
      <c r="R34" s="36"/>
      <c r="S34" s="36"/>
      <c r="T34" s="36"/>
      <c r="U34" s="36"/>
      <c r="V34" s="36">
        <v>1</v>
      </c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 t="s">
        <v>324</v>
      </c>
      <c r="AL34" s="36">
        <v>1</v>
      </c>
      <c r="AM34" s="36">
        <v>1</v>
      </c>
      <c r="AN34" s="37">
        <v>-14.816844</v>
      </c>
      <c r="AO34" s="37">
        <v>-64.876401000000001</v>
      </c>
      <c r="AP34" s="36">
        <v>3160</v>
      </c>
      <c r="AQ34" s="36">
        <v>3136</v>
      </c>
      <c r="AR34" s="36">
        <f>AP34-AQ34</f>
        <v>24</v>
      </c>
      <c r="AS34" s="54">
        <f>AP33-AP34</f>
        <v>40</v>
      </c>
      <c r="AT34" s="52"/>
      <c r="AU34" s="53"/>
      <c r="AV34" s="36"/>
      <c r="AW34" s="36"/>
      <c r="AX34" s="36"/>
      <c r="AY34" s="36"/>
      <c r="AZ34" s="36"/>
      <c r="BA34" s="36"/>
      <c r="BB34" s="36" t="s">
        <v>123</v>
      </c>
    </row>
    <row r="35" spans="1:54" x14ac:dyDescent="0.3">
      <c r="A35" s="36">
        <v>25</v>
      </c>
      <c r="B35" s="36">
        <v>758</v>
      </c>
      <c r="C35" s="36"/>
      <c r="D35" s="36"/>
      <c r="E35" s="36"/>
      <c r="F35" s="36">
        <v>1</v>
      </c>
      <c r="G35" s="36"/>
      <c r="H35" s="36"/>
      <c r="I35" s="36">
        <v>1</v>
      </c>
      <c r="J35" s="36"/>
      <c r="K35" s="36"/>
      <c r="L35" s="36"/>
      <c r="M35" s="36"/>
      <c r="N35" s="36">
        <v>1</v>
      </c>
      <c r="O35" s="36"/>
      <c r="P35" s="36">
        <v>1</v>
      </c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7">
        <v>-14.817235999999999</v>
      </c>
      <c r="AO35" s="37">
        <v>-64.876217999999994</v>
      </c>
      <c r="AP35" s="36">
        <v>3096</v>
      </c>
      <c r="AQ35" s="36"/>
      <c r="AR35" s="36"/>
      <c r="AS35" s="54">
        <f>AQ34-AP35</f>
        <v>40</v>
      </c>
      <c r="AT35" s="52"/>
      <c r="AU35" s="53"/>
      <c r="AV35" s="36">
        <v>1</v>
      </c>
      <c r="AW35" s="36">
        <v>1</v>
      </c>
      <c r="AX35" s="36">
        <v>1</v>
      </c>
      <c r="AY35" s="36"/>
      <c r="AZ35" s="36"/>
      <c r="BA35" s="36"/>
      <c r="BB35" s="36"/>
    </row>
    <row r="36" spans="1:54" x14ac:dyDescent="0.3">
      <c r="A36" s="36" t="s">
        <v>227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>
        <v>1</v>
      </c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7">
        <v>-14.817302</v>
      </c>
      <c r="AO36" s="37">
        <v>-64.876120999999998</v>
      </c>
      <c r="AP36" s="36"/>
      <c r="AQ36" s="36"/>
      <c r="AR36" s="36"/>
      <c r="AS36" s="54"/>
      <c r="AT36" s="52"/>
      <c r="AU36" s="53"/>
      <c r="AV36" s="36"/>
      <c r="AW36" s="36"/>
      <c r="AX36" s="36"/>
      <c r="AY36" s="36">
        <v>10</v>
      </c>
      <c r="AZ36" s="36">
        <v>12</v>
      </c>
      <c r="BA36" s="36"/>
      <c r="BB36" s="36"/>
    </row>
    <row r="37" spans="1:54" x14ac:dyDescent="0.3">
      <c r="A37" s="36">
        <v>26</v>
      </c>
      <c r="B37" s="36">
        <v>759</v>
      </c>
      <c r="C37" s="36"/>
      <c r="D37" s="36"/>
      <c r="E37" s="36"/>
      <c r="F37" s="36">
        <v>1</v>
      </c>
      <c r="G37" s="36"/>
      <c r="H37" s="36"/>
      <c r="I37" s="36">
        <v>1</v>
      </c>
      <c r="J37" s="36"/>
      <c r="K37" s="36"/>
      <c r="L37" s="36"/>
      <c r="M37" s="36"/>
      <c r="N37" s="36"/>
      <c r="O37" s="36"/>
      <c r="P37" s="36">
        <v>1</v>
      </c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7">
        <v>-14.817508</v>
      </c>
      <c r="AO37" s="37">
        <v>-64.876048999999995</v>
      </c>
      <c r="AP37" s="36"/>
      <c r="AQ37" s="36"/>
      <c r="AR37" s="36"/>
      <c r="AS37" s="54"/>
      <c r="AT37" s="52"/>
      <c r="AU37" s="53"/>
      <c r="AV37" s="36">
        <v>1</v>
      </c>
      <c r="AW37" s="36">
        <v>1</v>
      </c>
      <c r="AX37" s="36">
        <v>1</v>
      </c>
      <c r="AY37" s="36">
        <v>24</v>
      </c>
      <c r="AZ37" s="36">
        <v>30</v>
      </c>
      <c r="BA37" s="36">
        <v>1</v>
      </c>
      <c r="BB37" s="36"/>
    </row>
    <row r="38" spans="1:54" x14ac:dyDescent="0.3">
      <c r="A38" s="36">
        <v>27</v>
      </c>
      <c r="B38" s="36">
        <v>760</v>
      </c>
      <c r="C38" s="36"/>
      <c r="D38" s="36"/>
      <c r="E38" s="36"/>
      <c r="F38" s="36">
        <v>1</v>
      </c>
      <c r="G38" s="36"/>
      <c r="H38" s="36">
        <v>1</v>
      </c>
      <c r="I38" s="36"/>
      <c r="J38" s="36"/>
      <c r="K38" s="36"/>
      <c r="L38" s="36"/>
      <c r="M38" s="36"/>
      <c r="N38" s="36">
        <v>1</v>
      </c>
      <c r="O38" s="36"/>
      <c r="P38" s="36">
        <v>1</v>
      </c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7">
        <v>-14.817322000000001</v>
      </c>
      <c r="AO38" s="37">
        <v>-64.876211999999995</v>
      </c>
      <c r="AP38" s="36">
        <v>3077</v>
      </c>
      <c r="AQ38" s="36"/>
      <c r="AR38" s="36"/>
      <c r="AS38" s="54">
        <f>AP35-AP38</f>
        <v>19</v>
      </c>
      <c r="AT38" s="52"/>
      <c r="AU38" s="53"/>
      <c r="AV38" s="36">
        <v>1</v>
      </c>
      <c r="AW38" s="36">
        <v>1</v>
      </c>
      <c r="AX38" s="36">
        <v>1</v>
      </c>
      <c r="AY38" s="36">
        <v>5</v>
      </c>
      <c r="AZ38" s="36">
        <v>6</v>
      </c>
      <c r="BA38" s="36"/>
      <c r="BB38" s="36"/>
    </row>
    <row r="39" spans="1:54" x14ac:dyDescent="0.3">
      <c r="A39" s="36">
        <v>28</v>
      </c>
      <c r="B39" s="36">
        <v>761</v>
      </c>
      <c r="C39" s="36"/>
      <c r="D39" s="36"/>
      <c r="E39" s="36"/>
      <c r="F39" s="36">
        <v>1</v>
      </c>
      <c r="G39" s="36"/>
      <c r="H39" s="36"/>
      <c r="I39" s="36">
        <v>1</v>
      </c>
      <c r="J39" s="36"/>
      <c r="K39" s="36"/>
      <c r="L39" s="36">
        <v>1</v>
      </c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7">
        <v>-14.817456</v>
      </c>
      <c r="AO39" s="37">
        <v>-64.876489000000007</v>
      </c>
      <c r="AP39" s="36">
        <v>3043</v>
      </c>
      <c r="AQ39" s="36"/>
      <c r="AR39" s="36"/>
      <c r="AS39" s="54">
        <f>AP38-AP39</f>
        <v>34</v>
      </c>
      <c r="AT39" s="52"/>
      <c r="AU39" s="53"/>
      <c r="AV39" s="36"/>
      <c r="AW39" s="36"/>
      <c r="AX39" s="36"/>
      <c r="AY39" s="36"/>
      <c r="AZ39" s="36"/>
      <c r="BA39" s="36"/>
      <c r="BB39" s="36"/>
    </row>
    <row r="40" spans="1:54" x14ac:dyDescent="0.3">
      <c r="A40" s="36">
        <v>29</v>
      </c>
      <c r="B40" s="36">
        <v>762</v>
      </c>
      <c r="C40" s="36"/>
      <c r="D40" s="36"/>
      <c r="E40" s="36"/>
      <c r="F40" s="36">
        <v>1</v>
      </c>
      <c r="G40" s="36"/>
      <c r="H40" s="36">
        <v>1</v>
      </c>
      <c r="I40" s="36"/>
      <c r="J40" s="36"/>
      <c r="K40" s="36"/>
      <c r="L40" s="36">
        <v>1</v>
      </c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7">
        <v>-14.817598</v>
      </c>
      <c r="AO40" s="37">
        <v>-64.876795000000001</v>
      </c>
      <c r="AP40" s="36">
        <v>3005</v>
      </c>
      <c r="AQ40" s="36"/>
      <c r="AR40" s="36"/>
      <c r="AS40" s="54">
        <f>AP39-AP40</f>
        <v>38</v>
      </c>
      <c r="AT40" s="52"/>
      <c r="AU40" s="53"/>
      <c r="AV40" s="36"/>
      <c r="AW40" s="36"/>
      <c r="AX40" s="36"/>
      <c r="AY40" s="36"/>
      <c r="AZ40" s="36"/>
      <c r="BA40" s="36"/>
      <c r="BB40" s="36"/>
    </row>
    <row r="41" spans="1:54" s="66" customFormat="1" x14ac:dyDescent="0.3">
      <c r="A41" s="36">
        <v>30</v>
      </c>
      <c r="B41" s="36">
        <v>763</v>
      </c>
      <c r="C41" s="54" t="s">
        <v>123</v>
      </c>
      <c r="D41" s="36" t="s">
        <v>123</v>
      </c>
      <c r="E41" s="36" t="s">
        <v>123</v>
      </c>
      <c r="F41" s="36">
        <v>1</v>
      </c>
      <c r="G41" s="36">
        <v>1</v>
      </c>
      <c r="H41" s="36">
        <v>1</v>
      </c>
      <c r="I41" s="36" t="s">
        <v>123</v>
      </c>
      <c r="J41" s="36" t="s">
        <v>123</v>
      </c>
      <c r="K41" s="36" t="s">
        <v>123</v>
      </c>
      <c r="L41" s="36">
        <v>1</v>
      </c>
      <c r="M41" s="36" t="s">
        <v>123</v>
      </c>
      <c r="N41" s="36" t="s">
        <v>123</v>
      </c>
      <c r="O41" s="36" t="s">
        <v>123</v>
      </c>
      <c r="P41" s="36"/>
      <c r="Q41" s="36" t="s">
        <v>123</v>
      </c>
      <c r="R41" s="36" t="s">
        <v>123</v>
      </c>
      <c r="S41" s="36" t="s">
        <v>123</v>
      </c>
      <c r="T41" s="36" t="s">
        <v>123</v>
      </c>
      <c r="U41" s="36" t="s">
        <v>123</v>
      </c>
      <c r="V41" s="36" t="s">
        <v>123</v>
      </c>
      <c r="W41" s="36" t="s">
        <v>123</v>
      </c>
      <c r="X41" s="36" t="s">
        <v>123</v>
      </c>
      <c r="Y41" s="36" t="s">
        <v>123</v>
      </c>
      <c r="Z41" s="36" t="s">
        <v>123</v>
      </c>
      <c r="AA41" s="36" t="s">
        <v>123</v>
      </c>
      <c r="AB41" s="36" t="s">
        <v>123</v>
      </c>
      <c r="AC41" s="36" t="s">
        <v>123</v>
      </c>
      <c r="AD41" s="36" t="s">
        <v>123</v>
      </c>
      <c r="AE41" s="36" t="s">
        <v>123</v>
      </c>
      <c r="AF41" s="36" t="s">
        <v>123</v>
      </c>
      <c r="AG41" s="36" t="s">
        <v>123</v>
      </c>
      <c r="AH41" s="36"/>
      <c r="AI41" s="36"/>
      <c r="AJ41" s="36"/>
      <c r="AK41" s="36"/>
      <c r="AL41" s="36"/>
      <c r="AM41" s="36"/>
      <c r="AN41" s="37">
        <v>-14.817756816782</v>
      </c>
      <c r="AO41" s="37">
        <v>-64.877115916459999</v>
      </c>
      <c r="AP41" s="67"/>
      <c r="AQ41" s="67"/>
      <c r="AR41" s="54"/>
      <c r="AS41" s="54"/>
      <c r="AT41" s="133"/>
      <c r="AU41" s="134"/>
      <c r="AV41" s="36"/>
      <c r="AW41" s="36"/>
      <c r="AX41" s="36"/>
      <c r="AY41" s="36"/>
      <c r="AZ41" s="36"/>
      <c r="BA41" s="36"/>
      <c r="BB41" s="36" t="s">
        <v>123</v>
      </c>
    </row>
    <row r="42" spans="1:54" x14ac:dyDescent="0.3">
      <c r="A42" s="36">
        <v>31</v>
      </c>
      <c r="B42" s="36">
        <v>764</v>
      </c>
      <c r="C42" s="36" t="s">
        <v>123</v>
      </c>
      <c r="D42" s="36" t="s">
        <v>123</v>
      </c>
      <c r="E42" s="36" t="s">
        <v>123</v>
      </c>
      <c r="F42" s="36">
        <v>1</v>
      </c>
      <c r="G42" s="36">
        <v>1</v>
      </c>
      <c r="H42" s="36">
        <v>1</v>
      </c>
      <c r="I42" s="36" t="s">
        <v>123</v>
      </c>
      <c r="J42" s="36" t="s">
        <v>123</v>
      </c>
      <c r="K42" s="36" t="s">
        <v>123</v>
      </c>
      <c r="L42" s="36">
        <v>1</v>
      </c>
      <c r="M42" s="36" t="s">
        <v>123</v>
      </c>
      <c r="N42" s="36"/>
      <c r="O42" s="36" t="s">
        <v>123</v>
      </c>
      <c r="P42" s="79"/>
      <c r="Q42" s="36" t="s">
        <v>123</v>
      </c>
      <c r="R42" s="36" t="s">
        <v>123</v>
      </c>
      <c r="S42" s="36" t="s">
        <v>123</v>
      </c>
      <c r="T42" s="36" t="s">
        <v>123</v>
      </c>
      <c r="U42" s="36" t="s">
        <v>123</v>
      </c>
      <c r="V42" s="36" t="s">
        <v>123</v>
      </c>
      <c r="W42" s="36" t="s">
        <v>123</v>
      </c>
      <c r="X42" s="36" t="s">
        <v>123</v>
      </c>
      <c r="Y42" s="36" t="s">
        <v>123</v>
      </c>
      <c r="Z42" s="36" t="s">
        <v>123</v>
      </c>
      <c r="AA42" s="36" t="s">
        <v>123</v>
      </c>
      <c r="AB42" s="36" t="s">
        <v>123</v>
      </c>
      <c r="AC42" s="36" t="s">
        <v>123</v>
      </c>
      <c r="AD42" s="36" t="s">
        <v>123</v>
      </c>
      <c r="AE42" s="36" t="s">
        <v>123</v>
      </c>
      <c r="AF42" s="36" t="s">
        <v>123</v>
      </c>
      <c r="AG42" s="36" t="s">
        <v>123</v>
      </c>
      <c r="AH42" s="36"/>
      <c r="AI42" s="36"/>
      <c r="AJ42" s="36"/>
      <c r="AK42" s="36"/>
      <c r="AL42" s="36"/>
      <c r="AM42" s="36"/>
      <c r="AN42" s="37">
        <v>-14.817884846609999</v>
      </c>
      <c r="AO42" s="37">
        <v>-64.877378772943999</v>
      </c>
      <c r="AP42" s="36">
        <v>2935</v>
      </c>
      <c r="AQ42" s="36"/>
      <c r="AR42" s="36"/>
      <c r="AS42" s="54"/>
      <c r="AT42" s="138"/>
      <c r="AU42" s="139"/>
      <c r="AV42" s="36"/>
      <c r="AW42" s="36"/>
      <c r="AX42" s="36"/>
      <c r="AY42" s="36"/>
      <c r="AZ42" s="36"/>
      <c r="BA42" s="36"/>
      <c r="BB42" s="36" t="s">
        <v>123</v>
      </c>
    </row>
    <row r="43" spans="1:54" x14ac:dyDescent="0.3">
      <c r="A43" s="36">
        <v>32</v>
      </c>
      <c r="B43" s="36">
        <v>765</v>
      </c>
      <c r="C43" s="36" t="s">
        <v>123</v>
      </c>
      <c r="D43" s="36" t="s">
        <v>123</v>
      </c>
      <c r="E43" s="36" t="s">
        <v>123</v>
      </c>
      <c r="F43" s="36">
        <v>1</v>
      </c>
      <c r="G43" s="36">
        <v>1</v>
      </c>
      <c r="H43" s="36">
        <v>1</v>
      </c>
      <c r="I43" s="36" t="s">
        <v>123</v>
      </c>
      <c r="J43" s="36" t="s">
        <v>123</v>
      </c>
      <c r="K43" s="36" t="s">
        <v>123</v>
      </c>
      <c r="L43" s="36">
        <v>1</v>
      </c>
      <c r="M43" s="36" t="s">
        <v>123</v>
      </c>
      <c r="N43" s="36" t="s">
        <v>123</v>
      </c>
      <c r="O43" s="36" t="s">
        <v>123</v>
      </c>
      <c r="P43" s="36" t="s">
        <v>123</v>
      </c>
      <c r="Q43" s="36" t="s">
        <v>123</v>
      </c>
      <c r="R43" s="36" t="s">
        <v>123</v>
      </c>
      <c r="S43" s="36" t="s">
        <v>123</v>
      </c>
      <c r="T43" s="36" t="s">
        <v>123</v>
      </c>
      <c r="U43" s="36" t="s">
        <v>123</v>
      </c>
      <c r="V43" s="36" t="s">
        <v>123</v>
      </c>
      <c r="W43" s="36" t="s">
        <v>123</v>
      </c>
      <c r="X43" s="36" t="s">
        <v>123</v>
      </c>
      <c r="Y43" s="36" t="s">
        <v>123</v>
      </c>
      <c r="Z43" s="36" t="s">
        <v>123</v>
      </c>
      <c r="AA43" s="36" t="s">
        <v>123</v>
      </c>
      <c r="AB43" s="36" t="s">
        <v>123</v>
      </c>
      <c r="AC43" s="36" t="s">
        <v>123</v>
      </c>
      <c r="AD43" s="36" t="s">
        <v>123</v>
      </c>
      <c r="AE43" s="36" t="s">
        <v>123</v>
      </c>
      <c r="AF43" s="36" t="s">
        <v>123</v>
      </c>
      <c r="AG43" s="36" t="s">
        <v>123</v>
      </c>
      <c r="AH43" s="36"/>
      <c r="AI43" s="36"/>
      <c r="AJ43" s="36"/>
      <c r="AK43" s="36"/>
      <c r="AL43" s="36"/>
      <c r="AM43" s="36"/>
      <c r="AN43" s="37">
        <v>-14.818061171108999</v>
      </c>
      <c r="AO43" s="37">
        <v>-64.877730812877004</v>
      </c>
      <c r="AP43" s="36">
        <v>2893</v>
      </c>
      <c r="AQ43" s="36"/>
      <c r="AR43" s="36"/>
      <c r="AS43" s="54">
        <f>AP42-AP43</f>
        <v>42</v>
      </c>
      <c r="AT43" s="52"/>
      <c r="AU43" s="53"/>
      <c r="AV43" s="36"/>
      <c r="AW43" s="36"/>
      <c r="AX43" s="36"/>
      <c r="AY43" s="36"/>
      <c r="AZ43" s="36"/>
      <c r="BA43" s="36"/>
      <c r="BB43" s="36" t="s">
        <v>123</v>
      </c>
    </row>
    <row r="44" spans="1:54" x14ac:dyDescent="0.3">
      <c r="A44" s="36">
        <v>33</v>
      </c>
      <c r="B44" s="36">
        <v>766</v>
      </c>
      <c r="C44" s="36" t="s">
        <v>123</v>
      </c>
      <c r="D44" s="36" t="s">
        <v>123</v>
      </c>
      <c r="E44" s="36" t="s">
        <v>123</v>
      </c>
      <c r="F44" s="36">
        <v>1</v>
      </c>
      <c r="G44" s="36">
        <v>1</v>
      </c>
      <c r="H44" s="36" t="s">
        <v>123</v>
      </c>
      <c r="I44" s="36">
        <v>1</v>
      </c>
      <c r="J44" s="36" t="s">
        <v>123</v>
      </c>
      <c r="K44" s="36" t="s">
        <v>123</v>
      </c>
      <c r="L44" s="36" t="s">
        <v>123</v>
      </c>
      <c r="M44" s="36" t="s">
        <v>123</v>
      </c>
      <c r="N44" s="36">
        <v>1</v>
      </c>
      <c r="O44" s="36" t="s">
        <v>123</v>
      </c>
      <c r="P44" s="36" t="s">
        <v>123</v>
      </c>
      <c r="Q44" s="36" t="s">
        <v>123</v>
      </c>
      <c r="R44" s="36" t="s">
        <v>123</v>
      </c>
      <c r="S44" s="36" t="s">
        <v>123</v>
      </c>
      <c r="T44" s="36" t="s">
        <v>123</v>
      </c>
      <c r="U44" s="36" t="s">
        <v>123</v>
      </c>
      <c r="V44" s="79">
        <v>1</v>
      </c>
      <c r="W44" s="36" t="s">
        <v>123</v>
      </c>
      <c r="X44" s="36" t="s">
        <v>123</v>
      </c>
      <c r="Y44" s="36" t="s">
        <v>123</v>
      </c>
      <c r="Z44" s="36" t="s">
        <v>123</v>
      </c>
      <c r="AA44" s="36" t="s">
        <v>123</v>
      </c>
      <c r="AB44" s="36" t="s">
        <v>123</v>
      </c>
      <c r="AC44" s="36" t="s">
        <v>123</v>
      </c>
      <c r="AD44" s="36" t="s">
        <v>123</v>
      </c>
      <c r="AE44" s="36" t="s">
        <v>123</v>
      </c>
      <c r="AF44" s="36" t="s">
        <v>123</v>
      </c>
      <c r="AG44" s="36" t="s">
        <v>123</v>
      </c>
      <c r="AH44" s="36"/>
      <c r="AI44" s="36"/>
      <c r="AJ44" s="36"/>
      <c r="AK44" s="36" t="s">
        <v>325</v>
      </c>
      <c r="AL44" s="36">
        <v>1</v>
      </c>
      <c r="AM44" s="36">
        <v>1</v>
      </c>
      <c r="AN44" s="37">
        <v>-14.818273149272001</v>
      </c>
      <c r="AO44" s="37">
        <v>-64.878130797295995</v>
      </c>
      <c r="AP44" s="36">
        <v>2845</v>
      </c>
      <c r="AQ44" s="36">
        <v>2827</v>
      </c>
      <c r="AR44" s="36">
        <f>AP44-AQ44</f>
        <v>18</v>
      </c>
      <c r="AS44" s="54">
        <f>AP43-AP44</f>
        <v>48</v>
      </c>
      <c r="AT44" s="52"/>
      <c r="AU44" s="53"/>
      <c r="AV44" s="36" t="s">
        <v>123</v>
      </c>
      <c r="AW44" s="36" t="s">
        <v>123</v>
      </c>
      <c r="AX44" s="36" t="s">
        <v>123</v>
      </c>
      <c r="AY44" s="36" t="s">
        <v>123</v>
      </c>
      <c r="AZ44" s="36" t="s">
        <v>123</v>
      </c>
      <c r="BA44" s="36" t="s">
        <v>123</v>
      </c>
      <c r="BB44" s="36" t="s">
        <v>123</v>
      </c>
    </row>
    <row r="45" spans="1:54" x14ac:dyDescent="0.3">
      <c r="A45" s="123" t="s">
        <v>22</v>
      </c>
      <c r="B45" s="123"/>
      <c r="C45" s="38">
        <f>SUM(C8:C44)</f>
        <v>0</v>
      </c>
      <c r="D45" s="38">
        <f>SUM(D8:D44)</f>
        <v>0</v>
      </c>
      <c r="E45" s="38">
        <f>SUM(E8:E44)</f>
        <v>0</v>
      </c>
      <c r="F45" s="38">
        <f>SUM(F10:F44)</f>
        <v>30</v>
      </c>
      <c r="G45" s="38">
        <f t="shared" ref="G45:AG45" si="0">SUM(G8:G44)</f>
        <v>25</v>
      </c>
      <c r="H45" s="38">
        <f t="shared" si="0"/>
        <v>7</v>
      </c>
      <c r="I45" s="38">
        <f t="shared" si="0"/>
        <v>23</v>
      </c>
      <c r="J45" s="38">
        <f t="shared" si="0"/>
        <v>0</v>
      </c>
      <c r="K45" s="38">
        <f t="shared" si="0"/>
        <v>0</v>
      </c>
      <c r="L45" s="38">
        <f t="shared" si="0"/>
        <v>17</v>
      </c>
      <c r="M45" s="38">
        <f t="shared" si="0"/>
        <v>0</v>
      </c>
      <c r="N45" s="38">
        <f t="shared" si="0"/>
        <v>10</v>
      </c>
      <c r="O45" s="38">
        <f t="shared" si="0"/>
        <v>1</v>
      </c>
      <c r="P45" s="38">
        <f t="shared" si="0"/>
        <v>11</v>
      </c>
      <c r="Q45" s="38">
        <f t="shared" si="0"/>
        <v>0</v>
      </c>
      <c r="R45" s="38">
        <f t="shared" si="0"/>
        <v>0</v>
      </c>
      <c r="S45" s="38">
        <f t="shared" si="0"/>
        <v>0</v>
      </c>
      <c r="T45" s="38">
        <f t="shared" si="0"/>
        <v>0</v>
      </c>
      <c r="U45" s="38">
        <f t="shared" si="0"/>
        <v>0</v>
      </c>
      <c r="V45" s="38">
        <f t="shared" si="0"/>
        <v>4</v>
      </c>
      <c r="W45" s="38">
        <f t="shared" si="0"/>
        <v>0</v>
      </c>
      <c r="X45" s="38">
        <f t="shared" si="0"/>
        <v>3</v>
      </c>
      <c r="Y45" s="38">
        <f t="shared" si="0"/>
        <v>1</v>
      </c>
      <c r="Z45" s="38">
        <f t="shared" si="0"/>
        <v>0</v>
      </c>
      <c r="AA45" s="38">
        <f t="shared" si="0"/>
        <v>0</v>
      </c>
      <c r="AB45" s="38">
        <f t="shared" si="0"/>
        <v>0</v>
      </c>
      <c r="AC45" s="38">
        <f t="shared" si="0"/>
        <v>0</v>
      </c>
      <c r="AD45" s="38">
        <f t="shared" si="0"/>
        <v>0</v>
      </c>
      <c r="AE45" s="38">
        <f t="shared" si="0"/>
        <v>0</v>
      </c>
      <c r="AF45" s="38">
        <f t="shared" si="0"/>
        <v>0</v>
      </c>
      <c r="AG45" s="38">
        <f t="shared" si="0"/>
        <v>0</v>
      </c>
      <c r="AH45" s="38">
        <f>COUNTA(AH8:AH44)</f>
        <v>0</v>
      </c>
      <c r="AI45" s="38">
        <f>SUM(AI8:AI44)</f>
        <v>0</v>
      </c>
      <c r="AJ45" s="38">
        <f>SUM(AJ8:AJ44)</f>
        <v>0</v>
      </c>
      <c r="AK45" s="38">
        <f>COUNTA(AK8:AK44)</f>
        <v>4</v>
      </c>
      <c r="AL45" s="38">
        <f>SUM(AL8:AL44)</f>
        <v>4</v>
      </c>
      <c r="AM45" s="38">
        <f>SUM(AM8:AM44)</f>
        <v>4</v>
      </c>
      <c r="AN45" s="106" t="s">
        <v>25</v>
      </c>
      <c r="AO45" s="106"/>
      <c r="AP45" s="106">
        <f>AR45+AS45</f>
        <v>1053</v>
      </c>
      <c r="AQ45" s="106"/>
      <c r="AR45" s="34">
        <f>SUM(AR8:AR44)</f>
        <v>90</v>
      </c>
      <c r="AS45" s="34">
        <f>SUM(AS8:AS44)</f>
        <v>963</v>
      </c>
      <c r="AT45" s="106" t="s">
        <v>75</v>
      </c>
      <c r="AU45" s="106"/>
      <c r="AV45" s="38">
        <f t="shared" ref="AV45:BB45" si="1">SUM(AV8:AV44)</f>
        <v>14</v>
      </c>
      <c r="AW45" s="38">
        <f t="shared" si="1"/>
        <v>14</v>
      </c>
      <c r="AX45" s="38">
        <f t="shared" si="1"/>
        <v>14</v>
      </c>
      <c r="AY45" s="38">
        <f t="shared" si="1"/>
        <v>210</v>
      </c>
      <c r="AZ45" s="38">
        <f t="shared" si="1"/>
        <v>259.25</v>
      </c>
      <c r="BA45" s="38">
        <f t="shared" si="1"/>
        <v>4</v>
      </c>
      <c r="BB45" s="38">
        <f t="shared" si="1"/>
        <v>0</v>
      </c>
    </row>
    <row r="46" spans="1:54" ht="10.95" customHeight="1" x14ac:dyDescent="0.3">
      <c r="AP46" s="82">
        <f>AP9-AQ44</f>
        <v>1123</v>
      </c>
    </row>
    <row r="47" spans="1:54" ht="10.95" customHeight="1" x14ac:dyDescent="0.3"/>
    <row r="48" spans="1:54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  <row r="180" ht="10.95" customHeight="1" x14ac:dyDescent="0.3"/>
    <row r="181" ht="10.95" customHeight="1" x14ac:dyDescent="0.3"/>
    <row r="182" ht="10.95" customHeight="1" x14ac:dyDescent="0.3"/>
    <row r="183" ht="10.95" customHeight="1" x14ac:dyDescent="0.3"/>
    <row r="184" ht="10.95" customHeight="1" x14ac:dyDescent="0.3"/>
    <row r="185" ht="10.95" customHeight="1" x14ac:dyDescent="0.3"/>
    <row r="186" ht="10.95" customHeight="1" x14ac:dyDescent="0.3"/>
    <row r="187" ht="10.95" customHeight="1" x14ac:dyDescent="0.3"/>
    <row r="188" ht="10.95" customHeight="1" x14ac:dyDescent="0.3"/>
    <row r="189" ht="10.95" customHeight="1" x14ac:dyDescent="0.3"/>
    <row r="190" ht="10.95" customHeight="1" x14ac:dyDescent="0.3"/>
    <row r="191" ht="10.95" customHeight="1" x14ac:dyDescent="0.3"/>
    <row r="192" ht="10.95" customHeight="1" x14ac:dyDescent="0.3"/>
    <row r="193" ht="10.95" customHeight="1" x14ac:dyDescent="0.3"/>
    <row r="194" ht="10.95" customHeight="1" x14ac:dyDescent="0.3"/>
    <row r="195" ht="10.95" customHeight="1" x14ac:dyDescent="0.3"/>
    <row r="196" ht="10.95" customHeight="1" x14ac:dyDescent="0.3"/>
    <row r="197" ht="10.95" customHeight="1" x14ac:dyDescent="0.3"/>
    <row r="198" ht="10.95" customHeight="1" x14ac:dyDescent="0.3"/>
    <row r="199" ht="10.95" customHeight="1" x14ac:dyDescent="0.3"/>
    <row r="200" ht="10.95" customHeight="1" x14ac:dyDescent="0.3"/>
    <row r="201" ht="10.95" customHeight="1" x14ac:dyDescent="0.3"/>
    <row r="202" ht="10.95" customHeight="1" x14ac:dyDescent="0.3"/>
    <row r="203" ht="10.95" customHeight="1" x14ac:dyDescent="0.3"/>
    <row r="204" ht="10.95" customHeight="1" x14ac:dyDescent="0.3"/>
    <row r="205" ht="10.95" customHeight="1" x14ac:dyDescent="0.3"/>
    <row r="206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38">
    <mergeCell ref="A45:B45"/>
    <mergeCell ref="AN45:AO45"/>
    <mergeCell ref="AP45:AQ45"/>
    <mergeCell ref="AT45:AU45"/>
    <mergeCell ref="AT25:AU25"/>
    <mergeCell ref="AT41:AU41"/>
    <mergeCell ref="AT9:AU9"/>
    <mergeCell ref="AT10:AU10"/>
    <mergeCell ref="AT11:AU11"/>
    <mergeCell ref="AT42:AU42"/>
    <mergeCell ref="AT21:AU21"/>
    <mergeCell ref="AT22:AU22"/>
    <mergeCell ref="AT24:AU24"/>
    <mergeCell ref="AT12:AU12"/>
    <mergeCell ref="AT15:AU15"/>
    <mergeCell ref="AT16:AU16"/>
    <mergeCell ref="AT19:AU19"/>
    <mergeCell ref="AN6:AO6"/>
    <mergeCell ref="AP6:AS6"/>
    <mergeCell ref="AT6:AU7"/>
    <mergeCell ref="AV6:BB6"/>
    <mergeCell ref="AP7:AQ7"/>
    <mergeCell ref="AT8:AU8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C680-BC20-45C3-AA99-FD9DB67641FC}">
  <sheetPr>
    <tabColor rgb="FF00B050"/>
    <pageSetUpPr fitToPage="1"/>
  </sheetPr>
  <dimension ref="A1:BB173"/>
  <sheetViews>
    <sheetView showGridLines="0" topLeftCell="AE1" zoomScaleNormal="100" workbookViewId="0">
      <pane ySplit="7" topLeftCell="A8" activePane="bottomLeft" state="frozen"/>
      <selection activeCell="AO1" sqref="AO1"/>
      <selection pane="bottomLeft" activeCell="AP14" sqref="AP14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6640625" style="1" customWidth="1"/>
    <col min="15" max="15" width="3.44140625" style="1" customWidth="1"/>
    <col min="16" max="16" width="5.109375" style="1" customWidth="1"/>
    <col min="17" max="17" width="4.6640625" style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1.44140625" style="1" customWidth="1"/>
    <col min="41" max="41" width="11.44140625" style="1" bestFit="1" customWidth="1"/>
    <col min="42" max="44" width="6" style="1" bestFit="1" customWidth="1"/>
    <col min="45" max="45" width="5" style="1" bestFit="1" customWidth="1"/>
    <col min="46" max="46" width="10.5546875" style="2" customWidth="1"/>
    <col min="47" max="47" width="8" style="2" customWidth="1"/>
    <col min="48" max="49" width="3.4414062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9" t="s">
        <v>339</v>
      </c>
      <c r="G4" s="28"/>
      <c r="H4" s="28"/>
      <c r="I4" s="28"/>
      <c r="J4" s="28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263</v>
      </c>
      <c r="AQ4" s="31"/>
      <c r="AR4" s="32"/>
      <c r="AT4" s="33" t="s">
        <v>88</v>
      </c>
      <c r="AU4" s="107" t="s">
        <v>341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33.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90</v>
      </c>
      <c r="S7" s="25" t="s">
        <v>117</v>
      </c>
      <c r="T7" s="25" t="s">
        <v>13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>
        <v>1</v>
      </c>
      <c r="B8" s="36">
        <v>738</v>
      </c>
      <c r="C8" s="36" t="s">
        <v>123</v>
      </c>
      <c r="D8" s="36" t="s">
        <v>123</v>
      </c>
      <c r="E8" s="36" t="s">
        <v>123</v>
      </c>
      <c r="F8" s="36" t="s">
        <v>123</v>
      </c>
      <c r="G8" s="36"/>
      <c r="H8" s="36" t="s">
        <v>123</v>
      </c>
      <c r="I8" s="36" t="s">
        <v>123</v>
      </c>
      <c r="J8" s="36" t="s">
        <v>123</v>
      </c>
      <c r="K8" s="36" t="s">
        <v>123</v>
      </c>
      <c r="L8" s="36" t="s">
        <v>123</v>
      </c>
      <c r="M8" s="36" t="s">
        <v>123</v>
      </c>
      <c r="N8" s="36">
        <v>1</v>
      </c>
      <c r="O8" s="36" t="s">
        <v>123</v>
      </c>
      <c r="P8" s="36" t="s">
        <v>123</v>
      </c>
      <c r="Q8" s="36" t="s">
        <v>123</v>
      </c>
      <c r="R8" s="36" t="s">
        <v>123</v>
      </c>
      <c r="S8" s="36" t="s">
        <v>123</v>
      </c>
      <c r="T8" s="36" t="s">
        <v>123</v>
      </c>
      <c r="U8" s="36" t="s">
        <v>123</v>
      </c>
      <c r="V8" s="36" t="s">
        <v>123</v>
      </c>
      <c r="W8" s="36" t="s">
        <v>123</v>
      </c>
      <c r="X8" s="36" t="s">
        <v>123</v>
      </c>
      <c r="Y8" s="36" t="s">
        <v>123</v>
      </c>
      <c r="Z8" s="36" t="s">
        <v>123</v>
      </c>
      <c r="AA8" s="36" t="s">
        <v>123</v>
      </c>
      <c r="AB8" s="36" t="s">
        <v>123</v>
      </c>
      <c r="AC8" s="36" t="s">
        <v>123</v>
      </c>
      <c r="AD8" s="36" t="s">
        <v>123</v>
      </c>
      <c r="AE8" s="36" t="s">
        <v>123</v>
      </c>
      <c r="AF8" s="36" t="s">
        <v>123</v>
      </c>
      <c r="AG8" s="36" t="s">
        <v>123</v>
      </c>
      <c r="AH8" s="36"/>
      <c r="AI8" s="36"/>
      <c r="AJ8" s="36"/>
      <c r="AK8" s="36"/>
      <c r="AL8" s="36"/>
      <c r="AM8" s="36"/>
      <c r="AN8" s="37">
        <v>-14.814788772441</v>
      </c>
      <c r="AO8" s="37">
        <v>-64.879669044165993</v>
      </c>
      <c r="AP8" s="36">
        <v>177</v>
      </c>
      <c r="AQ8" s="36">
        <v>165</v>
      </c>
      <c r="AR8" s="36">
        <f>AP8-AQ8</f>
        <v>12</v>
      </c>
      <c r="AS8" s="36"/>
      <c r="AT8" s="138"/>
      <c r="AU8" s="139"/>
      <c r="AV8" s="36" t="s">
        <v>123</v>
      </c>
      <c r="AW8" s="36" t="s">
        <v>123</v>
      </c>
      <c r="AX8" s="36" t="s">
        <v>123</v>
      </c>
      <c r="AY8" s="36" t="s">
        <v>123</v>
      </c>
      <c r="AZ8" s="36" t="s">
        <v>123</v>
      </c>
      <c r="BA8" s="36" t="s">
        <v>123</v>
      </c>
      <c r="BB8" s="36" t="s">
        <v>123</v>
      </c>
    </row>
    <row r="9" spans="1:54" x14ac:dyDescent="0.3">
      <c r="A9" s="36">
        <v>2</v>
      </c>
      <c r="B9" s="36">
        <v>739</v>
      </c>
      <c r="C9" s="36" t="s">
        <v>123</v>
      </c>
      <c r="D9" s="36" t="s">
        <v>123</v>
      </c>
      <c r="E9" s="36" t="s">
        <v>123</v>
      </c>
      <c r="F9" s="36" t="s">
        <v>123</v>
      </c>
      <c r="G9" s="36"/>
      <c r="H9" s="36" t="s">
        <v>123</v>
      </c>
      <c r="I9" s="36" t="s">
        <v>123</v>
      </c>
      <c r="J9" s="36" t="s">
        <v>123</v>
      </c>
      <c r="K9" s="36" t="s">
        <v>123</v>
      </c>
      <c r="L9" s="36" t="s">
        <v>123</v>
      </c>
      <c r="M9" s="36" t="s">
        <v>123</v>
      </c>
      <c r="N9" s="36" t="s">
        <v>123</v>
      </c>
      <c r="O9" s="36" t="s">
        <v>123</v>
      </c>
      <c r="P9" s="36" t="s">
        <v>123</v>
      </c>
      <c r="Q9" s="36" t="s">
        <v>123</v>
      </c>
      <c r="R9" s="36" t="s">
        <v>123</v>
      </c>
      <c r="S9" s="36" t="s">
        <v>123</v>
      </c>
      <c r="T9" s="36" t="s">
        <v>123</v>
      </c>
      <c r="U9" s="36" t="s">
        <v>123</v>
      </c>
      <c r="V9" s="36" t="s">
        <v>123</v>
      </c>
      <c r="W9" s="36" t="s">
        <v>123</v>
      </c>
      <c r="X9" s="36" t="s">
        <v>123</v>
      </c>
      <c r="Y9" s="36" t="s">
        <v>123</v>
      </c>
      <c r="Z9" s="36" t="s">
        <v>123</v>
      </c>
      <c r="AA9" s="36" t="s">
        <v>123</v>
      </c>
      <c r="AB9" s="36" t="s">
        <v>123</v>
      </c>
      <c r="AC9" s="36" t="s">
        <v>123</v>
      </c>
      <c r="AD9" s="36" t="s">
        <v>123</v>
      </c>
      <c r="AE9" s="36" t="s">
        <v>123</v>
      </c>
      <c r="AF9" s="36" t="s">
        <v>123</v>
      </c>
      <c r="AG9" s="36" t="s">
        <v>123</v>
      </c>
      <c r="AH9" s="36"/>
      <c r="AI9" s="36"/>
      <c r="AJ9" s="36"/>
      <c r="AK9" s="36"/>
      <c r="AL9" s="36"/>
      <c r="AM9" s="36"/>
      <c r="AN9" s="37">
        <v>-14.814941762069999</v>
      </c>
      <c r="AO9" s="37">
        <v>-64.879369642585004</v>
      </c>
      <c r="AP9" s="36">
        <v>120</v>
      </c>
      <c r="AQ9" s="36"/>
      <c r="AR9" s="36"/>
      <c r="AS9" s="54">
        <f>AQ8-AP9</f>
        <v>45</v>
      </c>
      <c r="AT9" s="138"/>
      <c r="AU9" s="139"/>
      <c r="AV9" s="36" t="s">
        <v>123</v>
      </c>
      <c r="AW9" s="36" t="s">
        <v>123</v>
      </c>
      <c r="AX9" s="36" t="s">
        <v>123</v>
      </c>
      <c r="AY9" s="36" t="s">
        <v>123</v>
      </c>
      <c r="AZ9" s="36" t="s">
        <v>123</v>
      </c>
      <c r="BA9" s="36" t="s">
        <v>123</v>
      </c>
      <c r="BB9" s="36" t="s">
        <v>123</v>
      </c>
    </row>
    <row r="10" spans="1:54" x14ac:dyDescent="0.3">
      <c r="A10" s="36">
        <v>3</v>
      </c>
      <c r="B10" s="36">
        <v>767</v>
      </c>
      <c r="C10" s="36" t="s">
        <v>123</v>
      </c>
      <c r="D10" s="36" t="s">
        <v>123</v>
      </c>
      <c r="E10" s="36" t="s">
        <v>123</v>
      </c>
      <c r="F10" s="36">
        <v>1</v>
      </c>
      <c r="G10" s="36">
        <v>1</v>
      </c>
      <c r="H10" s="36" t="s">
        <v>123</v>
      </c>
      <c r="I10" s="36">
        <v>1</v>
      </c>
      <c r="J10" s="36" t="s">
        <v>123</v>
      </c>
      <c r="K10" s="36" t="s">
        <v>123</v>
      </c>
      <c r="L10" s="36">
        <v>1</v>
      </c>
      <c r="M10" s="36" t="s">
        <v>123</v>
      </c>
      <c r="N10" s="36" t="s">
        <v>123</v>
      </c>
      <c r="O10" s="36" t="s">
        <v>123</v>
      </c>
      <c r="P10" s="36" t="s">
        <v>123</v>
      </c>
      <c r="Q10" s="36" t="s">
        <v>123</v>
      </c>
      <c r="R10" s="36" t="s">
        <v>123</v>
      </c>
      <c r="S10" s="36" t="s">
        <v>123</v>
      </c>
      <c r="T10" s="36" t="s">
        <v>123</v>
      </c>
      <c r="U10" s="36" t="s">
        <v>123</v>
      </c>
      <c r="V10" s="36" t="s">
        <v>123</v>
      </c>
      <c r="W10" s="36" t="s">
        <v>123</v>
      </c>
      <c r="X10" s="36" t="s">
        <v>123</v>
      </c>
      <c r="Y10" s="36" t="s">
        <v>123</v>
      </c>
      <c r="Z10" s="36" t="s">
        <v>123</v>
      </c>
      <c r="AA10" s="36" t="s">
        <v>123</v>
      </c>
      <c r="AB10" s="36" t="s">
        <v>123</v>
      </c>
      <c r="AC10" s="36" t="s">
        <v>123</v>
      </c>
      <c r="AD10" s="36" t="s">
        <v>123</v>
      </c>
      <c r="AE10" s="36" t="s">
        <v>123</v>
      </c>
      <c r="AF10" s="36" t="s">
        <v>123</v>
      </c>
      <c r="AG10" s="36" t="s">
        <v>123</v>
      </c>
      <c r="AH10" s="36"/>
      <c r="AI10" s="36"/>
      <c r="AJ10" s="36"/>
      <c r="AK10" s="36"/>
      <c r="AL10" s="36"/>
      <c r="AM10" s="36"/>
      <c r="AN10" s="37">
        <v>-14.815174163482</v>
      </c>
      <c r="AO10" s="37">
        <v>-64.878969993441999</v>
      </c>
      <c r="AP10" s="36">
        <v>69</v>
      </c>
      <c r="AQ10" s="36"/>
      <c r="AR10" s="36"/>
      <c r="AS10" s="54">
        <f>AP9-AP10</f>
        <v>51</v>
      </c>
      <c r="AT10" s="138"/>
      <c r="AU10" s="139"/>
      <c r="AV10" s="36" t="s">
        <v>123</v>
      </c>
      <c r="AW10" s="36" t="s">
        <v>123</v>
      </c>
      <c r="AX10" s="36" t="s">
        <v>123</v>
      </c>
      <c r="AY10" s="36" t="s">
        <v>123</v>
      </c>
      <c r="AZ10" s="36" t="s">
        <v>123</v>
      </c>
      <c r="BA10" s="36" t="s">
        <v>123</v>
      </c>
      <c r="BB10" s="36" t="s">
        <v>123</v>
      </c>
    </row>
    <row r="11" spans="1:54" x14ac:dyDescent="0.3">
      <c r="A11" s="36">
        <v>4</v>
      </c>
      <c r="B11" s="36">
        <v>768</v>
      </c>
      <c r="C11" s="36" t="s">
        <v>123</v>
      </c>
      <c r="D11" s="36" t="s">
        <v>123</v>
      </c>
      <c r="E11" s="36" t="s">
        <v>123</v>
      </c>
      <c r="F11" s="36">
        <v>1</v>
      </c>
      <c r="G11" s="36">
        <v>1</v>
      </c>
      <c r="H11" s="36" t="s">
        <v>123</v>
      </c>
      <c r="I11" s="36">
        <v>1</v>
      </c>
      <c r="J11" s="36" t="s">
        <v>123</v>
      </c>
      <c r="K11" s="36" t="s">
        <v>123</v>
      </c>
      <c r="L11" s="36" t="s">
        <v>123</v>
      </c>
      <c r="M11" s="36" t="s">
        <v>123</v>
      </c>
      <c r="N11" s="36">
        <v>1</v>
      </c>
      <c r="O11" s="36" t="s">
        <v>123</v>
      </c>
      <c r="P11" s="36" t="s">
        <v>123</v>
      </c>
      <c r="Q11" s="36" t="s">
        <v>123</v>
      </c>
      <c r="R11" s="36" t="s">
        <v>123</v>
      </c>
      <c r="S11" s="36" t="s">
        <v>123</v>
      </c>
      <c r="T11" s="36" t="s">
        <v>123</v>
      </c>
      <c r="U11" s="36" t="s">
        <v>123</v>
      </c>
      <c r="V11" s="36">
        <v>1</v>
      </c>
      <c r="W11" s="36" t="s">
        <v>123</v>
      </c>
      <c r="X11" s="36" t="s">
        <v>123</v>
      </c>
      <c r="Y11" s="36" t="s">
        <v>123</v>
      </c>
      <c r="Z11" s="36" t="s">
        <v>123</v>
      </c>
      <c r="AA11" s="36" t="s">
        <v>123</v>
      </c>
      <c r="AB11" s="36" t="s">
        <v>123</v>
      </c>
      <c r="AC11" s="36" t="s">
        <v>123</v>
      </c>
      <c r="AD11" s="36" t="s">
        <v>123</v>
      </c>
      <c r="AE11" s="36" t="s">
        <v>123</v>
      </c>
      <c r="AF11" s="36" t="s">
        <v>123</v>
      </c>
      <c r="AG11" s="36" t="s">
        <v>123</v>
      </c>
      <c r="AH11" s="36"/>
      <c r="AI11" s="36">
        <v>1</v>
      </c>
      <c r="AJ11" s="36"/>
      <c r="AK11" s="36" t="s">
        <v>309</v>
      </c>
      <c r="AL11" s="36">
        <v>1</v>
      </c>
      <c r="AM11" s="36">
        <v>5</v>
      </c>
      <c r="AN11" s="37">
        <v>-14.815411102461001</v>
      </c>
      <c r="AO11" s="37">
        <v>-64.878581743686993</v>
      </c>
      <c r="AP11" s="36">
        <v>20</v>
      </c>
      <c r="AQ11" s="36">
        <v>1</v>
      </c>
      <c r="AR11" s="36">
        <f>AP11-AQ11</f>
        <v>19</v>
      </c>
      <c r="AS11" s="54">
        <f>AP10-AP11</f>
        <v>49</v>
      </c>
      <c r="AT11" s="138"/>
      <c r="AU11" s="139"/>
      <c r="AV11" s="36" t="s">
        <v>123</v>
      </c>
      <c r="AW11" s="36" t="s">
        <v>123</v>
      </c>
      <c r="AX11" s="36" t="s">
        <v>123</v>
      </c>
      <c r="AY11" s="36" t="s">
        <v>123</v>
      </c>
      <c r="AZ11" s="36" t="s">
        <v>123</v>
      </c>
      <c r="BA11" s="36" t="s">
        <v>123</v>
      </c>
      <c r="BB11" s="36" t="s">
        <v>123</v>
      </c>
    </row>
    <row r="12" spans="1:54" x14ac:dyDescent="0.3">
      <c r="A12" s="123" t="s">
        <v>22</v>
      </c>
      <c r="B12" s="123"/>
      <c r="C12" s="38">
        <f t="shared" ref="C12:O12" si="0">SUM(C8:C11)</f>
        <v>0</v>
      </c>
      <c r="D12" s="38">
        <f t="shared" si="0"/>
        <v>0</v>
      </c>
      <c r="E12" s="38">
        <f t="shared" si="0"/>
        <v>0</v>
      </c>
      <c r="F12" s="38">
        <f t="shared" si="0"/>
        <v>2</v>
      </c>
      <c r="G12" s="38">
        <f t="shared" si="0"/>
        <v>2</v>
      </c>
      <c r="H12" s="38">
        <f t="shared" si="0"/>
        <v>0</v>
      </c>
      <c r="I12" s="38">
        <f t="shared" si="0"/>
        <v>2</v>
      </c>
      <c r="J12" s="38">
        <f t="shared" si="0"/>
        <v>0</v>
      </c>
      <c r="K12" s="38">
        <f t="shared" si="0"/>
        <v>0</v>
      </c>
      <c r="L12" s="38">
        <f t="shared" si="0"/>
        <v>1</v>
      </c>
      <c r="M12" s="38">
        <f t="shared" si="0"/>
        <v>0</v>
      </c>
      <c r="N12" s="38">
        <f t="shared" si="0"/>
        <v>2</v>
      </c>
      <c r="O12" s="38">
        <f t="shared" si="0"/>
        <v>0</v>
      </c>
      <c r="P12" s="38">
        <f t="shared" ref="P12:AG12" si="1">SUM(P8:P11)</f>
        <v>0</v>
      </c>
      <c r="Q12" s="38">
        <f t="shared" si="1"/>
        <v>0</v>
      </c>
      <c r="R12" s="38">
        <f t="shared" si="1"/>
        <v>0</v>
      </c>
      <c r="S12" s="38">
        <f t="shared" si="1"/>
        <v>0</v>
      </c>
      <c r="T12" s="38">
        <f t="shared" si="1"/>
        <v>0</v>
      </c>
      <c r="U12" s="38">
        <f t="shared" si="1"/>
        <v>0</v>
      </c>
      <c r="V12" s="38">
        <f t="shared" si="1"/>
        <v>1</v>
      </c>
      <c r="W12" s="38">
        <f t="shared" si="1"/>
        <v>0</v>
      </c>
      <c r="X12" s="38">
        <f t="shared" si="1"/>
        <v>0</v>
      </c>
      <c r="Y12" s="38">
        <f t="shared" si="1"/>
        <v>0</v>
      </c>
      <c r="Z12" s="38">
        <f t="shared" si="1"/>
        <v>0</v>
      </c>
      <c r="AA12" s="38">
        <f t="shared" si="1"/>
        <v>0</v>
      </c>
      <c r="AB12" s="38">
        <f t="shared" si="1"/>
        <v>0</v>
      </c>
      <c r="AC12" s="38">
        <f t="shared" si="1"/>
        <v>0</v>
      </c>
      <c r="AD12" s="38">
        <f t="shared" si="1"/>
        <v>0</v>
      </c>
      <c r="AE12" s="38">
        <f t="shared" si="1"/>
        <v>0</v>
      </c>
      <c r="AF12" s="38">
        <f t="shared" si="1"/>
        <v>0</v>
      </c>
      <c r="AG12" s="38">
        <f t="shared" si="1"/>
        <v>0</v>
      </c>
      <c r="AH12" s="38">
        <f>COUNTA(AH8:AH11)</f>
        <v>0</v>
      </c>
      <c r="AI12" s="38">
        <f>SUM(AI8:AI11)</f>
        <v>1</v>
      </c>
      <c r="AJ12" s="38">
        <f>SUM(AJ8:AJ11)</f>
        <v>0</v>
      </c>
      <c r="AK12" s="38">
        <f>COUNTA(AK8:AK11)</f>
        <v>1</v>
      </c>
      <c r="AL12" s="38">
        <f>SUM(AL8:AL11)</f>
        <v>1</v>
      </c>
      <c r="AM12" s="38">
        <f>SUM(AM8:AM11)</f>
        <v>5</v>
      </c>
      <c r="AN12" s="106" t="s">
        <v>25</v>
      </c>
      <c r="AO12" s="106"/>
      <c r="AP12" s="106">
        <f>AR12+AS12</f>
        <v>176</v>
      </c>
      <c r="AQ12" s="106"/>
      <c r="AR12" s="34">
        <f>SUM(AR8:AR11)</f>
        <v>31</v>
      </c>
      <c r="AS12" s="34">
        <f>SUM(AS8:AS11)</f>
        <v>145</v>
      </c>
      <c r="AT12" s="106" t="s">
        <v>75</v>
      </c>
      <c r="AU12" s="106"/>
      <c r="AV12" s="38">
        <f t="shared" ref="AV12:BB12" si="2">SUM(AV8:AV11)</f>
        <v>0</v>
      </c>
      <c r="AW12" s="38">
        <f t="shared" si="2"/>
        <v>0</v>
      </c>
      <c r="AX12" s="38">
        <f t="shared" si="2"/>
        <v>0</v>
      </c>
      <c r="AY12" s="38">
        <f t="shared" si="2"/>
        <v>0</v>
      </c>
      <c r="AZ12" s="38">
        <f t="shared" si="2"/>
        <v>0</v>
      </c>
      <c r="BA12" s="38">
        <f t="shared" si="2"/>
        <v>0</v>
      </c>
      <c r="BB12" s="38">
        <f t="shared" si="2"/>
        <v>0</v>
      </c>
    </row>
    <row r="13" spans="1:54" ht="10.95" customHeight="1" x14ac:dyDescent="0.3">
      <c r="AP13" s="82">
        <f>AP8-AQ11</f>
        <v>176</v>
      </c>
    </row>
    <row r="14" spans="1:54" ht="10.95" customHeight="1" x14ac:dyDescent="0.3"/>
    <row r="15" spans="1:54" ht="10.95" customHeight="1" x14ac:dyDescent="0.3"/>
    <row r="16" spans="1:54" ht="10.95" customHeight="1" x14ac:dyDescent="0.3"/>
    <row r="17" ht="10.95" customHeight="1" x14ac:dyDescent="0.3"/>
    <row r="18" ht="10.95" customHeight="1" x14ac:dyDescent="0.3"/>
    <row r="19" ht="10.95" customHeight="1" x14ac:dyDescent="0.3"/>
    <row r="20" ht="10.95" customHeight="1" x14ac:dyDescent="0.3"/>
    <row r="21" ht="10.95" customHeight="1" x14ac:dyDescent="0.3"/>
    <row r="22" ht="10.95" customHeight="1" x14ac:dyDescent="0.3"/>
    <row r="23" ht="10.95" customHeight="1" x14ac:dyDescent="0.3"/>
    <row r="24" ht="10.95" customHeight="1" x14ac:dyDescent="0.3"/>
    <row r="25" ht="10.95" customHeight="1" x14ac:dyDescent="0.3"/>
    <row r="26" ht="10.95" customHeight="1" x14ac:dyDescent="0.3"/>
    <row r="27" ht="10.95" customHeight="1" x14ac:dyDescent="0.3"/>
    <row r="28" ht="10.95" customHeight="1" x14ac:dyDescent="0.3"/>
    <row r="29" ht="10.95" customHeight="1" x14ac:dyDescent="0.3"/>
    <row r="30" ht="10.95" customHeight="1" x14ac:dyDescent="0.3"/>
    <row r="31" ht="10.95" customHeight="1" x14ac:dyDescent="0.3"/>
    <row r="32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8">
    <mergeCell ref="A12:B12"/>
    <mergeCell ref="AN12:AO12"/>
    <mergeCell ref="AP12:AQ12"/>
    <mergeCell ref="AT12:AU12"/>
    <mergeCell ref="AP7:AQ7"/>
    <mergeCell ref="AT8:AU8"/>
    <mergeCell ref="AT9:AU9"/>
    <mergeCell ref="AT10:AU10"/>
    <mergeCell ref="AT11:AU11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1:D2"/>
    <mergeCell ref="G1:AT1"/>
    <mergeCell ref="G2:AT2"/>
    <mergeCell ref="A3:AZ3"/>
    <mergeCell ref="A4:E4"/>
    <mergeCell ref="Q4:V4"/>
    <mergeCell ref="W4:AE4"/>
    <mergeCell ref="AG4:AJ4"/>
    <mergeCell ref="AU4:BB4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5737-F1F6-4F28-B874-ABC488B60D3A}">
  <sheetPr>
    <tabColor rgb="FF00B050"/>
    <pageSetUpPr fitToPage="1"/>
  </sheetPr>
  <dimension ref="A1:BB204"/>
  <sheetViews>
    <sheetView showGridLines="0" zoomScaleNormal="100" workbookViewId="0">
      <pane xSplit="2" ySplit="7" topLeftCell="AH35" activePane="bottomRight" state="frozen"/>
      <selection pane="topRight" activeCell="C1" sqref="C1"/>
      <selection pane="bottomLeft" activeCell="A8" sqref="A8"/>
      <selection pane="bottomRight" activeCell="AP44" sqref="AP44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6640625" style="1" customWidth="1"/>
    <col min="15" max="15" width="3.44140625" style="1" customWidth="1"/>
    <col min="16" max="16" width="5.109375" style="1" customWidth="1"/>
    <col min="17" max="17" width="4.6640625" style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1.44140625" style="1" customWidth="1"/>
    <col min="41" max="41" width="11.44140625" style="1" bestFit="1" customWidth="1"/>
    <col min="42" max="44" width="6" style="1" bestFit="1" customWidth="1"/>
    <col min="45" max="45" width="5" style="1" bestFit="1" customWidth="1"/>
    <col min="46" max="46" width="10.5546875" style="2" customWidth="1"/>
    <col min="47" max="47" width="8" style="2" customWidth="1"/>
    <col min="48" max="49" width="3.44140625" style="2" bestFit="1" customWidth="1"/>
    <col min="50" max="50" width="5.44140625" style="1" customWidth="1"/>
    <col min="51" max="51" width="5.44140625" style="1" bestFit="1" customWidth="1"/>
    <col min="52" max="52" width="6.5546875" style="1" customWidth="1"/>
    <col min="53" max="53" width="3.88671875" style="1" bestFit="1" customWidth="1"/>
    <col min="54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9" t="s">
        <v>339</v>
      </c>
      <c r="G4" s="28"/>
      <c r="H4" s="28"/>
      <c r="I4" s="28"/>
      <c r="J4" s="28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267</v>
      </c>
      <c r="AQ4" s="31"/>
      <c r="AR4" s="32"/>
      <c r="AT4" s="33" t="s">
        <v>88</v>
      </c>
      <c r="AU4" s="107" t="s">
        <v>341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33.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90</v>
      </c>
      <c r="S7" s="25" t="s">
        <v>117</v>
      </c>
      <c r="T7" s="25" t="s">
        <v>13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>
        <v>1</v>
      </c>
      <c r="B8" s="36">
        <v>757</v>
      </c>
      <c r="C8" s="36" t="s">
        <v>123</v>
      </c>
      <c r="D8" s="36" t="s">
        <v>123</v>
      </c>
      <c r="E8" s="36" t="s">
        <v>123</v>
      </c>
      <c r="F8" s="36" t="s">
        <v>123</v>
      </c>
      <c r="G8" s="36" t="s">
        <v>123</v>
      </c>
      <c r="H8" s="36" t="s">
        <v>123</v>
      </c>
      <c r="I8" s="36" t="s">
        <v>123</v>
      </c>
      <c r="J8" s="36" t="s">
        <v>123</v>
      </c>
      <c r="K8" s="36" t="s">
        <v>123</v>
      </c>
      <c r="L8" s="36" t="s">
        <v>123</v>
      </c>
      <c r="M8" s="36" t="s">
        <v>123</v>
      </c>
      <c r="N8" s="36">
        <v>1</v>
      </c>
      <c r="O8" s="36" t="s">
        <v>123</v>
      </c>
      <c r="P8" s="36" t="s">
        <v>123</v>
      </c>
      <c r="Q8" s="36" t="s">
        <v>123</v>
      </c>
      <c r="R8" s="36" t="s">
        <v>123</v>
      </c>
      <c r="S8" s="36" t="s">
        <v>123</v>
      </c>
      <c r="T8" s="36" t="s">
        <v>123</v>
      </c>
      <c r="U8" s="36" t="s">
        <v>123</v>
      </c>
      <c r="V8" s="36" t="s">
        <v>123</v>
      </c>
      <c r="W8" s="36" t="s">
        <v>123</v>
      </c>
      <c r="X8" s="36" t="s">
        <v>123</v>
      </c>
      <c r="Y8" s="36" t="s">
        <v>123</v>
      </c>
      <c r="Z8" s="36" t="s">
        <v>123</v>
      </c>
      <c r="AA8" s="36" t="s">
        <v>123</v>
      </c>
      <c r="AB8" s="36" t="s">
        <v>123</v>
      </c>
      <c r="AC8" s="36" t="s">
        <v>123</v>
      </c>
      <c r="AD8" s="36" t="s">
        <v>123</v>
      </c>
      <c r="AE8" s="36" t="s">
        <v>123</v>
      </c>
      <c r="AF8" s="36" t="s">
        <v>123</v>
      </c>
      <c r="AG8" s="36" t="s">
        <v>123</v>
      </c>
      <c r="AH8" s="36"/>
      <c r="AI8" s="36"/>
      <c r="AJ8" s="36"/>
      <c r="AK8" s="36"/>
      <c r="AL8" s="36"/>
      <c r="AM8" s="36"/>
      <c r="AN8" s="37">
        <v>-14.816844</v>
      </c>
      <c r="AO8" s="37">
        <v>-64.876401000000001</v>
      </c>
      <c r="AP8" s="36">
        <v>2870</v>
      </c>
      <c r="AQ8" s="36">
        <v>2882</v>
      </c>
      <c r="AR8" s="36">
        <f>AQ8-AP8</f>
        <v>12</v>
      </c>
      <c r="AS8" s="54"/>
      <c r="AT8" s="138"/>
      <c r="AU8" s="139"/>
      <c r="AV8" s="36" t="s">
        <v>123</v>
      </c>
      <c r="AW8" s="36" t="s">
        <v>123</v>
      </c>
      <c r="AX8" s="36" t="s">
        <v>123</v>
      </c>
      <c r="AY8" s="36" t="s">
        <v>123</v>
      </c>
      <c r="AZ8" s="36" t="s">
        <v>123</v>
      </c>
      <c r="BA8" s="36" t="s">
        <v>123</v>
      </c>
      <c r="BB8" s="36" t="s">
        <v>123</v>
      </c>
    </row>
    <row r="9" spans="1:54" x14ac:dyDescent="0.3">
      <c r="A9" s="36">
        <v>2</v>
      </c>
      <c r="B9" s="36">
        <v>756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7">
        <v>-14.816535999999999</v>
      </c>
      <c r="AO9" s="37">
        <v>-64.876566999999994</v>
      </c>
      <c r="AP9" s="36">
        <v>2920</v>
      </c>
      <c r="AQ9" s="36"/>
      <c r="AR9" s="36"/>
      <c r="AS9" s="54">
        <f>AP9-AQ8</f>
        <v>38</v>
      </c>
      <c r="AT9" s="52"/>
      <c r="AU9" s="53"/>
      <c r="AV9" s="36"/>
      <c r="AW9" s="36"/>
      <c r="AX9" s="36"/>
      <c r="AY9" s="36"/>
      <c r="AZ9" s="36">
        <v>56</v>
      </c>
      <c r="BA9" s="36"/>
      <c r="BB9" s="36"/>
    </row>
    <row r="10" spans="1:54" x14ac:dyDescent="0.3">
      <c r="A10" s="36">
        <v>3</v>
      </c>
      <c r="B10" s="36">
        <v>755</v>
      </c>
      <c r="C10" s="36" t="s">
        <v>123</v>
      </c>
      <c r="D10" s="36" t="s">
        <v>123</v>
      </c>
      <c r="E10" s="36" t="s">
        <v>123</v>
      </c>
      <c r="F10" s="36" t="s">
        <v>123</v>
      </c>
      <c r="G10" s="36" t="s">
        <v>123</v>
      </c>
      <c r="H10" s="36" t="s">
        <v>123</v>
      </c>
      <c r="I10" s="36" t="s">
        <v>123</v>
      </c>
      <c r="J10" s="36" t="s">
        <v>123</v>
      </c>
      <c r="K10" s="36" t="s">
        <v>123</v>
      </c>
      <c r="L10" s="36" t="s">
        <v>123</v>
      </c>
      <c r="M10" s="36" t="s">
        <v>123</v>
      </c>
      <c r="N10" s="36" t="s">
        <v>123</v>
      </c>
      <c r="O10" s="36" t="s">
        <v>123</v>
      </c>
      <c r="P10" s="36">
        <v>1</v>
      </c>
      <c r="Q10" s="36" t="s">
        <v>123</v>
      </c>
      <c r="R10" s="36" t="s">
        <v>123</v>
      </c>
      <c r="S10" s="36" t="s">
        <v>123</v>
      </c>
      <c r="T10" s="36" t="s">
        <v>123</v>
      </c>
      <c r="U10" s="36" t="s">
        <v>123</v>
      </c>
      <c r="V10" s="36" t="s">
        <v>123</v>
      </c>
      <c r="W10" s="36" t="s">
        <v>123</v>
      </c>
      <c r="X10" s="36" t="s">
        <v>123</v>
      </c>
      <c r="Y10" s="36" t="s">
        <v>123</v>
      </c>
      <c r="Z10" s="36" t="s">
        <v>123</v>
      </c>
      <c r="AA10" s="36" t="s">
        <v>123</v>
      </c>
      <c r="AB10" s="36" t="s">
        <v>123</v>
      </c>
      <c r="AC10" s="36" t="s">
        <v>123</v>
      </c>
      <c r="AD10" s="36" t="s">
        <v>123</v>
      </c>
      <c r="AE10" s="36" t="s">
        <v>123</v>
      </c>
      <c r="AF10" s="36" t="s">
        <v>123</v>
      </c>
      <c r="AG10" s="36" t="s">
        <v>123</v>
      </c>
      <c r="AH10" s="36"/>
      <c r="AI10" s="36"/>
      <c r="AJ10" s="36"/>
      <c r="AK10" s="36"/>
      <c r="AL10" s="36"/>
      <c r="AM10" s="36"/>
      <c r="AN10" s="37">
        <v>-14.816204000000001</v>
      </c>
      <c r="AO10" s="37">
        <v>-64.876749000000004</v>
      </c>
      <c r="AP10" s="36">
        <v>2959</v>
      </c>
      <c r="AQ10" s="36"/>
      <c r="AR10" s="36"/>
      <c r="AS10" s="54">
        <f>AP10-AP9</f>
        <v>39</v>
      </c>
      <c r="AT10" s="52"/>
      <c r="AU10" s="53"/>
      <c r="AV10" s="36">
        <v>1</v>
      </c>
      <c r="AW10" s="36">
        <v>1</v>
      </c>
      <c r="AX10" s="36">
        <v>1</v>
      </c>
      <c r="AY10" s="36"/>
      <c r="AZ10" s="36"/>
      <c r="BA10" s="36" t="s">
        <v>123</v>
      </c>
      <c r="BB10" s="36" t="s">
        <v>123</v>
      </c>
    </row>
    <row r="11" spans="1:54" x14ac:dyDescent="0.3">
      <c r="A11" s="36" t="s">
        <v>386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>
        <v>1</v>
      </c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7">
        <v>-14.816159000000001</v>
      </c>
      <c r="AO11" s="37">
        <v>-64.876766000000003</v>
      </c>
      <c r="AP11" s="36"/>
      <c r="AQ11" s="36"/>
      <c r="AR11" s="36"/>
      <c r="AS11" s="54"/>
      <c r="AT11" s="52"/>
      <c r="AU11" s="53"/>
      <c r="AV11" s="36" t="s">
        <v>123</v>
      </c>
      <c r="AW11" s="36" t="s">
        <v>123</v>
      </c>
      <c r="AX11" s="36"/>
      <c r="AY11" s="36">
        <v>5</v>
      </c>
      <c r="AZ11" s="36">
        <f>AY11*1.25</f>
        <v>6.25</v>
      </c>
      <c r="BA11" s="36" t="s">
        <v>123</v>
      </c>
      <c r="BB11" s="36" t="s">
        <v>123</v>
      </c>
    </row>
    <row r="12" spans="1:54" x14ac:dyDescent="0.3">
      <c r="A12" s="36">
        <v>4</v>
      </c>
      <c r="B12" s="36">
        <v>769</v>
      </c>
      <c r="C12" s="36"/>
      <c r="D12" s="36"/>
      <c r="E12" s="36"/>
      <c r="F12" s="36">
        <v>1</v>
      </c>
      <c r="G12" s="36">
        <v>1</v>
      </c>
      <c r="H12" s="36">
        <v>1</v>
      </c>
      <c r="I12" s="36"/>
      <c r="J12" s="36"/>
      <c r="K12" s="36"/>
      <c r="L12" s="36"/>
      <c r="M12" s="36"/>
      <c r="N12" s="36"/>
      <c r="O12" s="36"/>
      <c r="P12" s="36">
        <v>1</v>
      </c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7">
        <v>-14.816208</v>
      </c>
      <c r="AO12" s="37">
        <v>-64.876858999999996</v>
      </c>
      <c r="AP12" s="36"/>
      <c r="AQ12" s="36"/>
      <c r="AR12" s="36"/>
      <c r="AS12" s="54"/>
      <c r="AT12" s="52"/>
      <c r="AU12" s="53"/>
      <c r="AV12" s="36">
        <v>1</v>
      </c>
      <c r="AW12" s="36">
        <v>1</v>
      </c>
      <c r="AX12" s="36">
        <v>1</v>
      </c>
      <c r="AY12" s="36">
        <v>11</v>
      </c>
      <c r="AZ12" s="36">
        <f>AY12*1.25</f>
        <v>13.75</v>
      </c>
      <c r="BA12" s="36">
        <v>1</v>
      </c>
      <c r="BB12" s="36" t="s">
        <v>123</v>
      </c>
    </row>
    <row r="13" spans="1:54" x14ac:dyDescent="0.3">
      <c r="A13" s="36">
        <v>5</v>
      </c>
      <c r="B13" s="36">
        <v>754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>
        <v>1</v>
      </c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7">
        <v>-14.815868999999999</v>
      </c>
      <c r="AO13" s="37">
        <v>-64.876915999999994</v>
      </c>
      <c r="AP13" s="36"/>
      <c r="AQ13" s="36"/>
      <c r="AR13" s="36"/>
      <c r="AS13" s="54"/>
      <c r="AT13" s="52"/>
      <c r="AU13" s="53"/>
      <c r="AV13" s="36">
        <v>1</v>
      </c>
      <c r="AW13" s="36">
        <v>1</v>
      </c>
      <c r="AX13" s="36">
        <v>1</v>
      </c>
      <c r="AY13" s="36">
        <v>35</v>
      </c>
      <c r="AZ13" s="36">
        <v>43</v>
      </c>
      <c r="BA13" s="36"/>
      <c r="BB13" s="36"/>
    </row>
    <row r="14" spans="1:54" x14ac:dyDescent="0.3">
      <c r="A14" s="36">
        <v>6</v>
      </c>
      <c r="B14" s="36">
        <v>770</v>
      </c>
      <c r="C14" s="36" t="s">
        <v>123</v>
      </c>
      <c r="D14" s="36" t="s">
        <v>123</v>
      </c>
      <c r="E14" s="36" t="s">
        <v>123</v>
      </c>
      <c r="F14" s="36">
        <v>1</v>
      </c>
      <c r="G14" s="36">
        <v>1</v>
      </c>
      <c r="H14" s="36">
        <v>1</v>
      </c>
      <c r="I14" s="36" t="s">
        <v>123</v>
      </c>
      <c r="J14" s="36" t="s">
        <v>123</v>
      </c>
      <c r="K14" s="36" t="s">
        <v>123</v>
      </c>
      <c r="L14" s="36"/>
      <c r="M14" s="36" t="s">
        <v>123</v>
      </c>
      <c r="N14" s="36">
        <v>1</v>
      </c>
      <c r="O14" s="36" t="s">
        <v>123</v>
      </c>
      <c r="P14" s="36">
        <v>1</v>
      </c>
      <c r="Q14" s="36" t="s">
        <v>123</v>
      </c>
      <c r="R14" s="36" t="s">
        <v>123</v>
      </c>
      <c r="S14" s="36" t="s">
        <v>123</v>
      </c>
      <c r="T14" s="36" t="s">
        <v>123</v>
      </c>
      <c r="U14" s="36" t="s">
        <v>123</v>
      </c>
      <c r="V14" s="36">
        <v>1</v>
      </c>
      <c r="W14" s="36" t="s">
        <v>123</v>
      </c>
      <c r="X14" s="36" t="s">
        <v>123</v>
      </c>
      <c r="Y14" s="36" t="s">
        <v>123</v>
      </c>
      <c r="Z14" s="36" t="s">
        <v>123</v>
      </c>
      <c r="AA14" s="36" t="s">
        <v>123</v>
      </c>
      <c r="AB14" s="36" t="s">
        <v>123</v>
      </c>
      <c r="AC14" s="36" t="s">
        <v>123</v>
      </c>
      <c r="AD14" s="36" t="s">
        <v>123</v>
      </c>
      <c r="AE14" s="36" t="s">
        <v>123</v>
      </c>
      <c r="AF14" s="36" t="s">
        <v>123</v>
      </c>
      <c r="AG14" s="36" t="s">
        <v>123</v>
      </c>
      <c r="AH14" s="36"/>
      <c r="AI14" s="36">
        <v>1</v>
      </c>
      <c r="AJ14" s="36"/>
      <c r="AK14" s="36" t="s">
        <v>327</v>
      </c>
      <c r="AL14" s="36">
        <v>1</v>
      </c>
      <c r="AM14" s="36">
        <v>5</v>
      </c>
      <c r="AN14" s="37">
        <v>-14.816048664747001</v>
      </c>
      <c r="AO14" s="37">
        <v>-64.876545611767995</v>
      </c>
      <c r="AP14" s="36">
        <v>2993</v>
      </c>
      <c r="AQ14" s="36">
        <v>3016</v>
      </c>
      <c r="AR14" s="36">
        <f>AQ14-AP14</f>
        <v>23</v>
      </c>
      <c r="AS14" s="54">
        <f>AP14-AP10</f>
        <v>34</v>
      </c>
      <c r="AT14" s="138"/>
      <c r="AU14" s="139"/>
      <c r="AV14" s="36">
        <v>1</v>
      </c>
      <c r="AW14" s="36">
        <v>1</v>
      </c>
      <c r="AX14" s="36">
        <v>1</v>
      </c>
      <c r="AY14" s="36">
        <v>27</v>
      </c>
      <c r="AZ14" s="36">
        <f>AY14*1.25</f>
        <v>33.75</v>
      </c>
      <c r="BA14" s="36" t="s">
        <v>123</v>
      </c>
      <c r="BB14" s="36" t="s">
        <v>123</v>
      </c>
    </row>
    <row r="15" spans="1:54" x14ac:dyDescent="0.3">
      <c r="A15" s="36">
        <v>7</v>
      </c>
      <c r="B15" s="36">
        <v>771</v>
      </c>
      <c r="C15" s="36" t="s">
        <v>123</v>
      </c>
      <c r="D15" s="36" t="s">
        <v>123</v>
      </c>
      <c r="E15" s="36" t="s">
        <v>123</v>
      </c>
      <c r="F15" s="36">
        <v>1</v>
      </c>
      <c r="G15" s="36">
        <v>1</v>
      </c>
      <c r="H15" s="36">
        <v>1</v>
      </c>
      <c r="I15" s="36" t="s">
        <v>123</v>
      </c>
      <c r="J15" s="36" t="s">
        <v>123</v>
      </c>
      <c r="K15" s="36" t="s">
        <v>123</v>
      </c>
      <c r="L15" s="36">
        <v>1</v>
      </c>
      <c r="M15" s="36" t="s">
        <v>123</v>
      </c>
      <c r="N15" s="36" t="s">
        <v>123</v>
      </c>
      <c r="O15" s="36" t="s">
        <v>123</v>
      </c>
      <c r="P15" s="36" t="s">
        <v>123</v>
      </c>
      <c r="Q15" s="36" t="s">
        <v>123</v>
      </c>
      <c r="R15" s="36" t="s">
        <v>123</v>
      </c>
      <c r="S15" s="36" t="s">
        <v>123</v>
      </c>
      <c r="T15" s="36" t="s">
        <v>123</v>
      </c>
      <c r="U15" s="36" t="s">
        <v>123</v>
      </c>
      <c r="V15" s="36" t="s">
        <v>123</v>
      </c>
      <c r="W15" s="36" t="s">
        <v>123</v>
      </c>
      <c r="X15" s="36" t="s">
        <v>123</v>
      </c>
      <c r="Y15" s="36" t="s">
        <v>123</v>
      </c>
      <c r="Z15" s="36" t="s">
        <v>123</v>
      </c>
      <c r="AA15" s="36" t="s">
        <v>123</v>
      </c>
      <c r="AB15" s="36" t="s">
        <v>123</v>
      </c>
      <c r="AC15" s="36" t="s">
        <v>123</v>
      </c>
      <c r="AD15" s="36" t="s">
        <v>123</v>
      </c>
      <c r="AE15" s="36" t="s">
        <v>123</v>
      </c>
      <c r="AF15" s="36" t="s">
        <v>123</v>
      </c>
      <c r="AG15" s="36" t="s">
        <v>123</v>
      </c>
      <c r="AH15" s="36"/>
      <c r="AI15" s="36"/>
      <c r="AJ15" s="36"/>
      <c r="AK15" s="36"/>
      <c r="AL15" s="36"/>
      <c r="AM15" s="36"/>
      <c r="AN15" s="37">
        <v>-14.815872338607999</v>
      </c>
      <c r="AO15" s="37">
        <v>-64.876217041163997</v>
      </c>
      <c r="AP15" s="36">
        <v>3050</v>
      </c>
      <c r="AQ15" s="36"/>
      <c r="AR15" s="36"/>
      <c r="AS15" s="54">
        <f>AP15-AQ14</f>
        <v>34</v>
      </c>
      <c r="AT15" s="138"/>
      <c r="AU15" s="139"/>
      <c r="AV15" s="36" t="s">
        <v>123</v>
      </c>
      <c r="AW15" s="36" t="s">
        <v>123</v>
      </c>
      <c r="AX15" s="36" t="s">
        <v>123</v>
      </c>
      <c r="AY15" s="36" t="s">
        <v>123</v>
      </c>
      <c r="AZ15" s="36" t="s">
        <v>123</v>
      </c>
      <c r="BA15" s="36" t="s">
        <v>123</v>
      </c>
      <c r="BB15" s="36" t="s">
        <v>123</v>
      </c>
    </row>
    <row r="16" spans="1:54" x14ac:dyDescent="0.3">
      <c r="A16" s="36">
        <v>8</v>
      </c>
      <c r="B16" s="36">
        <v>772</v>
      </c>
      <c r="C16" s="36" t="s">
        <v>123</v>
      </c>
      <c r="D16" s="36" t="s">
        <v>123</v>
      </c>
      <c r="E16" s="36" t="s">
        <v>123</v>
      </c>
      <c r="F16" s="36">
        <v>1</v>
      </c>
      <c r="G16" s="36">
        <v>1</v>
      </c>
      <c r="H16" s="36">
        <v>1</v>
      </c>
      <c r="I16" s="36" t="s">
        <v>123</v>
      </c>
      <c r="J16" s="36" t="s">
        <v>123</v>
      </c>
      <c r="K16" s="36" t="s">
        <v>123</v>
      </c>
      <c r="L16" s="36">
        <v>1</v>
      </c>
      <c r="M16" s="36" t="s">
        <v>123</v>
      </c>
      <c r="N16" s="36" t="s">
        <v>123</v>
      </c>
      <c r="O16" s="36" t="s">
        <v>123</v>
      </c>
      <c r="P16" s="36" t="s">
        <v>123</v>
      </c>
      <c r="Q16" s="36" t="s">
        <v>123</v>
      </c>
      <c r="R16" s="36" t="s">
        <v>123</v>
      </c>
      <c r="S16" s="36" t="s">
        <v>123</v>
      </c>
      <c r="T16" s="36" t="s">
        <v>123</v>
      </c>
      <c r="U16" s="36" t="s">
        <v>123</v>
      </c>
      <c r="V16" s="36" t="s">
        <v>123</v>
      </c>
      <c r="W16" s="36" t="s">
        <v>123</v>
      </c>
      <c r="X16" s="36" t="s">
        <v>123</v>
      </c>
      <c r="Y16" s="36" t="s">
        <v>123</v>
      </c>
      <c r="Z16" s="36" t="s">
        <v>123</v>
      </c>
      <c r="AA16" s="36" t="s">
        <v>123</v>
      </c>
      <c r="AB16" s="36" t="s">
        <v>123</v>
      </c>
      <c r="AC16" s="36" t="s">
        <v>123</v>
      </c>
      <c r="AD16" s="36" t="s">
        <v>123</v>
      </c>
      <c r="AE16" s="36" t="s">
        <v>123</v>
      </c>
      <c r="AF16" s="36" t="s">
        <v>123</v>
      </c>
      <c r="AG16" s="36" t="s">
        <v>123</v>
      </c>
      <c r="AH16" s="36"/>
      <c r="AI16" s="36"/>
      <c r="AJ16" s="36"/>
      <c r="AK16" s="36"/>
      <c r="AL16" s="36"/>
      <c r="AM16" s="36"/>
      <c r="AN16" s="37">
        <v>-14.815686288446001</v>
      </c>
      <c r="AO16" s="37">
        <v>-64.875805322079998</v>
      </c>
      <c r="AP16" s="36">
        <v>3087</v>
      </c>
      <c r="AQ16" s="36"/>
      <c r="AR16" s="36"/>
      <c r="AS16" s="54">
        <f>AP16-AP15</f>
        <v>37</v>
      </c>
      <c r="AT16" s="138"/>
      <c r="AU16" s="139"/>
      <c r="AV16" s="36" t="s">
        <v>123</v>
      </c>
      <c r="AW16" s="36" t="s">
        <v>123</v>
      </c>
      <c r="AX16" s="36" t="s">
        <v>123</v>
      </c>
      <c r="AY16" s="36" t="s">
        <v>123</v>
      </c>
      <c r="AZ16" s="36" t="s">
        <v>123</v>
      </c>
      <c r="BA16" s="36" t="s">
        <v>123</v>
      </c>
      <c r="BB16" s="36" t="s">
        <v>123</v>
      </c>
    </row>
    <row r="17" spans="1:54" x14ac:dyDescent="0.3">
      <c r="A17" s="36">
        <v>9</v>
      </c>
      <c r="B17" s="36">
        <v>773</v>
      </c>
      <c r="C17" s="36" t="s">
        <v>123</v>
      </c>
      <c r="D17" s="36" t="s">
        <v>123</v>
      </c>
      <c r="E17" s="36" t="s">
        <v>123</v>
      </c>
      <c r="F17" s="36">
        <v>1</v>
      </c>
      <c r="G17" s="36">
        <v>1</v>
      </c>
      <c r="H17" s="36">
        <v>1</v>
      </c>
      <c r="I17" s="36" t="s">
        <v>123</v>
      </c>
      <c r="J17" s="36" t="s">
        <v>123</v>
      </c>
      <c r="K17" s="36" t="s">
        <v>123</v>
      </c>
      <c r="L17" s="36">
        <v>1</v>
      </c>
      <c r="M17" s="36" t="s">
        <v>123</v>
      </c>
      <c r="N17" s="36" t="s">
        <v>123</v>
      </c>
      <c r="O17" s="36" t="s">
        <v>123</v>
      </c>
      <c r="P17" s="36" t="s">
        <v>123</v>
      </c>
      <c r="Q17" s="36" t="s">
        <v>123</v>
      </c>
      <c r="R17" s="36" t="s">
        <v>123</v>
      </c>
      <c r="S17" s="36" t="s">
        <v>123</v>
      </c>
      <c r="T17" s="36" t="s">
        <v>123</v>
      </c>
      <c r="U17" s="36" t="s">
        <v>123</v>
      </c>
      <c r="V17" s="36">
        <v>1</v>
      </c>
      <c r="W17" s="36" t="s">
        <v>123</v>
      </c>
      <c r="X17" s="36" t="s">
        <v>123</v>
      </c>
      <c r="Y17" s="36" t="s">
        <v>123</v>
      </c>
      <c r="Z17" s="36" t="s">
        <v>123</v>
      </c>
      <c r="AA17" s="36" t="s">
        <v>123</v>
      </c>
      <c r="AB17" s="36" t="s">
        <v>123</v>
      </c>
      <c r="AC17" s="36" t="s">
        <v>123</v>
      </c>
      <c r="AD17" s="36" t="s">
        <v>123</v>
      </c>
      <c r="AE17" s="36" t="s">
        <v>123</v>
      </c>
      <c r="AF17" s="36" t="s">
        <v>123</v>
      </c>
      <c r="AG17" s="36" t="s">
        <v>123</v>
      </c>
      <c r="AH17" s="36"/>
      <c r="AI17" s="36"/>
      <c r="AJ17" s="36"/>
      <c r="AK17" s="36" t="s">
        <v>328</v>
      </c>
      <c r="AL17" s="36">
        <v>1</v>
      </c>
      <c r="AM17" s="36">
        <v>1</v>
      </c>
      <c r="AN17" s="37">
        <v>-14.815530706305999</v>
      </c>
      <c r="AO17" s="37">
        <v>-64.875570628792005</v>
      </c>
      <c r="AP17" s="36">
        <v>3121</v>
      </c>
      <c r="AQ17" s="36">
        <v>3145</v>
      </c>
      <c r="AR17" s="36">
        <f>AQ17-AP17</f>
        <v>24</v>
      </c>
      <c r="AS17" s="54">
        <f>AP17-AP16</f>
        <v>34</v>
      </c>
      <c r="AT17" s="52"/>
      <c r="AU17" s="53"/>
      <c r="AV17" s="36" t="s">
        <v>123</v>
      </c>
      <c r="AW17" s="36" t="s">
        <v>123</v>
      </c>
      <c r="AX17" s="36" t="s">
        <v>123</v>
      </c>
      <c r="AY17" s="36" t="s">
        <v>123</v>
      </c>
      <c r="AZ17" s="36" t="s">
        <v>123</v>
      </c>
      <c r="BA17" s="36" t="s">
        <v>123</v>
      </c>
      <c r="BB17" s="36" t="s">
        <v>123</v>
      </c>
    </row>
    <row r="18" spans="1:54" x14ac:dyDescent="0.3">
      <c r="A18" s="36">
        <v>10</v>
      </c>
      <c r="B18" s="36">
        <v>774</v>
      </c>
      <c r="C18" s="36" t="s">
        <v>123</v>
      </c>
      <c r="D18" s="36" t="s">
        <v>123</v>
      </c>
      <c r="E18" s="36" t="s">
        <v>123</v>
      </c>
      <c r="F18" s="36">
        <v>1</v>
      </c>
      <c r="G18" s="36">
        <v>1</v>
      </c>
      <c r="H18" s="36">
        <v>1</v>
      </c>
      <c r="I18" s="36" t="s">
        <v>123</v>
      </c>
      <c r="J18" s="36" t="s">
        <v>123</v>
      </c>
      <c r="K18" s="36" t="s">
        <v>123</v>
      </c>
      <c r="L18" s="36">
        <v>1</v>
      </c>
      <c r="M18" s="36" t="s">
        <v>123</v>
      </c>
      <c r="N18" s="36" t="s">
        <v>123</v>
      </c>
      <c r="O18" s="36" t="s">
        <v>123</v>
      </c>
      <c r="P18" s="36" t="s">
        <v>123</v>
      </c>
      <c r="Q18" s="36" t="s">
        <v>123</v>
      </c>
      <c r="R18" s="36" t="s">
        <v>123</v>
      </c>
      <c r="S18" s="36" t="s">
        <v>123</v>
      </c>
      <c r="T18" s="36" t="s">
        <v>123</v>
      </c>
      <c r="U18" s="36" t="s">
        <v>123</v>
      </c>
      <c r="V18" s="36" t="s">
        <v>123</v>
      </c>
      <c r="W18" s="36" t="s">
        <v>123</v>
      </c>
      <c r="X18" s="36" t="s">
        <v>123</v>
      </c>
      <c r="Y18" s="36" t="s">
        <v>123</v>
      </c>
      <c r="Z18" s="36" t="s">
        <v>123</v>
      </c>
      <c r="AA18" s="36" t="s">
        <v>123</v>
      </c>
      <c r="AB18" s="36" t="s">
        <v>123</v>
      </c>
      <c r="AC18" s="36" t="s">
        <v>123</v>
      </c>
      <c r="AD18" s="36" t="s">
        <v>123</v>
      </c>
      <c r="AE18" s="36" t="s">
        <v>123</v>
      </c>
      <c r="AF18" s="36" t="s">
        <v>123</v>
      </c>
      <c r="AG18" s="36" t="s">
        <v>123</v>
      </c>
      <c r="AH18" s="36"/>
      <c r="AI18" s="36"/>
      <c r="AJ18" s="36"/>
      <c r="AK18" s="36"/>
      <c r="AL18" s="36"/>
      <c r="AM18" s="36"/>
      <c r="AN18" s="37">
        <v>-14.815371234497</v>
      </c>
      <c r="AO18" s="37">
        <v>-64.875268880277005</v>
      </c>
      <c r="AP18" s="36">
        <v>3182</v>
      </c>
      <c r="AQ18" s="36"/>
      <c r="AR18" s="36"/>
      <c r="AS18" s="54">
        <f>AP18-AQ17</f>
        <v>37</v>
      </c>
      <c r="AT18" s="138"/>
      <c r="AU18" s="139"/>
      <c r="AV18" s="36" t="s">
        <v>123</v>
      </c>
      <c r="AW18" s="36" t="s">
        <v>123</v>
      </c>
      <c r="AX18" s="36" t="s">
        <v>123</v>
      </c>
      <c r="AY18" s="36" t="s">
        <v>123</v>
      </c>
      <c r="AZ18" s="36" t="s">
        <v>123</v>
      </c>
      <c r="BA18" s="36" t="s">
        <v>123</v>
      </c>
      <c r="BB18" s="36" t="s">
        <v>123</v>
      </c>
    </row>
    <row r="19" spans="1:54" x14ac:dyDescent="0.3">
      <c r="A19" s="36">
        <v>11</v>
      </c>
      <c r="B19" s="36">
        <v>775</v>
      </c>
      <c r="C19" s="36" t="s">
        <v>123</v>
      </c>
      <c r="D19" s="36" t="s">
        <v>123</v>
      </c>
      <c r="E19" s="36" t="s">
        <v>123</v>
      </c>
      <c r="F19" s="36">
        <v>1</v>
      </c>
      <c r="G19" s="36">
        <v>1</v>
      </c>
      <c r="H19" s="36">
        <v>1</v>
      </c>
      <c r="I19" s="36" t="s">
        <v>123</v>
      </c>
      <c r="J19" s="36" t="s">
        <v>123</v>
      </c>
      <c r="K19" s="36" t="s">
        <v>123</v>
      </c>
      <c r="L19" s="36">
        <v>1</v>
      </c>
      <c r="M19" s="36" t="s">
        <v>123</v>
      </c>
      <c r="N19" s="36" t="s">
        <v>123</v>
      </c>
      <c r="O19" s="36" t="s">
        <v>123</v>
      </c>
      <c r="P19" s="36" t="s">
        <v>123</v>
      </c>
      <c r="Q19" s="36" t="s">
        <v>123</v>
      </c>
      <c r="R19" s="36" t="s">
        <v>123</v>
      </c>
      <c r="S19" s="36" t="s">
        <v>123</v>
      </c>
      <c r="T19" s="36" t="s">
        <v>123</v>
      </c>
      <c r="U19" s="36" t="s">
        <v>123</v>
      </c>
      <c r="V19" s="36" t="s">
        <v>123</v>
      </c>
      <c r="W19" s="36" t="s">
        <v>123</v>
      </c>
      <c r="X19" s="36" t="s">
        <v>123</v>
      </c>
      <c r="Y19" s="36" t="s">
        <v>123</v>
      </c>
      <c r="Z19" s="36" t="s">
        <v>123</v>
      </c>
      <c r="AA19" s="36" t="s">
        <v>123</v>
      </c>
      <c r="AB19" s="36" t="s">
        <v>123</v>
      </c>
      <c r="AC19" s="36" t="s">
        <v>123</v>
      </c>
      <c r="AD19" s="36" t="s">
        <v>123</v>
      </c>
      <c r="AE19" s="36" t="s">
        <v>123</v>
      </c>
      <c r="AF19" s="36" t="s">
        <v>123</v>
      </c>
      <c r="AG19" s="36" t="s">
        <v>123</v>
      </c>
      <c r="AH19" s="36"/>
      <c r="AI19" s="36"/>
      <c r="AJ19" s="36"/>
      <c r="AK19" s="36"/>
      <c r="AL19" s="36"/>
      <c r="AM19" s="36"/>
      <c r="AN19" s="37">
        <v>-14.815156336325</v>
      </c>
      <c r="AO19" s="37">
        <v>-64.875173661857005</v>
      </c>
      <c r="AP19" s="36">
        <v>3210</v>
      </c>
      <c r="AQ19" s="36"/>
      <c r="AR19" s="36"/>
      <c r="AS19" s="54">
        <f>AP19-AP18</f>
        <v>28</v>
      </c>
      <c r="AT19" s="138"/>
      <c r="AU19" s="139"/>
      <c r="AV19" s="36" t="s">
        <v>123</v>
      </c>
      <c r="AW19" s="36" t="s">
        <v>123</v>
      </c>
      <c r="AX19" s="36" t="s">
        <v>123</v>
      </c>
      <c r="AY19" s="36" t="s">
        <v>123</v>
      </c>
      <c r="AZ19" s="36" t="s">
        <v>123</v>
      </c>
      <c r="BA19" s="36" t="s">
        <v>123</v>
      </c>
      <c r="BB19" s="36" t="s">
        <v>123</v>
      </c>
    </row>
    <row r="20" spans="1:54" x14ac:dyDescent="0.3">
      <c r="A20" s="36">
        <v>12</v>
      </c>
      <c r="B20" s="36"/>
      <c r="C20" s="36"/>
      <c r="D20" s="36"/>
      <c r="E20" s="36"/>
      <c r="F20" s="36">
        <v>1</v>
      </c>
      <c r="G20" s="36">
        <v>1</v>
      </c>
      <c r="H20" s="36">
        <v>1</v>
      </c>
      <c r="I20" s="36"/>
      <c r="J20" s="36"/>
      <c r="K20" s="36"/>
      <c r="L20" s="36">
        <v>1</v>
      </c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7"/>
      <c r="AO20" s="37"/>
      <c r="AP20" s="36">
        <v>3244</v>
      </c>
      <c r="AQ20" s="36"/>
      <c r="AR20" s="36"/>
      <c r="AS20" s="54">
        <f>AP20-AP19</f>
        <v>34</v>
      </c>
      <c r="AT20" s="52"/>
      <c r="AU20" s="53"/>
      <c r="AV20" s="36"/>
      <c r="AW20" s="36"/>
      <c r="AX20" s="36"/>
      <c r="AY20" s="36"/>
      <c r="AZ20" s="36"/>
      <c r="BA20" s="36"/>
      <c r="BB20" s="36"/>
    </row>
    <row r="21" spans="1:54" x14ac:dyDescent="0.3">
      <c r="A21" s="36">
        <v>13</v>
      </c>
      <c r="B21" s="36">
        <v>776</v>
      </c>
      <c r="C21" s="36" t="s">
        <v>123</v>
      </c>
      <c r="D21" s="36" t="s">
        <v>123</v>
      </c>
      <c r="E21" s="36" t="s">
        <v>123</v>
      </c>
      <c r="F21" s="36">
        <v>1</v>
      </c>
      <c r="G21" s="36">
        <v>1</v>
      </c>
      <c r="H21" s="36">
        <v>1</v>
      </c>
      <c r="I21" s="36" t="s">
        <v>123</v>
      </c>
      <c r="J21" s="36" t="s">
        <v>123</v>
      </c>
      <c r="K21" s="36" t="s">
        <v>123</v>
      </c>
      <c r="L21" s="36">
        <v>1</v>
      </c>
      <c r="M21" s="36" t="s">
        <v>123</v>
      </c>
      <c r="N21" s="36" t="s">
        <v>123</v>
      </c>
      <c r="O21" s="36" t="s">
        <v>123</v>
      </c>
      <c r="P21" s="36" t="s">
        <v>123</v>
      </c>
      <c r="Q21" s="36" t="s">
        <v>123</v>
      </c>
      <c r="R21" s="36" t="s">
        <v>123</v>
      </c>
      <c r="S21" s="36" t="s">
        <v>123</v>
      </c>
      <c r="T21" s="36" t="s">
        <v>123</v>
      </c>
      <c r="U21" s="36" t="s">
        <v>123</v>
      </c>
      <c r="V21" s="36" t="s">
        <v>123</v>
      </c>
      <c r="W21" s="36" t="s">
        <v>123</v>
      </c>
      <c r="X21" s="36" t="s">
        <v>123</v>
      </c>
      <c r="Y21" s="36" t="s">
        <v>123</v>
      </c>
      <c r="Z21" s="36" t="s">
        <v>123</v>
      </c>
      <c r="AA21" s="36" t="s">
        <v>123</v>
      </c>
      <c r="AB21" s="36" t="s">
        <v>123</v>
      </c>
      <c r="AC21" s="36" t="s">
        <v>123</v>
      </c>
      <c r="AD21" s="36" t="s">
        <v>123</v>
      </c>
      <c r="AE21" s="36" t="s">
        <v>123</v>
      </c>
      <c r="AF21" s="36" t="s">
        <v>123</v>
      </c>
      <c r="AG21" s="36" t="s">
        <v>123</v>
      </c>
      <c r="AH21" s="36"/>
      <c r="AI21" s="36"/>
      <c r="AJ21" s="36"/>
      <c r="AK21" s="36"/>
      <c r="AL21" s="36"/>
      <c r="AM21" s="36"/>
      <c r="AN21" s="37">
        <v>-14.814629948346999</v>
      </c>
      <c r="AO21" s="37">
        <v>-64.875090178101999</v>
      </c>
      <c r="AP21" s="36">
        <v>3267</v>
      </c>
      <c r="AQ21" s="36"/>
      <c r="AR21" s="36"/>
      <c r="AS21" s="54">
        <f>AP21-AP20</f>
        <v>23</v>
      </c>
      <c r="AT21" s="138"/>
      <c r="AU21" s="139"/>
      <c r="AV21" s="36" t="s">
        <v>123</v>
      </c>
      <c r="AW21" s="36" t="s">
        <v>123</v>
      </c>
      <c r="AX21" s="36" t="s">
        <v>123</v>
      </c>
      <c r="AY21" s="36" t="s">
        <v>123</v>
      </c>
      <c r="AZ21" s="36" t="s">
        <v>123</v>
      </c>
      <c r="BA21" s="36" t="s">
        <v>123</v>
      </c>
      <c r="BB21" s="36" t="s">
        <v>123</v>
      </c>
    </row>
    <row r="22" spans="1:54" x14ac:dyDescent="0.3">
      <c r="A22" s="36">
        <v>14</v>
      </c>
      <c r="B22" s="36">
        <v>777</v>
      </c>
      <c r="C22" s="36" t="s">
        <v>123</v>
      </c>
      <c r="D22" s="36" t="s">
        <v>123</v>
      </c>
      <c r="E22" s="36" t="s">
        <v>123</v>
      </c>
      <c r="F22" s="36">
        <v>1</v>
      </c>
      <c r="G22" s="36">
        <v>1</v>
      </c>
      <c r="H22" s="36">
        <v>1</v>
      </c>
      <c r="I22" s="36" t="s">
        <v>123</v>
      </c>
      <c r="J22" s="36" t="s">
        <v>123</v>
      </c>
      <c r="K22" s="36" t="s">
        <v>123</v>
      </c>
      <c r="L22" s="36">
        <v>1</v>
      </c>
      <c r="M22" s="36" t="s">
        <v>123</v>
      </c>
      <c r="N22" s="36" t="s">
        <v>123</v>
      </c>
      <c r="O22" s="36" t="s">
        <v>123</v>
      </c>
      <c r="P22" s="36" t="s">
        <v>123</v>
      </c>
      <c r="Q22" s="36" t="s">
        <v>123</v>
      </c>
      <c r="R22" s="36" t="s">
        <v>123</v>
      </c>
      <c r="S22" s="36" t="s">
        <v>123</v>
      </c>
      <c r="T22" s="36" t="s">
        <v>123</v>
      </c>
      <c r="U22" s="36" t="s">
        <v>123</v>
      </c>
      <c r="V22" s="36" t="s">
        <v>123</v>
      </c>
      <c r="W22" s="36" t="s">
        <v>123</v>
      </c>
      <c r="X22" s="36" t="s">
        <v>123</v>
      </c>
      <c r="Y22" s="36" t="s">
        <v>123</v>
      </c>
      <c r="Z22" s="36" t="s">
        <v>123</v>
      </c>
      <c r="AA22" s="36" t="s">
        <v>123</v>
      </c>
      <c r="AB22" s="36" t="s">
        <v>123</v>
      </c>
      <c r="AC22" s="36" t="s">
        <v>123</v>
      </c>
      <c r="AD22" s="36" t="s">
        <v>123</v>
      </c>
      <c r="AE22" s="36" t="s">
        <v>123</v>
      </c>
      <c r="AF22" s="36" t="s">
        <v>123</v>
      </c>
      <c r="AG22" s="36" t="s">
        <v>123</v>
      </c>
      <c r="AH22" s="36"/>
      <c r="AI22" s="36"/>
      <c r="AJ22" s="36"/>
      <c r="AK22" s="36"/>
      <c r="AL22" s="36"/>
      <c r="AM22" s="36"/>
      <c r="AN22" s="37">
        <v>-14.814264004227001</v>
      </c>
      <c r="AO22" s="37">
        <v>-64.875045586376999</v>
      </c>
      <c r="AP22" s="36">
        <v>3307</v>
      </c>
      <c r="AQ22" s="36"/>
      <c r="AR22" s="36"/>
      <c r="AS22" s="54">
        <f>AP22-AP21</f>
        <v>40</v>
      </c>
      <c r="AT22" s="138"/>
      <c r="AU22" s="139"/>
      <c r="AV22" s="36" t="s">
        <v>123</v>
      </c>
      <c r="AW22" s="36" t="s">
        <v>123</v>
      </c>
      <c r="AX22" s="36" t="s">
        <v>123</v>
      </c>
      <c r="AY22" s="36" t="s">
        <v>123</v>
      </c>
      <c r="AZ22" s="36" t="s">
        <v>123</v>
      </c>
      <c r="BA22" s="36" t="s">
        <v>123</v>
      </c>
      <c r="BB22" s="36" t="s">
        <v>123</v>
      </c>
    </row>
    <row r="23" spans="1:54" x14ac:dyDescent="0.3">
      <c r="A23" s="36">
        <v>15</v>
      </c>
      <c r="B23" s="36">
        <v>778</v>
      </c>
      <c r="C23" s="36" t="s">
        <v>123</v>
      </c>
      <c r="D23" s="36" t="s">
        <v>123</v>
      </c>
      <c r="E23" s="36" t="s">
        <v>123</v>
      </c>
      <c r="F23" s="36">
        <v>1</v>
      </c>
      <c r="G23" s="36">
        <v>1</v>
      </c>
      <c r="H23" s="36">
        <v>1</v>
      </c>
      <c r="I23" s="36" t="s">
        <v>123</v>
      </c>
      <c r="J23" s="36" t="s">
        <v>123</v>
      </c>
      <c r="K23" s="36" t="s">
        <v>123</v>
      </c>
      <c r="L23" s="36">
        <v>1</v>
      </c>
      <c r="M23" s="36" t="s">
        <v>123</v>
      </c>
      <c r="N23" s="36" t="s">
        <v>123</v>
      </c>
      <c r="O23" s="36" t="s">
        <v>123</v>
      </c>
      <c r="P23" s="36" t="s">
        <v>123</v>
      </c>
      <c r="Q23" s="36" t="s">
        <v>123</v>
      </c>
      <c r="R23" s="36" t="s">
        <v>123</v>
      </c>
      <c r="S23" s="36" t="s">
        <v>123</v>
      </c>
      <c r="T23" s="36" t="s">
        <v>123</v>
      </c>
      <c r="U23" s="36" t="s">
        <v>123</v>
      </c>
      <c r="V23" s="36">
        <v>1</v>
      </c>
      <c r="W23" s="36" t="s">
        <v>123</v>
      </c>
      <c r="X23" s="36" t="s">
        <v>123</v>
      </c>
      <c r="Y23" s="36" t="s">
        <v>123</v>
      </c>
      <c r="Z23" s="36" t="s">
        <v>123</v>
      </c>
      <c r="AA23" s="36" t="s">
        <v>123</v>
      </c>
      <c r="AB23" s="36" t="s">
        <v>123</v>
      </c>
      <c r="AC23" s="36" t="s">
        <v>123</v>
      </c>
      <c r="AD23" s="36" t="s">
        <v>123</v>
      </c>
      <c r="AE23" s="36" t="s">
        <v>123</v>
      </c>
      <c r="AF23" s="36" t="s">
        <v>123</v>
      </c>
      <c r="AG23" s="36" t="s">
        <v>123</v>
      </c>
      <c r="AH23" s="36"/>
      <c r="AI23" s="36"/>
      <c r="AJ23" s="36"/>
      <c r="AK23" s="36" t="s">
        <v>329</v>
      </c>
      <c r="AL23" s="36">
        <v>1</v>
      </c>
      <c r="AM23" s="36">
        <v>1</v>
      </c>
      <c r="AN23" s="37">
        <v>-14.813839391546001</v>
      </c>
      <c r="AO23" s="37">
        <v>-64.875000659375999</v>
      </c>
      <c r="AP23" s="36">
        <v>3354</v>
      </c>
      <c r="AQ23" s="36">
        <v>3378</v>
      </c>
      <c r="AR23" s="36">
        <f>AQ23-AP23</f>
        <v>24</v>
      </c>
      <c r="AS23" s="54">
        <f>AP23-AP22</f>
        <v>47</v>
      </c>
      <c r="AT23" s="52"/>
      <c r="AU23" s="53"/>
      <c r="AV23" s="36" t="s">
        <v>123</v>
      </c>
      <c r="AW23" s="36" t="s">
        <v>123</v>
      </c>
      <c r="AX23" s="36" t="s">
        <v>123</v>
      </c>
      <c r="AY23" s="36" t="s">
        <v>123</v>
      </c>
      <c r="AZ23" s="36" t="s">
        <v>123</v>
      </c>
      <c r="BA23" s="36" t="s">
        <v>123</v>
      </c>
      <c r="BB23" s="36" t="s">
        <v>123</v>
      </c>
    </row>
    <row r="24" spans="1:54" x14ac:dyDescent="0.3">
      <c r="A24" s="36">
        <v>16</v>
      </c>
      <c r="B24" s="36">
        <v>779</v>
      </c>
      <c r="C24" s="36" t="s">
        <v>123</v>
      </c>
      <c r="D24" s="36" t="s">
        <v>123</v>
      </c>
      <c r="E24" s="36" t="s">
        <v>123</v>
      </c>
      <c r="F24" s="36">
        <v>1</v>
      </c>
      <c r="G24" s="36">
        <v>1</v>
      </c>
      <c r="H24" s="36">
        <v>1</v>
      </c>
      <c r="I24" s="36" t="s">
        <v>123</v>
      </c>
      <c r="J24" s="36" t="s">
        <v>123</v>
      </c>
      <c r="K24" s="36" t="s">
        <v>123</v>
      </c>
      <c r="L24" s="36">
        <v>1</v>
      </c>
      <c r="M24" s="36" t="s">
        <v>123</v>
      </c>
      <c r="N24" s="36" t="s">
        <v>123</v>
      </c>
      <c r="O24" s="36" t="s">
        <v>123</v>
      </c>
      <c r="P24" s="36" t="s">
        <v>123</v>
      </c>
      <c r="Q24" s="36" t="s">
        <v>123</v>
      </c>
      <c r="R24" s="36" t="s">
        <v>123</v>
      </c>
      <c r="S24" s="36" t="s">
        <v>123</v>
      </c>
      <c r="T24" s="36" t="s">
        <v>123</v>
      </c>
      <c r="U24" s="36" t="s">
        <v>123</v>
      </c>
      <c r="V24" s="36" t="s">
        <v>123</v>
      </c>
      <c r="W24" s="36" t="s">
        <v>123</v>
      </c>
      <c r="X24" s="36" t="s">
        <v>123</v>
      </c>
      <c r="Y24" s="36" t="s">
        <v>123</v>
      </c>
      <c r="Z24" s="36" t="s">
        <v>123</v>
      </c>
      <c r="AA24" s="36" t="s">
        <v>123</v>
      </c>
      <c r="AB24" s="36" t="s">
        <v>123</v>
      </c>
      <c r="AC24" s="36" t="s">
        <v>123</v>
      </c>
      <c r="AD24" s="36" t="s">
        <v>123</v>
      </c>
      <c r="AE24" s="36" t="s">
        <v>123</v>
      </c>
      <c r="AF24" s="36" t="s">
        <v>123</v>
      </c>
      <c r="AG24" s="36" t="s">
        <v>123</v>
      </c>
      <c r="AH24" s="36"/>
      <c r="AI24" s="36"/>
      <c r="AJ24" s="36"/>
      <c r="AK24" s="36"/>
      <c r="AL24" s="36"/>
      <c r="AM24" s="36"/>
      <c r="AN24" s="37">
        <v>-14.813417047042</v>
      </c>
      <c r="AO24" s="37">
        <v>-64.874952044336993</v>
      </c>
      <c r="AP24" s="67"/>
      <c r="AQ24" s="36"/>
      <c r="AR24" s="36"/>
      <c r="AS24" s="54"/>
      <c r="AT24" s="138"/>
      <c r="AU24" s="139"/>
      <c r="AV24" s="36" t="s">
        <v>123</v>
      </c>
      <c r="AW24" s="36" t="s">
        <v>123</v>
      </c>
      <c r="AX24" s="36" t="s">
        <v>123</v>
      </c>
      <c r="AY24" s="36" t="s">
        <v>123</v>
      </c>
      <c r="AZ24" s="36" t="s">
        <v>123</v>
      </c>
      <c r="BA24" s="36" t="s">
        <v>123</v>
      </c>
      <c r="BB24" s="36" t="s">
        <v>123</v>
      </c>
    </row>
    <row r="25" spans="1:54" x14ac:dyDescent="0.3">
      <c r="A25" s="36">
        <v>17</v>
      </c>
      <c r="B25" s="36">
        <v>780</v>
      </c>
      <c r="C25" s="36">
        <v>1</v>
      </c>
      <c r="D25" s="36" t="s">
        <v>123</v>
      </c>
      <c r="E25" s="36" t="s">
        <v>123</v>
      </c>
      <c r="F25" s="36" t="s">
        <v>123</v>
      </c>
      <c r="G25" s="36" t="s">
        <v>123</v>
      </c>
      <c r="H25" s="36">
        <v>1</v>
      </c>
      <c r="I25" s="36" t="s">
        <v>123</v>
      </c>
      <c r="J25" s="36" t="s">
        <v>123</v>
      </c>
      <c r="K25" s="36" t="s">
        <v>123</v>
      </c>
      <c r="L25" s="36">
        <v>1</v>
      </c>
      <c r="M25" s="36" t="s">
        <v>123</v>
      </c>
      <c r="N25" s="36" t="s">
        <v>123</v>
      </c>
      <c r="O25" s="36" t="s">
        <v>123</v>
      </c>
      <c r="P25" s="36" t="s">
        <v>123</v>
      </c>
      <c r="Q25" s="36" t="s">
        <v>123</v>
      </c>
      <c r="R25" s="36" t="s">
        <v>123</v>
      </c>
      <c r="S25" s="36" t="s">
        <v>123</v>
      </c>
      <c r="T25" s="36" t="s">
        <v>123</v>
      </c>
      <c r="U25" s="36" t="s">
        <v>123</v>
      </c>
      <c r="V25" s="36" t="s">
        <v>123</v>
      </c>
      <c r="W25" s="36" t="s">
        <v>123</v>
      </c>
      <c r="X25" s="36" t="s">
        <v>123</v>
      </c>
      <c r="Y25" s="36" t="s">
        <v>123</v>
      </c>
      <c r="Z25" s="36" t="s">
        <v>123</v>
      </c>
      <c r="AA25" s="36" t="s">
        <v>123</v>
      </c>
      <c r="AB25" s="36" t="s">
        <v>123</v>
      </c>
      <c r="AC25" s="36" t="s">
        <v>123</v>
      </c>
      <c r="AD25" s="36" t="s">
        <v>123</v>
      </c>
      <c r="AE25" s="36" t="s">
        <v>123</v>
      </c>
      <c r="AF25" s="36" t="s">
        <v>123</v>
      </c>
      <c r="AG25" s="36" t="s">
        <v>123</v>
      </c>
      <c r="AH25" s="36"/>
      <c r="AI25" s="36"/>
      <c r="AJ25" s="36"/>
      <c r="AK25" s="36"/>
      <c r="AL25" s="36"/>
      <c r="AM25" s="36"/>
      <c r="AN25" s="37">
        <v>-14.813105999999999</v>
      </c>
      <c r="AO25" s="37">
        <v>-64.875084000000001</v>
      </c>
      <c r="AP25" s="67"/>
      <c r="AQ25" s="36"/>
      <c r="AR25" s="36"/>
      <c r="AS25" s="54"/>
      <c r="AT25" s="138"/>
      <c r="AU25" s="139"/>
      <c r="AV25" s="36" t="s">
        <v>123</v>
      </c>
      <c r="AW25" s="36" t="s">
        <v>123</v>
      </c>
      <c r="AX25" s="36" t="s">
        <v>123</v>
      </c>
      <c r="AY25" s="36" t="s">
        <v>123</v>
      </c>
      <c r="AZ25" s="36" t="s">
        <v>123</v>
      </c>
      <c r="BA25" s="36" t="s">
        <v>123</v>
      </c>
      <c r="BB25" s="36" t="s">
        <v>123</v>
      </c>
    </row>
    <row r="26" spans="1:54" x14ac:dyDescent="0.3">
      <c r="A26" s="36">
        <v>18</v>
      </c>
      <c r="B26" s="36">
        <v>781</v>
      </c>
      <c r="C26" s="36" t="s">
        <v>123</v>
      </c>
      <c r="D26" s="36" t="s">
        <v>123</v>
      </c>
      <c r="E26" s="36" t="s">
        <v>123</v>
      </c>
      <c r="F26" s="36">
        <v>1</v>
      </c>
      <c r="G26" s="36">
        <v>1</v>
      </c>
      <c r="H26" s="36">
        <v>1</v>
      </c>
      <c r="I26" s="36" t="s">
        <v>123</v>
      </c>
      <c r="J26" s="36" t="s">
        <v>123</v>
      </c>
      <c r="K26" s="36" t="s">
        <v>123</v>
      </c>
      <c r="L26" s="36">
        <v>1</v>
      </c>
      <c r="M26" s="36" t="s">
        <v>123</v>
      </c>
      <c r="N26" s="36" t="s">
        <v>123</v>
      </c>
      <c r="O26" s="36" t="s">
        <v>123</v>
      </c>
      <c r="P26" s="36" t="s">
        <v>123</v>
      </c>
      <c r="Q26" s="36" t="s">
        <v>123</v>
      </c>
      <c r="R26" s="36" t="s">
        <v>123</v>
      </c>
      <c r="S26" s="36" t="s">
        <v>123</v>
      </c>
      <c r="T26" s="36" t="s">
        <v>123</v>
      </c>
      <c r="U26" s="36" t="s">
        <v>123</v>
      </c>
      <c r="V26" s="36" t="s">
        <v>123</v>
      </c>
      <c r="W26" s="36" t="s">
        <v>123</v>
      </c>
      <c r="X26" s="36" t="s">
        <v>123</v>
      </c>
      <c r="Y26" s="36" t="s">
        <v>123</v>
      </c>
      <c r="Z26" s="36" t="s">
        <v>123</v>
      </c>
      <c r="AA26" s="36" t="s">
        <v>123</v>
      </c>
      <c r="AB26" s="36" t="s">
        <v>123</v>
      </c>
      <c r="AC26" s="36" t="s">
        <v>123</v>
      </c>
      <c r="AD26" s="36" t="s">
        <v>123</v>
      </c>
      <c r="AE26" s="36" t="s">
        <v>123</v>
      </c>
      <c r="AF26" s="36" t="s">
        <v>123</v>
      </c>
      <c r="AG26" s="36" t="s">
        <v>123</v>
      </c>
      <c r="AH26" s="36"/>
      <c r="AI26" s="36"/>
      <c r="AJ26" s="36"/>
      <c r="AK26" s="36"/>
      <c r="AL26" s="36"/>
      <c r="AM26" s="36"/>
      <c r="AN26" s="37">
        <v>-14.813190478140999</v>
      </c>
      <c r="AO26" s="37">
        <v>-64.875485803930999</v>
      </c>
      <c r="AP26" s="36">
        <v>3505</v>
      </c>
      <c r="AQ26" s="36"/>
      <c r="AR26" s="36"/>
      <c r="AS26" s="54"/>
      <c r="AT26" s="52"/>
      <c r="AU26" s="53"/>
      <c r="AV26" s="36" t="s">
        <v>123</v>
      </c>
      <c r="AW26" s="36" t="s">
        <v>123</v>
      </c>
      <c r="AX26" s="36" t="s">
        <v>123</v>
      </c>
      <c r="AY26" s="36" t="s">
        <v>123</v>
      </c>
      <c r="AZ26" s="36" t="s">
        <v>123</v>
      </c>
      <c r="BA26" s="36" t="s">
        <v>123</v>
      </c>
      <c r="BB26" s="36" t="s">
        <v>123</v>
      </c>
    </row>
    <row r="27" spans="1:54" x14ac:dyDescent="0.3">
      <c r="A27" s="36">
        <v>19</v>
      </c>
      <c r="B27" s="36">
        <v>782</v>
      </c>
      <c r="C27" s="36" t="s">
        <v>123</v>
      </c>
      <c r="D27" s="36" t="s">
        <v>123</v>
      </c>
      <c r="E27" s="36" t="s">
        <v>123</v>
      </c>
      <c r="F27" s="36">
        <v>1</v>
      </c>
      <c r="G27" s="36">
        <v>1</v>
      </c>
      <c r="H27" s="36">
        <v>1</v>
      </c>
      <c r="I27" s="36" t="s">
        <v>123</v>
      </c>
      <c r="J27" s="36" t="s">
        <v>123</v>
      </c>
      <c r="K27" s="36" t="s">
        <v>123</v>
      </c>
      <c r="L27" s="36">
        <v>1</v>
      </c>
      <c r="M27" s="36" t="s">
        <v>123</v>
      </c>
      <c r="N27" s="36" t="s">
        <v>123</v>
      </c>
      <c r="O27" s="36" t="s">
        <v>123</v>
      </c>
      <c r="P27" s="36" t="s">
        <v>123</v>
      </c>
      <c r="Q27" s="36" t="s">
        <v>123</v>
      </c>
      <c r="R27" s="36" t="s">
        <v>123</v>
      </c>
      <c r="S27" s="36" t="s">
        <v>123</v>
      </c>
      <c r="T27" s="36" t="s">
        <v>123</v>
      </c>
      <c r="U27" s="36" t="s">
        <v>123</v>
      </c>
      <c r="V27" s="36" t="s">
        <v>123</v>
      </c>
      <c r="W27" s="36" t="s">
        <v>123</v>
      </c>
      <c r="X27" s="36" t="s">
        <v>123</v>
      </c>
      <c r="Y27" s="36" t="s">
        <v>123</v>
      </c>
      <c r="Z27" s="36" t="s">
        <v>123</v>
      </c>
      <c r="AA27" s="36" t="s">
        <v>123</v>
      </c>
      <c r="AB27" s="36" t="s">
        <v>123</v>
      </c>
      <c r="AC27" s="36" t="s">
        <v>123</v>
      </c>
      <c r="AD27" s="36" t="s">
        <v>123</v>
      </c>
      <c r="AE27" s="36" t="s">
        <v>123</v>
      </c>
      <c r="AF27" s="36" t="s">
        <v>123</v>
      </c>
      <c r="AG27" s="36" t="s">
        <v>123</v>
      </c>
      <c r="AH27" s="36"/>
      <c r="AI27" s="36"/>
      <c r="AJ27" s="36"/>
      <c r="AK27" s="36"/>
      <c r="AL27" s="36"/>
      <c r="AM27" s="36"/>
      <c r="AN27" s="37">
        <v>-14.812972012337999</v>
      </c>
      <c r="AO27" s="37">
        <v>-64.875322189182</v>
      </c>
      <c r="AP27" s="36">
        <v>3534</v>
      </c>
      <c r="AQ27" s="36"/>
      <c r="AR27" s="36"/>
      <c r="AS27" s="54">
        <f>AP27-AP26</f>
        <v>29</v>
      </c>
      <c r="AT27" s="138"/>
      <c r="AU27" s="139"/>
      <c r="AV27" s="36" t="s">
        <v>123</v>
      </c>
      <c r="AW27" s="36" t="s">
        <v>123</v>
      </c>
      <c r="AX27" s="36" t="s">
        <v>123</v>
      </c>
      <c r="AY27" s="36" t="s">
        <v>123</v>
      </c>
      <c r="AZ27" s="36" t="s">
        <v>123</v>
      </c>
      <c r="BA27" s="36" t="s">
        <v>123</v>
      </c>
      <c r="BB27" s="36" t="s">
        <v>123</v>
      </c>
    </row>
    <row r="28" spans="1:54" x14ac:dyDescent="0.3">
      <c r="A28" s="36">
        <v>20</v>
      </c>
      <c r="B28" s="36">
        <v>783</v>
      </c>
      <c r="C28" s="36" t="s">
        <v>123</v>
      </c>
      <c r="D28" s="36" t="s">
        <v>123</v>
      </c>
      <c r="E28" s="36" t="s">
        <v>123</v>
      </c>
      <c r="F28" s="36">
        <v>1</v>
      </c>
      <c r="G28" s="36">
        <v>1</v>
      </c>
      <c r="H28" s="36">
        <v>1</v>
      </c>
      <c r="I28" s="36" t="s">
        <v>123</v>
      </c>
      <c r="J28" s="36" t="s">
        <v>123</v>
      </c>
      <c r="K28" s="36" t="s">
        <v>123</v>
      </c>
      <c r="L28" s="36">
        <v>1</v>
      </c>
      <c r="M28" s="36" t="s">
        <v>123</v>
      </c>
      <c r="N28" s="36" t="s">
        <v>123</v>
      </c>
      <c r="O28" s="36" t="s">
        <v>123</v>
      </c>
      <c r="P28" s="36" t="s">
        <v>123</v>
      </c>
      <c r="Q28" s="36" t="s">
        <v>123</v>
      </c>
      <c r="R28" s="36" t="s">
        <v>123</v>
      </c>
      <c r="S28" s="36" t="s">
        <v>123</v>
      </c>
      <c r="T28" s="36" t="s">
        <v>123</v>
      </c>
      <c r="U28" s="36" t="s">
        <v>123</v>
      </c>
      <c r="V28" s="36" t="s">
        <v>123</v>
      </c>
      <c r="W28" s="36" t="s">
        <v>123</v>
      </c>
      <c r="X28" s="36" t="s">
        <v>123</v>
      </c>
      <c r="Y28" s="36" t="s">
        <v>123</v>
      </c>
      <c r="Z28" s="36" t="s">
        <v>123</v>
      </c>
      <c r="AA28" s="36" t="s">
        <v>123</v>
      </c>
      <c r="AB28" s="36" t="s">
        <v>123</v>
      </c>
      <c r="AC28" s="36" t="s">
        <v>123</v>
      </c>
      <c r="AD28" s="36" t="s">
        <v>123</v>
      </c>
      <c r="AE28" s="36" t="s">
        <v>123</v>
      </c>
      <c r="AF28" s="36" t="s">
        <v>123</v>
      </c>
      <c r="AG28" s="36" t="s">
        <v>123</v>
      </c>
      <c r="AH28" s="36"/>
      <c r="AI28" s="36"/>
      <c r="AJ28" s="36"/>
      <c r="AK28" s="36"/>
      <c r="AL28" s="36"/>
      <c r="AM28" s="36"/>
      <c r="AN28" s="37">
        <v>-14.812667974658</v>
      </c>
      <c r="AO28" s="37">
        <v>-64.875295367090999</v>
      </c>
      <c r="AP28" s="36">
        <v>3566</v>
      </c>
      <c r="AQ28" s="36"/>
      <c r="AR28" s="36"/>
      <c r="AS28" s="54">
        <f t="shared" ref="AS28:AS32" si="0">AP28-AP27</f>
        <v>32</v>
      </c>
      <c r="AT28" s="138"/>
      <c r="AU28" s="139"/>
      <c r="AV28" s="36" t="s">
        <v>123</v>
      </c>
      <c r="AW28" s="36" t="s">
        <v>123</v>
      </c>
      <c r="AX28" s="36" t="s">
        <v>123</v>
      </c>
      <c r="AY28" s="36" t="s">
        <v>123</v>
      </c>
      <c r="AZ28" s="36" t="s">
        <v>123</v>
      </c>
      <c r="BA28" s="36" t="s">
        <v>123</v>
      </c>
      <c r="BB28" s="36" t="s">
        <v>123</v>
      </c>
    </row>
    <row r="29" spans="1:54" x14ac:dyDescent="0.3">
      <c r="A29" s="36">
        <v>21</v>
      </c>
      <c r="B29" s="36">
        <v>784</v>
      </c>
      <c r="C29" s="36" t="s">
        <v>123</v>
      </c>
      <c r="D29" s="36" t="s">
        <v>123</v>
      </c>
      <c r="E29" s="36" t="s">
        <v>123</v>
      </c>
      <c r="F29" s="36">
        <v>1</v>
      </c>
      <c r="G29" s="36">
        <v>1</v>
      </c>
      <c r="H29" s="36">
        <v>1</v>
      </c>
      <c r="I29" s="36" t="s">
        <v>123</v>
      </c>
      <c r="J29" s="36" t="s">
        <v>123</v>
      </c>
      <c r="K29" s="36" t="s">
        <v>123</v>
      </c>
      <c r="L29" s="36" t="s">
        <v>123</v>
      </c>
      <c r="M29" s="36">
        <v>1</v>
      </c>
      <c r="N29" s="36" t="s">
        <v>123</v>
      </c>
      <c r="O29" s="36" t="s">
        <v>123</v>
      </c>
      <c r="P29" s="36" t="s">
        <v>123</v>
      </c>
      <c r="Q29" s="36" t="s">
        <v>123</v>
      </c>
      <c r="R29" s="36" t="s">
        <v>123</v>
      </c>
      <c r="S29" s="36" t="s">
        <v>123</v>
      </c>
      <c r="T29" s="36" t="s">
        <v>123</v>
      </c>
      <c r="U29" s="36" t="s">
        <v>123</v>
      </c>
      <c r="V29" s="36" t="s">
        <v>123</v>
      </c>
      <c r="W29" s="36" t="s">
        <v>123</v>
      </c>
      <c r="X29" s="36" t="s">
        <v>123</v>
      </c>
      <c r="Y29" s="36" t="s">
        <v>123</v>
      </c>
      <c r="Z29" s="36" t="s">
        <v>123</v>
      </c>
      <c r="AA29" s="36" t="s">
        <v>123</v>
      </c>
      <c r="AB29" s="36" t="s">
        <v>123</v>
      </c>
      <c r="AC29" s="36" t="s">
        <v>123</v>
      </c>
      <c r="AD29" s="36" t="s">
        <v>123</v>
      </c>
      <c r="AE29" s="36" t="s">
        <v>123</v>
      </c>
      <c r="AF29" s="36" t="s">
        <v>123</v>
      </c>
      <c r="AG29" s="36" t="s">
        <v>123</v>
      </c>
      <c r="AH29" s="36"/>
      <c r="AI29" s="36"/>
      <c r="AJ29" s="36"/>
      <c r="AK29" s="36"/>
      <c r="AL29" s="36"/>
      <c r="AM29" s="36"/>
      <c r="AN29" s="37">
        <v>-14.812307537774</v>
      </c>
      <c r="AO29" s="37">
        <v>-64.875264856963994</v>
      </c>
      <c r="AP29" s="36">
        <v>3607</v>
      </c>
      <c r="AQ29" s="36"/>
      <c r="AR29" s="36"/>
      <c r="AS29" s="54">
        <f t="shared" si="0"/>
        <v>41</v>
      </c>
      <c r="AT29" s="52"/>
      <c r="AU29" s="53"/>
      <c r="AV29" s="36" t="s">
        <v>123</v>
      </c>
      <c r="AW29" s="36" t="s">
        <v>123</v>
      </c>
      <c r="AX29" s="36" t="s">
        <v>123</v>
      </c>
      <c r="AY29" s="36" t="s">
        <v>123</v>
      </c>
      <c r="AZ29" s="36" t="s">
        <v>123</v>
      </c>
      <c r="BA29" s="36" t="s">
        <v>123</v>
      </c>
      <c r="BB29" s="36" t="s">
        <v>123</v>
      </c>
    </row>
    <row r="30" spans="1:54" x14ac:dyDescent="0.3">
      <c r="A30" s="36">
        <v>22</v>
      </c>
      <c r="B30" s="36">
        <v>785</v>
      </c>
      <c r="C30" s="36" t="s">
        <v>123</v>
      </c>
      <c r="D30" s="36" t="s">
        <v>123</v>
      </c>
      <c r="E30" s="36" t="s">
        <v>123</v>
      </c>
      <c r="F30" s="36">
        <v>1</v>
      </c>
      <c r="G30" s="36">
        <v>1</v>
      </c>
      <c r="H30" s="36">
        <v>1</v>
      </c>
      <c r="I30" s="36" t="s">
        <v>123</v>
      </c>
      <c r="J30" s="36" t="s">
        <v>123</v>
      </c>
      <c r="K30" s="36" t="s">
        <v>123</v>
      </c>
      <c r="L30" s="36">
        <v>1</v>
      </c>
      <c r="M30" s="36" t="s">
        <v>123</v>
      </c>
      <c r="N30" s="36" t="s">
        <v>123</v>
      </c>
      <c r="O30" s="36" t="s">
        <v>123</v>
      </c>
      <c r="P30" s="36" t="s">
        <v>123</v>
      </c>
      <c r="Q30" s="36" t="s">
        <v>123</v>
      </c>
      <c r="R30" s="36" t="s">
        <v>123</v>
      </c>
      <c r="S30" s="36" t="s">
        <v>123</v>
      </c>
      <c r="T30" s="36" t="s">
        <v>123</v>
      </c>
      <c r="U30" s="36" t="s">
        <v>123</v>
      </c>
      <c r="V30" s="36" t="s">
        <v>123</v>
      </c>
      <c r="W30" s="36" t="s">
        <v>123</v>
      </c>
      <c r="X30" s="36" t="s">
        <v>123</v>
      </c>
      <c r="Y30" s="36" t="s">
        <v>123</v>
      </c>
      <c r="Z30" s="36" t="s">
        <v>123</v>
      </c>
      <c r="AA30" s="36" t="s">
        <v>123</v>
      </c>
      <c r="AB30" s="36" t="s">
        <v>123</v>
      </c>
      <c r="AC30" s="36" t="s">
        <v>123</v>
      </c>
      <c r="AD30" s="36" t="s">
        <v>123</v>
      </c>
      <c r="AE30" s="36" t="s">
        <v>123</v>
      </c>
      <c r="AF30" s="36" t="s">
        <v>123</v>
      </c>
      <c r="AG30" s="36" t="s">
        <v>123</v>
      </c>
      <c r="AH30" s="36"/>
      <c r="AI30" s="36"/>
      <c r="AJ30" s="36"/>
      <c r="AK30" s="36"/>
      <c r="AL30" s="36"/>
      <c r="AM30" s="36"/>
      <c r="AN30" s="37">
        <v>-14.811956175621001</v>
      </c>
      <c r="AO30" s="37">
        <v>-64.875231999902994</v>
      </c>
      <c r="AP30" s="36">
        <v>3642</v>
      </c>
      <c r="AQ30" s="36"/>
      <c r="AR30" s="36"/>
      <c r="AS30" s="54">
        <f t="shared" si="0"/>
        <v>35</v>
      </c>
      <c r="AT30" s="52"/>
      <c r="AU30" s="53"/>
      <c r="AV30" s="36" t="s">
        <v>123</v>
      </c>
      <c r="AW30" s="36" t="s">
        <v>123</v>
      </c>
      <c r="AX30" s="36" t="s">
        <v>123</v>
      </c>
      <c r="AY30" s="36" t="s">
        <v>123</v>
      </c>
      <c r="AZ30" s="36" t="s">
        <v>123</v>
      </c>
      <c r="BA30" s="36" t="s">
        <v>123</v>
      </c>
      <c r="BB30" s="36" t="s">
        <v>123</v>
      </c>
    </row>
    <row r="31" spans="1:54" x14ac:dyDescent="0.3">
      <c r="A31" s="36">
        <v>23</v>
      </c>
      <c r="B31" s="36">
        <v>786</v>
      </c>
      <c r="C31" s="36" t="s">
        <v>123</v>
      </c>
      <c r="D31" s="36" t="s">
        <v>123</v>
      </c>
      <c r="E31" s="36" t="s">
        <v>123</v>
      </c>
      <c r="F31" s="36">
        <v>1</v>
      </c>
      <c r="G31" s="36">
        <v>1</v>
      </c>
      <c r="H31" s="36">
        <v>1</v>
      </c>
      <c r="I31" s="36" t="s">
        <v>123</v>
      </c>
      <c r="J31" s="36" t="s">
        <v>123</v>
      </c>
      <c r="K31" s="36" t="s">
        <v>123</v>
      </c>
      <c r="L31" s="36" t="s">
        <v>123</v>
      </c>
      <c r="M31" s="36">
        <v>1</v>
      </c>
      <c r="N31" s="36" t="s">
        <v>123</v>
      </c>
      <c r="O31" s="36" t="s">
        <v>123</v>
      </c>
      <c r="P31" s="36" t="s">
        <v>123</v>
      </c>
      <c r="Q31" s="36" t="s">
        <v>123</v>
      </c>
      <c r="R31" s="36" t="s">
        <v>123</v>
      </c>
      <c r="S31" s="36" t="s">
        <v>123</v>
      </c>
      <c r="T31" s="36" t="s">
        <v>123</v>
      </c>
      <c r="U31" s="36" t="s">
        <v>123</v>
      </c>
      <c r="V31" s="36" t="s">
        <v>123</v>
      </c>
      <c r="W31" s="36" t="s">
        <v>123</v>
      </c>
      <c r="X31" s="36" t="s">
        <v>123</v>
      </c>
      <c r="Y31" s="36" t="s">
        <v>123</v>
      </c>
      <c r="Z31" s="36" t="s">
        <v>123</v>
      </c>
      <c r="AA31" s="36" t="s">
        <v>123</v>
      </c>
      <c r="AB31" s="36" t="s">
        <v>123</v>
      </c>
      <c r="AC31" s="36" t="s">
        <v>123</v>
      </c>
      <c r="AD31" s="36" t="s">
        <v>123</v>
      </c>
      <c r="AE31" s="36" t="s">
        <v>123</v>
      </c>
      <c r="AF31" s="36" t="s">
        <v>123</v>
      </c>
      <c r="AG31" s="36" t="s">
        <v>123</v>
      </c>
      <c r="AH31" s="36"/>
      <c r="AI31" s="36"/>
      <c r="AJ31" s="36"/>
      <c r="AK31" s="36"/>
      <c r="AL31" s="36"/>
      <c r="AM31" s="36"/>
      <c r="AN31" s="37">
        <v>-14.811705943281</v>
      </c>
      <c r="AO31" s="37">
        <v>-64.875212218612006</v>
      </c>
      <c r="AP31" s="36">
        <v>3673</v>
      </c>
      <c r="AQ31" s="36"/>
      <c r="AR31" s="36"/>
      <c r="AS31" s="54">
        <f t="shared" si="0"/>
        <v>31</v>
      </c>
      <c r="AT31" s="52"/>
      <c r="AU31" s="53"/>
      <c r="AV31" s="36" t="s">
        <v>123</v>
      </c>
      <c r="AW31" s="36" t="s">
        <v>123</v>
      </c>
      <c r="AX31" s="36" t="s">
        <v>123</v>
      </c>
      <c r="AY31" s="36" t="s">
        <v>123</v>
      </c>
      <c r="AZ31" s="36" t="s">
        <v>123</v>
      </c>
      <c r="BA31" s="36" t="s">
        <v>123</v>
      </c>
      <c r="BB31" s="36" t="s">
        <v>123</v>
      </c>
    </row>
    <row r="32" spans="1:54" x14ac:dyDescent="0.3">
      <c r="A32" s="36">
        <v>24</v>
      </c>
      <c r="B32" s="36">
        <v>787</v>
      </c>
      <c r="C32" s="36" t="s">
        <v>123</v>
      </c>
      <c r="D32" s="36" t="s">
        <v>123</v>
      </c>
      <c r="E32" s="36" t="s">
        <v>123</v>
      </c>
      <c r="F32" s="36">
        <v>1</v>
      </c>
      <c r="G32" s="36">
        <v>1</v>
      </c>
      <c r="H32" s="36">
        <v>1</v>
      </c>
      <c r="I32" s="36" t="s">
        <v>123</v>
      </c>
      <c r="J32" s="36" t="s">
        <v>123</v>
      </c>
      <c r="K32" s="36" t="s">
        <v>123</v>
      </c>
      <c r="L32" s="36" t="s">
        <v>123</v>
      </c>
      <c r="M32" s="36" t="s">
        <v>123</v>
      </c>
      <c r="N32" s="36">
        <v>1</v>
      </c>
      <c r="O32" s="36" t="s">
        <v>123</v>
      </c>
      <c r="P32" s="79">
        <v>1</v>
      </c>
      <c r="Q32" s="36" t="s">
        <v>123</v>
      </c>
      <c r="R32" s="36" t="s">
        <v>123</v>
      </c>
      <c r="S32" s="36" t="s">
        <v>123</v>
      </c>
      <c r="T32" s="36" t="s">
        <v>123</v>
      </c>
      <c r="U32" s="36" t="s">
        <v>123</v>
      </c>
      <c r="V32" s="36" t="s">
        <v>123</v>
      </c>
      <c r="W32" s="36" t="s">
        <v>123</v>
      </c>
      <c r="X32" s="36" t="s">
        <v>123</v>
      </c>
      <c r="Y32" s="36" t="s">
        <v>123</v>
      </c>
      <c r="Z32" s="36" t="s">
        <v>123</v>
      </c>
      <c r="AA32" s="36" t="s">
        <v>123</v>
      </c>
      <c r="AB32" s="36" t="s">
        <v>123</v>
      </c>
      <c r="AC32" s="36" t="s">
        <v>123</v>
      </c>
      <c r="AD32" s="36" t="s">
        <v>123</v>
      </c>
      <c r="AE32" s="36" t="s">
        <v>123</v>
      </c>
      <c r="AF32" s="36" t="s">
        <v>123</v>
      </c>
      <c r="AG32" s="36" t="s">
        <v>123</v>
      </c>
      <c r="AH32" s="36"/>
      <c r="AI32" s="36"/>
      <c r="AJ32" s="36"/>
      <c r="AK32" s="36"/>
      <c r="AL32" s="36"/>
      <c r="AM32" s="36"/>
      <c r="AN32" s="37">
        <v>-14.811353283780999</v>
      </c>
      <c r="AO32" s="37">
        <v>-64.875178020446995</v>
      </c>
      <c r="AP32" s="36">
        <v>3712</v>
      </c>
      <c r="AQ32" s="36"/>
      <c r="AR32" s="36"/>
      <c r="AS32" s="54">
        <f t="shared" si="0"/>
        <v>39</v>
      </c>
      <c r="AT32" s="52"/>
      <c r="AU32" s="53"/>
      <c r="AV32" s="36">
        <v>1</v>
      </c>
      <c r="AW32" s="36">
        <v>1</v>
      </c>
      <c r="AX32" s="36">
        <v>1</v>
      </c>
      <c r="AY32" s="36" t="s">
        <v>123</v>
      </c>
      <c r="AZ32" s="36" t="s">
        <v>123</v>
      </c>
      <c r="BA32" s="36" t="s">
        <v>123</v>
      </c>
      <c r="BB32" s="36" t="s">
        <v>123</v>
      </c>
    </row>
    <row r="33" spans="1:54" x14ac:dyDescent="0.3">
      <c r="A33" s="36" t="s">
        <v>230</v>
      </c>
      <c r="B33" s="36" t="s">
        <v>123</v>
      </c>
      <c r="C33" s="36" t="s">
        <v>123</v>
      </c>
      <c r="D33" s="36" t="s">
        <v>123</v>
      </c>
      <c r="E33" s="36" t="s">
        <v>123</v>
      </c>
      <c r="F33" s="36" t="s">
        <v>123</v>
      </c>
      <c r="G33" s="36" t="s">
        <v>123</v>
      </c>
      <c r="H33" s="36" t="s">
        <v>123</v>
      </c>
      <c r="I33" s="36" t="s">
        <v>123</v>
      </c>
      <c r="J33" s="36" t="s">
        <v>123</v>
      </c>
      <c r="K33" s="36" t="s">
        <v>123</v>
      </c>
      <c r="L33" s="36" t="s">
        <v>123</v>
      </c>
      <c r="M33" s="36" t="s">
        <v>123</v>
      </c>
      <c r="N33" s="36" t="s">
        <v>123</v>
      </c>
      <c r="O33" s="36" t="s">
        <v>123</v>
      </c>
      <c r="P33" s="36" t="s">
        <v>123</v>
      </c>
      <c r="Q33" s="36" t="s">
        <v>123</v>
      </c>
      <c r="R33" s="36" t="s">
        <v>123</v>
      </c>
      <c r="S33" s="36" t="s">
        <v>123</v>
      </c>
      <c r="T33" s="36" t="s">
        <v>123</v>
      </c>
      <c r="U33" s="36" t="s">
        <v>123</v>
      </c>
      <c r="V33" s="36" t="s">
        <v>123</v>
      </c>
      <c r="W33" s="36" t="s">
        <v>123</v>
      </c>
      <c r="X33" s="79">
        <v>1</v>
      </c>
      <c r="Y33" s="36" t="s">
        <v>123</v>
      </c>
      <c r="Z33" s="36" t="s">
        <v>123</v>
      </c>
      <c r="AA33" s="36" t="s">
        <v>123</v>
      </c>
      <c r="AB33" s="36" t="s">
        <v>123</v>
      </c>
      <c r="AC33" s="36" t="s">
        <v>123</v>
      </c>
      <c r="AD33" s="36" t="s">
        <v>123</v>
      </c>
      <c r="AE33" s="36" t="s">
        <v>123</v>
      </c>
      <c r="AF33" s="36" t="s">
        <v>123</v>
      </c>
      <c r="AG33" s="36" t="s">
        <v>123</v>
      </c>
      <c r="AH33" s="36"/>
      <c r="AI33" s="36"/>
      <c r="AJ33" s="36"/>
      <c r="AK33" s="36"/>
      <c r="AL33" s="36"/>
      <c r="AM33" s="36"/>
      <c r="AN33" s="37">
        <v>-14.811166</v>
      </c>
      <c r="AO33" s="37">
        <v>-64.875145000000003</v>
      </c>
      <c r="AP33" s="36"/>
      <c r="AQ33" s="36"/>
      <c r="AR33" s="36"/>
      <c r="AS33" s="54"/>
      <c r="AT33" s="52"/>
      <c r="AU33" s="53"/>
      <c r="AV33" s="36" t="s">
        <v>123</v>
      </c>
      <c r="AW33" s="36" t="s">
        <v>123</v>
      </c>
      <c r="AX33" s="36"/>
      <c r="AY33" s="36">
        <v>21</v>
      </c>
      <c r="AZ33" s="36">
        <f>AY33*1.25</f>
        <v>26.25</v>
      </c>
      <c r="BA33" s="36" t="s">
        <v>123</v>
      </c>
      <c r="BB33" s="36" t="s">
        <v>123</v>
      </c>
    </row>
    <row r="34" spans="1:54" x14ac:dyDescent="0.3">
      <c r="A34" s="36">
        <v>25</v>
      </c>
      <c r="B34" s="36">
        <v>788</v>
      </c>
      <c r="C34" s="36" t="s">
        <v>123</v>
      </c>
      <c r="D34" s="36" t="s">
        <v>123</v>
      </c>
      <c r="E34" s="36" t="s">
        <v>123</v>
      </c>
      <c r="F34" s="36">
        <v>1</v>
      </c>
      <c r="G34" s="36">
        <v>1</v>
      </c>
      <c r="H34" s="36">
        <v>1</v>
      </c>
      <c r="I34" s="36" t="s">
        <v>123</v>
      </c>
      <c r="J34" s="36" t="s">
        <v>123</v>
      </c>
      <c r="K34" s="36" t="s">
        <v>123</v>
      </c>
      <c r="L34" s="36" t="s">
        <v>123</v>
      </c>
      <c r="M34" s="36" t="s">
        <v>123</v>
      </c>
      <c r="N34" s="36" t="s">
        <v>123</v>
      </c>
      <c r="O34" s="36" t="s">
        <v>123</v>
      </c>
      <c r="P34" s="79">
        <v>1</v>
      </c>
      <c r="Q34" s="36" t="s">
        <v>123</v>
      </c>
      <c r="R34" s="36" t="s">
        <v>123</v>
      </c>
      <c r="S34" s="36" t="s">
        <v>123</v>
      </c>
      <c r="T34" s="36" t="s">
        <v>123</v>
      </c>
      <c r="U34" s="36" t="s">
        <v>123</v>
      </c>
      <c r="V34" s="36" t="s">
        <v>123</v>
      </c>
      <c r="W34" s="36" t="s">
        <v>123</v>
      </c>
      <c r="X34" s="36" t="s">
        <v>123</v>
      </c>
      <c r="Y34" s="36" t="s">
        <v>123</v>
      </c>
      <c r="Z34" s="36" t="s">
        <v>123</v>
      </c>
      <c r="AA34" s="36" t="s">
        <v>123</v>
      </c>
      <c r="AB34" s="36" t="s">
        <v>123</v>
      </c>
      <c r="AC34" s="36" t="s">
        <v>123</v>
      </c>
      <c r="AD34" s="36" t="s">
        <v>123</v>
      </c>
      <c r="AE34" s="36" t="s">
        <v>123</v>
      </c>
      <c r="AF34" s="36" t="s">
        <v>123</v>
      </c>
      <c r="AG34" s="36" t="s">
        <v>123</v>
      </c>
      <c r="AH34" s="36"/>
      <c r="AI34" s="36"/>
      <c r="AJ34" s="36"/>
      <c r="AK34" s="36"/>
      <c r="AL34" s="36"/>
      <c r="AM34" s="36"/>
      <c r="AN34" s="37">
        <v>-14.811042761753001</v>
      </c>
      <c r="AO34" s="37">
        <v>-64.875142481178003</v>
      </c>
      <c r="AP34" s="36"/>
      <c r="AQ34" s="36"/>
      <c r="AR34" s="36"/>
      <c r="AS34" s="54"/>
      <c r="AT34" s="52"/>
      <c r="AU34" s="53"/>
      <c r="AV34" s="36">
        <v>1</v>
      </c>
      <c r="AW34" s="36">
        <v>1</v>
      </c>
      <c r="AX34" s="36">
        <v>1</v>
      </c>
      <c r="AY34" s="36">
        <v>12</v>
      </c>
      <c r="AZ34" s="36">
        <f>AY34*1.25</f>
        <v>15</v>
      </c>
      <c r="BA34" s="36">
        <v>1</v>
      </c>
      <c r="BB34" s="36" t="s">
        <v>123</v>
      </c>
    </row>
    <row r="35" spans="1:54" x14ac:dyDescent="0.3">
      <c r="A35" s="36">
        <v>26</v>
      </c>
      <c r="B35" s="36">
        <v>789</v>
      </c>
      <c r="C35" s="36" t="s">
        <v>123</v>
      </c>
      <c r="D35" s="36" t="s">
        <v>123</v>
      </c>
      <c r="E35" s="36" t="s">
        <v>123</v>
      </c>
      <c r="F35" s="36">
        <v>1</v>
      </c>
      <c r="G35" s="36">
        <v>1</v>
      </c>
      <c r="H35" s="36">
        <v>1</v>
      </c>
      <c r="I35" s="36" t="s">
        <v>123</v>
      </c>
      <c r="J35" s="36" t="s">
        <v>123</v>
      </c>
      <c r="K35" s="36" t="s">
        <v>123</v>
      </c>
      <c r="L35" s="36" t="s">
        <v>123</v>
      </c>
      <c r="M35" s="36" t="s">
        <v>123</v>
      </c>
      <c r="N35" s="36">
        <v>1</v>
      </c>
      <c r="O35" s="36" t="s">
        <v>123</v>
      </c>
      <c r="P35" s="79">
        <v>1</v>
      </c>
      <c r="Q35" s="36" t="s">
        <v>123</v>
      </c>
      <c r="R35" s="36" t="s">
        <v>123</v>
      </c>
      <c r="S35" s="36" t="s">
        <v>123</v>
      </c>
      <c r="T35" s="36" t="s">
        <v>123</v>
      </c>
      <c r="U35" s="36" t="s">
        <v>123</v>
      </c>
      <c r="V35" s="36" t="s">
        <v>123</v>
      </c>
      <c r="W35" s="36" t="s">
        <v>123</v>
      </c>
      <c r="X35" s="36" t="s">
        <v>123</v>
      </c>
      <c r="Y35" s="36" t="s">
        <v>123</v>
      </c>
      <c r="Z35" s="36" t="s">
        <v>123</v>
      </c>
      <c r="AA35" s="36" t="s">
        <v>123</v>
      </c>
      <c r="AB35" s="36" t="s">
        <v>123</v>
      </c>
      <c r="AC35" s="36" t="s">
        <v>123</v>
      </c>
      <c r="AD35" s="36" t="s">
        <v>123</v>
      </c>
      <c r="AE35" s="36" t="s">
        <v>123</v>
      </c>
      <c r="AF35" s="36" t="s">
        <v>123</v>
      </c>
      <c r="AG35" s="36" t="s">
        <v>123</v>
      </c>
      <c r="AH35" s="36"/>
      <c r="AI35" s="36"/>
      <c r="AJ35" s="36"/>
      <c r="AK35" s="36"/>
      <c r="AL35" s="36"/>
      <c r="AM35" s="36"/>
      <c r="AN35" s="37">
        <v>-14.811204829587</v>
      </c>
      <c r="AO35" s="37">
        <v>-64.874744843691005</v>
      </c>
      <c r="AP35" s="36">
        <v>3779</v>
      </c>
      <c r="AQ35" s="36"/>
      <c r="AR35" s="36"/>
      <c r="AS35" s="54">
        <f>AP35-AP32</f>
        <v>67</v>
      </c>
      <c r="AT35" s="52"/>
      <c r="AU35" s="53"/>
      <c r="AV35" s="36">
        <v>1</v>
      </c>
      <c r="AW35" s="36">
        <v>1</v>
      </c>
      <c r="AX35" s="36">
        <v>1</v>
      </c>
      <c r="AY35" s="36">
        <v>44</v>
      </c>
      <c r="AZ35" s="36">
        <f>AY35*1.25</f>
        <v>55</v>
      </c>
      <c r="BA35" s="36" t="s">
        <v>123</v>
      </c>
      <c r="BB35" s="36" t="s">
        <v>123</v>
      </c>
    </row>
    <row r="36" spans="1:54" x14ac:dyDescent="0.3">
      <c r="A36" s="36">
        <v>27</v>
      </c>
      <c r="B36" s="36">
        <v>790</v>
      </c>
      <c r="C36" s="36" t="s">
        <v>123</v>
      </c>
      <c r="D36" s="36" t="s">
        <v>123</v>
      </c>
      <c r="E36" s="36" t="s">
        <v>123</v>
      </c>
      <c r="F36" s="36">
        <v>1</v>
      </c>
      <c r="G36" s="36">
        <v>1</v>
      </c>
      <c r="H36" s="36">
        <v>1</v>
      </c>
      <c r="I36" s="36" t="s">
        <v>123</v>
      </c>
      <c r="J36" s="36" t="s">
        <v>123</v>
      </c>
      <c r="K36" s="36" t="s">
        <v>123</v>
      </c>
      <c r="L36" s="36" t="s">
        <v>123</v>
      </c>
      <c r="M36" s="36" t="s">
        <v>123</v>
      </c>
      <c r="N36" s="36">
        <v>1</v>
      </c>
      <c r="O36" s="36" t="s">
        <v>123</v>
      </c>
      <c r="P36" s="36">
        <v>1</v>
      </c>
      <c r="Q36" s="36" t="s">
        <v>123</v>
      </c>
      <c r="R36" s="36" t="s">
        <v>123</v>
      </c>
      <c r="S36" s="36" t="s">
        <v>123</v>
      </c>
      <c r="T36" s="36" t="s">
        <v>123</v>
      </c>
      <c r="U36" s="36" t="s">
        <v>123</v>
      </c>
      <c r="V36" s="36" t="s">
        <v>123</v>
      </c>
      <c r="W36" s="36" t="s">
        <v>123</v>
      </c>
      <c r="X36" s="36" t="s">
        <v>123</v>
      </c>
      <c r="Y36" s="36" t="s">
        <v>123</v>
      </c>
      <c r="Z36" s="36" t="s">
        <v>123</v>
      </c>
      <c r="AA36" s="36" t="s">
        <v>123</v>
      </c>
      <c r="AB36" s="36" t="s">
        <v>123</v>
      </c>
      <c r="AC36" s="36" t="s">
        <v>123</v>
      </c>
      <c r="AD36" s="36" t="s">
        <v>123</v>
      </c>
      <c r="AE36" s="36" t="s">
        <v>123</v>
      </c>
      <c r="AF36" s="36" t="s">
        <v>123</v>
      </c>
      <c r="AG36" s="36" t="s">
        <v>123</v>
      </c>
      <c r="AH36" s="36"/>
      <c r="AI36" s="36"/>
      <c r="AJ36" s="36"/>
      <c r="AK36" s="36"/>
      <c r="AL36" s="36"/>
      <c r="AM36" s="36"/>
      <c r="AN36" s="37">
        <v>-14.811235946645001</v>
      </c>
      <c r="AO36" s="37">
        <v>-64.874373357742996</v>
      </c>
      <c r="AP36" s="36">
        <v>3820</v>
      </c>
      <c r="AQ36" s="36"/>
      <c r="AR36" s="36"/>
      <c r="AS36" s="54">
        <f t="shared" ref="AS36" si="1">AP36-AP35</f>
        <v>41</v>
      </c>
      <c r="AT36" s="52"/>
      <c r="AU36" s="53"/>
      <c r="AV36" s="36">
        <v>1</v>
      </c>
      <c r="AW36" s="36">
        <v>1</v>
      </c>
      <c r="AX36" s="36">
        <v>1</v>
      </c>
      <c r="AY36" s="36" t="s">
        <v>123</v>
      </c>
      <c r="AZ36" s="36" t="s">
        <v>123</v>
      </c>
      <c r="BA36" s="36" t="s">
        <v>123</v>
      </c>
      <c r="BB36" s="36" t="s">
        <v>123</v>
      </c>
    </row>
    <row r="37" spans="1:54" x14ac:dyDescent="0.3">
      <c r="A37" s="36" t="s">
        <v>387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>
        <v>1</v>
      </c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7">
        <v>-14.811254</v>
      </c>
      <c r="AO37" s="37">
        <v>-64.874070000000003</v>
      </c>
      <c r="AP37" s="36"/>
      <c r="AQ37" s="36"/>
      <c r="AR37" s="36"/>
      <c r="AS37" s="54"/>
      <c r="AT37" s="52"/>
      <c r="AU37" s="53"/>
      <c r="AV37" s="36" t="s">
        <v>123</v>
      </c>
      <c r="AW37" s="36" t="s">
        <v>123</v>
      </c>
      <c r="AX37" s="36"/>
      <c r="AY37" s="36">
        <v>33</v>
      </c>
      <c r="AZ37" s="36">
        <f>AY37*1.25</f>
        <v>41.25</v>
      </c>
      <c r="BA37" s="36" t="s">
        <v>123</v>
      </c>
      <c r="BB37" s="36" t="s">
        <v>123</v>
      </c>
    </row>
    <row r="38" spans="1:54" x14ac:dyDescent="0.3">
      <c r="A38" s="36">
        <v>28</v>
      </c>
      <c r="B38" s="36">
        <v>791</v>
      </c>
      <c r="C38" s="36" t="s">
        <v>123</v>
      </c>
      <c r="D38" s="36" t="s">
        <v>123</v>
      </c>
      <c r="E38" s="36" t="s">
        <v>123</v>
      </c>
      <c r="F38" s="36">
        <v>1</v>
      </c>
      <c r="G38" s="36">
        <v>1</v>
      </c>
      <c r="H38" s="36">
        <v>1</v>
      </c>
      <c r="I38" s="36" t="s">
        <v>123</v>
      </c>
      <c r="J38" s="36" t="s">
        <v>123</v>
      </c>
      <c r="K38" s="36" t="s">
        <v>123</v>
      </c>
      <c r="L38" s="36" t="s">
        <v>123</v>
      </c>
      <c r="M38" s="36" t="s">
        <v>123</v>
      </c>
      <c r="N38" s="36" t="s">
        <v>123</v>
      </c>
      <c r="O38" s="36" t="s">
        <v>123</v>
      </c>
      <c r="P38" s="36">
        <v>1</v>
      </c>
      <c r="Q38" s="36" t="s">
        <v>123</v>
      </c>
      <c r="R38" s="36" t="s">
        <v>123</v>
      </c>
      <c r="S38" s="36" t="s">
        <v>123</v>
      </c>
      <c r="T38" s="36" t="s">
        <v>123</v>
      </c>
      <c r="U38" s="36" t="s">
        <v>123</v>
      </c>
      <c r="V38" s="36" t="s">
        <v>123</v>
      </c>
      <c r="W38" s="36" t="s">
        <v>123</v>
      </c>
      <c r="X38" s="36" t="s">
        <v>123</v>
      </c>
      <c r="Y38" s="36" t="s">
        <v>123</v>
      </c>
      <c r="Z38" s="36" t="s">
        <v>123</v>
      </c>
      <c r="AA38" s="36" t="s">
        <v>123</v>
      </c>
      <c r="AB38" s="36" t="s">
        <v>123</v>
      </c>
      <c r="AC38" s="36" t="s">
        <v>123</v>
      </c>
      <c r="AD38" s="36" t="s">
        <v>123</v>
      </c>
      <c r="AE38" s="36" t="s">
        <v>123</v>
      </c>
      <c r="AF38" s="36" t="s">
        <v>123</v>
      </c>
      <c r="AG38" s="36" t="s">
        <v>123</v>
      </c>
      <c r="AH38" s="36"/>
      <c r="AI38" s="36"/>
      <c r="AJ38" s="36"/>
      <c r="AK38" s="36"/>
      <c r="AL38" s="36"/>
      <c r="AM38" s="36"/>
      <c r="AN38" s="37">
        <v>-14.811245995005001</v>
      </c>
      <c r="AO38" s="37">
        <v>-64.874024335293996</v>
      </c>
      <c r="AP38" s="36"/>
      <c r="AQ38" s="36"/>
      <c r="AR38" s="36"/>
      <c r="AS38" s="54"/>
      <c r="AT38" s="52"/>
      <c r="AU38" s="53"/>
      <c r="AV38" s="36">
        <v>1</v>
      </c>
      <c r="AW38" s="36">
        <v>1</v>
      </c>
      <c r="AX38" s="36">
        <v>1</v>
      </c>
      <c r="AY38" s="36">
        <v>5</v>
      </c>
      <c r="AZ38" s="36">
        <f>AY38*1.25</f>
        <v>6.25</v>
      </c>
      <c r="BA38" s="36">
        <v>1</v>
      </c>
      <c r="BB38" s="36" t="s">
        <v>123</v>
      </c>
    </row>
    <row r="39" spans="1:54" x14ac:dyDescent="0.3">
      <c r="A39" s="36">
        <v>29</v>
      </c>
      <c r="B39" s="36">
        <v>792</v>
      </c>
      <c r="C39" s="36" t="s">
        <v>123</v>
      </c>
      <c r="D39" s="36" t="s">
        <v>123</v>
      </c>
      <c r="E39" s="36" t="s">
        <v>123</v>
      </c>
      <c r="F39" s="36">
        <v>1</v>
      </c>
      <c r="G39" s="36">
        <v>1</v>
      </c>
      <c r="H39" s="36">
        <v>1</v>
      </c>
      <c r="I39" s="36" t="s">
        <v>123</v>
      </c>
      <c r="J39" s="36" t="s">
        <v>123</v>
      </c>
      <c r="K39" s="36" t="s">
        <v>123</v>
      </c>
      <c r="L39" s="36" t="s">
        <v>123</v>
      </c>
      <c r="M39" s="36" t="s">
        <v>123</v>
      </c>
      <c r="N39" s="36">
        <v>1</v>
      </c>
      <c r="O39" s="36" t="s">
        <v>123</v>
      </c>
      <c r="P39" s="36">
        <v>1</v>
      </c>
      <c r="Q39" s="36" t="s">
        <v>123</v>
      </c>
      <c r="R39" s="36" t="s">
        <v>123</v>
      </c>
      <c r="S39" s="36" t="s">
        <v>123</v>
      </c>
      <c r="T39" s="36" t="s">
        <v>123</v>
      </c>
      <c r="U39" s="36" t="s">
        <v>123</v>
      </c>
      <c r="V39" s="36" t="s">
        <v>123</v>
      </c>
      <c r="W39" s="36" t="s">
        <v>123</v>
      </c>
      <c r="X39" s="36" t="s">
        <v>123</v>
      </c>
      <c r="Y39" s="36" t="s">
        <v>123</v>
      </c>
      <c r="Z39" s="36" t="s">
        <v>123</v>
      </c>
      <c r="AA39" s="36" t="s">
        <v>123</v>
      </c>
      <c r="AB39" s="36" t="s">
        <v>123</v>
      </c>
      <c r="AC39" s="36" t="s">
        <v>123</v>
      </c>
      <c r="AD39" s="36" t="s">
        <v>123</v>
      </c>
      <c r="AE39" s="36" t="s">
        <v>123</v>
      </c>
      <c r="AF39" s="36" t="s">
        <v>123</v>
      </c>
      <c r="AG39" s="36" t="s">
        <v>123</v>
      </c>
      <c r="AH39" s="36"/>
      <c r="AI39" s="36"/>
      <c r="AJ39" s="36"/>
      <c r="AK39" s="36"/>
      <c r="AL39" s="36"/>
      <c r="AM39" s="36"/>
      <c r="AN39" s="37">
        <v>-14.811409683688</v>
      </c>
      <c r="AO39" s="37">
        <v>-64.874070938675999</v>
      </c>
      <c r="AP39" s="36">
        <v>3871</v>
      </c>
      <c r="AQ39" s="36"/>
      <c r="AR39" s="36"/>
      <c r="AS39" s="54">
        <f>AP39-AP36</f>
        <v>51</v>
      </c>
      <c r="AT39" s="52"/>
      <c r="AU39" s="53"/>
      <c r="AV39" s="36">
        <v>1</v>
      </c>
      <c r="AW39" s="36">
        <v>1</v>
      </c>
      <c r="AX39" s="36">
        <v>1</v>
      </c>
      <c r="AY39" s="36">
        <v>17</v>
      </c>
      <c r="AZ39" s="36">
        <f>AY39*1.25</f>
        <v>21.25</v>
      </c>
      <c r="BA39" s="36" t="s">
        <v>123</v>
      </c>
      <c r="BB39" s="36" t="s">
        <v>123</v>
      </c>
    </row>
    <row r="40" spans="1:54" x14ac:dyDescent="0.3">
      <c r="A40" s="36">
        <v>30</v>
      </c>
      <c r="B40" s="36">
        <v>793</v>
      </c>
      <c r="C40" s="36" t="s">
        <v>123</v>
      </c>
      <c r="D40" s="36" t="s">
        <v>123</v>
      </c>
      <c r="E40" s="36" t="s">
        <v>123</v>
      </c>
      <c r="F40" s="36">
        <v>1</v>
      </c>
      <c r="G40" s="36">
        <v>1</v>
      </c>
      <c r="H40" s="36">
        <v>1</v>
      </c>
      <c r="I40" s="36" t="s">
        <v>123</v>
      </c>
      <c r="J40" s="36" t="s">
        <v>123</v>
      </c>
      <c r="K40" s="36" t="s">
        <v>123</v>
      </c>
      <c r="L40" s="36">
        <v>1</v>
      </c>
      <c r="M40" s="36" t="s">
        <v>123</v>
      </c>
      <c r="N40" s="36" t="s">
        <v>123</v>
      </c>
      <c r="O40" s="36" t="s">
        <v>123</v>
      </c>
      <c r="P40" s="36" t="s">
        <v>123</v>
      </c>
      <c r="Q40" s="36" t="s">
        <v>123</v>
      </c>
      <c r="R40" s="36" t="s">
        <v>123</v>
      </c>
      <c r="S40" s="36" t="s">
        <v>123</v>
      </c>
      <c r="T40" s="36" t="s">
        <v>123</v>
      </c>
      <c r="U40" s="36" t="s">
        <v>123</v>
      </c>
      <c r="V40" s="36" t="s">
        <v>123</v>
      </c>
      <c r="W40" s="36" t="s">
        <v>123</v>
      </c>
      <c r="X40" s="36" t="s">
        <v>123</v>
      </c>
      <c r="Y40" s="36" t="s">
        <v>123</v>
      </c>
      <c r="Z40" s="36" t="s">
        <v>123</v>
      </c>
      <c r="AA40" s="36" t="s">
        <v>123</v>
      </c>
      <c r="AB40" s="36" t="s">
        <v>123</v>
      </c>
      <c r="AC40" s="36" t="s">
        <v>123</v>
      </c>
      <c r="AD40" s="36" t="s">
        <v>123</v>
      </c>
      <c r="AE40" s="36" t="s">
        <v>123</v>
      </c>
      <c r="AF40" s="36" t="s">
        <v>123</v>
      </c>
      <c r="AG40" s="36" t="s">
        <v>123</v>
      </c>
      <c r="AH40" s="36"/>
      <c r="AI40" s="36"/>
      <c r="AJ40" s="36"/>
      <c r="AK40" s="36"/>
      <c r="AL40" s="36"/>
      <c r="AM40" s="36"/>
      <c r="AN40" s="37">
        <v>-14.811810639059001</v>
      </c>
      <c r="AO40" s="37">
        <v>-64.874093737452995</v>
      </c>
      <c r="AP40" s="36">
        <v>3917</v>
      </c>
      <c r="AQ40" s="36"/>
      <c r="AR40" s="36"/>
      <c r="AS40" s="54">
        <f>AP40-AP39</f>
        <v>46</v>
      </c>
      <c r="AT40" s="52"/>
      <c r="AU40" s="53"/>
      <c r="AV40" s="36" t="s">
        <v>123</v>
      </c>
      <c r="AW40" s="36" t="s">
        <v>123</v>
      </c>
      <c r="AX40" s="36" t="s">
        <v>123</v>
      </c>
      <c r="AY40" s="36" t="s">
        <v>123</v>
      </c>
      <c r="AZ40" s="36" t="s">
        <v>123</v>
      </c>
      <c r="BA40" s="36" t="s">
        <v>123</v>
      </c>
      <c r="BB40" s="36" t="s">
        <v>123</v>
      </c>
    </row>
    <row r="41" spans="1:54" x14ac:dyDescent="0.3">
      <c r="A41" s="36">
        <v>31</v>
      </c>
      <c r="B41" s="36">
        <v>794</v>
      </c>
      <c r="C41" s="36"/>
      <c r="D41" s="36"/>
      <c r="E41" s="36"/>
      <c r="F41" s="36">
        <v>1</v>
      </c>
      <c r="G41" s="36">
        <v>1</v>
      </c>
      <c r="H41" s="36">
        <v>1</v>
      </c>
      <c r="I41" s="36"/>
      <c r="J41" s="36"/>
      <c r="K41" s="36"/>
      <c r="L41" s="36">
        <v>1</v>
      </c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7"/>
      <c r="AO41" s="37"/>
      <c r="AP41" s="36">
        <v>3957</v>
      </c>
      <c r="AQ41" s="36"/>
      <c r="AR41" s="36"/>
      <c r="AS41" s="54">
        <f t="shared" ref="AS41:AS42" si="2">AP41-AP40</f>
        <v>40</v>
      </c>
      <c r="AT41" s="52"/>
      <c r="AU41" s="53"/>
      <c r="AV41" s="36"/>
      <c r="AW41" s="36"/>
      <c r="AX41" s="36"/>
      <c r="AY41" s="36"/>
      <c r="AZ41" s="36"/>
      <c r="BA41" s="36"/>
      <c r="BB41" s="36"/>
    </row>
    <row r="42" spans="1:54" x14ac:dyDescent="0.3">
      <c r="A42" s="36">
        <v>32</v>
      </c>
      <c r="B42" s="36">
        <v>795</v>
      </c>
      <c r="C42" s="36" t="s">
        <v>123</v>
      </c>
      <c r="D42" s="36" t="s">
        <v>123</v>
      </c>
      <c r="E42" s="36" t="s">
        <v>123</v>
      </c>
      <c r="F42" s="36">
        <v>1</v>
      </c>
      <c r="G42" s="36">
        <v>1</v>
      </c>
      <c r="H42" s="36">
        <v>1</v>
      </c>
      <c r="I42" s="36" t="s">
        <v>123</v>
      </c>
      <c r="J42" s="36" t="s">
        <v>123</v>
      </c>
      <c r="K42" s="36" t="s">
        <v>123</v>
      </c>
      <c r="L42" s="36" t="s">
        <v>123</v>
      </c>
      <c r="M42" s="36" t="s">
        <v>123</v>
      </c>
      <c r="N42" s="36">
        <v>1</v>
      </c>
      <c r="O42" s="36" t="s">
        <v>123</v>
      </c>
      <c r="P42" s="36" t="s">
        <v>123</v>
      </c>
      <c r="Q42" s="36" t="s">
        <v>123</v>
      </c>
      <c r="R42" s="36" t="s">
        <v>123</v>
      </c>
      <c r="S42" s="36" t="s">
        <v>123</v>
      </c>
      <c r="T42" s="36" t="s">
        <v>123</v>
      </c>
      <c r="U42" s="36" t="s">
        <v>123</v>
      </c>
      <c r="V42" s="79">
        <v>1</v>
      </c>
      <c r="W42" s="36" t="s">
        <v>123</v>
      </c>
      <c r="X42" s="36" t="s">
        <v>123</v>
      </c>
      <c r="Y42" s="36" t="s">
        <v>123</v>
      </c>
      <c r="Z42" s="36" t="s">
        <v>123</v>
      </c>
      <c r="AA42" s="36" t="s">
        <v>123</v>
      </c>
      <c r="AB42" s="36" t="s">
        <v>123</v>
      </c>
      <c r="AC42" s="36" t="s">
        <v>123</v>
      </c>
      <c r="AD42" s="36" t="s">
        <v>123</v>
      </c>
      <c r="AE42" s="36" t="s">
        <v>123</v>
      </c>
      <c r="AF42" s="36" t="s">
        <v>123</v>
      </c>
      <c r="AG42" s="36" t="s">
        <v>123</v>
      </c>
      <c r="AH42" s="36"/>
      <c r="AI42" s="36"/>
      <c r="AJ42" s="36"/>
      <c r="AK42" s="36" t="s">
        <v>330</v>
      </c>
      <c r="AL42" s="36">
        <v>1</v>
      </c>
      <c r="AM42" s="36">
        <v>1</v>
      </c>
      <c r="AN42" s="37">
        <v>-14.812172373573</v>
      </c>
      <c r="AO42" s="37">
        <v>-64.874123912304</v>
      </c>
      <c r="AP42" s="36">
        <v>3996</v>
      </c>
      <c r="AQ42" s="36">
        <v>4008</v>
      </c>
      <c r="AR42" s="36">
        <f>AQ42-AP42</f>
        <v>12</v>
      </c>
      <c r="AS42" s="54">
        <f t="shared" si="2"/>
        <v>39</v>
      </c>
      <c r="AT42" s="52"/>
      <c r="AU42" s="53"/>
      <c r="AV42" s="36" t="s">
        <v>123</v>
      </c>
      <c r="AW42" s="36" t="s">
        <v>123</v>
      </c>
      <c r="AX42" s="36" t="s">
        <v>123</v>
      </c>
      <c r="AY42" s="36" t="s">
        <v>123</v>
      </c>
      <c r="AZ42" s="36" t="s">
        <v>123</v>
      </c>
      <c r="BA42" s="36" t="s">
        <v>123</v>
      </c>
      <c r="BB42" s="36" t="s">
        <v>123</v>
      </c>
    </row>
    <row r="43" spans="1:54" x14ac:dyDescent="0.3">
      <c r="A43" s="123" t="s">
        <v>22</v>
      </c>
      <c r="B43" s="123"/>
      <c r="C43" s="38">
        <f t="shared" ref="C43:AG43" si="3">SUM(C8:C42)</f>
        <v>1</v>
      </c>
      <c r="D43" s="38">
        <f t="shared" si="3"/>
        <v>0</v>
      </c>
      <c r="E43" s="38">
        <f t="shared" si="3"/>
        <v>0</v>
      </c>
      <c r="F43" s="38">
        <f t="shared" si="3"/>
        <v>27</v>
      </c>
      <c r="G43" s="38">
        <f t="shared" si="3"/>
        <v>27</v>
      </c>
      <c r="H43" s="38">
        <f t="shared" si="3"/>
        <v>28</v>
      </c>
      <c r="I43" s="38">
        <f t="shared" si="3"/>
        <v>0</v>
      </c>
      <c r="J43" s="38">
        <f t="shared" si="3"/>
        <v>0</v>
      </c>
      <c r="K43" s="38">
        <f t="shared" si="3"/>
        <v>0</v>
      </c>
      <c r="L43" s="38">
        <f t="shared" si="3"/>
        <v>17</v>
      </c>
      <c r="M43" s="38">
        <f t="shared" si="3"/>
        <v>2</v>
      </c>
      <c r="N43" s="38">
        <f t="shared" si="3"/>
        <v>7</v>
      </c>
      <c r="O43" s="38">
        <f t="shared" si="3"/>
        <v>0</v>
      </c>
      <c r="P43" s="38">
        <f t="shared" si="3"/>
        <v>10</v>
      </c>
      <c r="Q43" s="38">
        <f t="shared" si="3"/>
        <v>0</v>
      </c>
      <c r="R43" s="38">
        <f t="shared" si="3"/>
        <v>0</v>
      </c>
      <c r="S43" s="38">
        <f t="shared" si="3"/>
        <v>0</v>
      </c>
      <c r="T43" s="38">
        <f t="shared" si="3"/>
        <v>0</v>
      </c>
      <c r="U43" s="38">
        <f t="shared" si="3"/>
        <v>0</v>
      </c>
      <c r="V43" s="38">
        <f t="shared" si="3"/>
        <v>4</v>
      </c>
      <c r="W43" s="38">
        <f t="shared" si="3"/>
        <v>0</v>
      </c>
      <c r="X43" s="38">
        <f t="shared" si="3"/>
        <v>2</v>
      </c>
      <c r="Y43" s="38">
        <f t="shared" si="3"/>
        <v>1</v>
      </c>
      <c r="Z43" s="38">
        <f t="shared" si="3"/>
        <v>0</v>
      </c>
      <c r="AA43" s="38">
        <f t="shared" si="3"/>
        <v>0</v>
      </c>
      <c r="AB43" s="38">
        <f t="shared" si="3"/>
        <v>0</v>
      </c>
      <c r="AC43" s="38">
        <f t="shared" si="3"/>
        <v>0</v>
      </c>
      <c r="AD43" s="38">
        <f t="shared" si="3"/>
        <v>0</v>
      </c>
      <c r="AE43" s="38">
        <f t="shared" si="3"/>
        <v>0</v>
      </c>
      <c r="AF43" s="38">
        <f t="shared" si="3"/>
        <v>0</v>
      </c>
      <c r="AG43" s="38">
        <f t="shared" si="3"/>
        <v>0</v>
      </c>
      <c r="AH43" s="38">
        <f>COUNTA(AH8:AH42)</f>
        <v>0</v>
      </c>
      <c r="AI43" s="38">
        <f>SUM(AI8:AI42)</f>
        <v>1</v>
      </c>
      <c r="AJ43" s="38">
        <f>SUM(AJ8:AJ42)</f>
        <v>0</v>
      </c>
      <c r="AK43" s="38">
        <f>COUNTA(AK8:AK42)</f>
        <v>4</v>
      </c>
      <c r="AL43" s="38">
        <f>SUM(AL8:AL42)</f>
        <v>4</v>
      </c>
      <c r="AM43" s="38">
        <f>SUM(AM8:AM42)</f>
        <v>8</v>
      </c>
      <c r="AN43" s="106" t="s">
        <v>25</v>
      </c>
      <c r="AO43" s="106"/>
      <c r="AP43" s="106">
        <f>AR43+AS43</f>
        <v>1011</v>
      </c>
      <c r="AQ43" s="106"/>
      <c r="AR43" s="34">
        <f>SUM(AR8:AR42)</f>
        <v>95</v>
      </c>
      <c r="AS43" s="34">
        <f>SUM(AS8:AS42)</f>
        <v>916</v>
      </c>
      <c r="AT43" s="106" t="s">
        <v>75</v>
      </c>
      <c r="AU43" s="106"/>
      <c r="AV43" s="38">
        <f t="shared" ref="AV43:BB43" si="4">SUM(AV8:AV42)</f>
        <v>10</v>
      </c>
      <c r="AW43" s="38">
        <f t="shared" si="4"/>
        <v>10</v>
      </c>
      <c r="AX43" s="38">
        <f t="shared" si="4"/>
        <v>10</v>
      </c>
      <c r="AY43" s="38">
        <f t="shared" si="4"/>
        <v>210</v>
      </c>
      <c r="AZ43" s="38">
        <f t="shared" si="4"/>
        <v>317.75</v>
      </c>
      <c r="BA43" s="38">
        <f t="shared" si="4"/>
        <v>3</v>
      </c>
      <c r="BB43" s="38">
        <f t="shared" si="4"/>
        <v>0</v>
      </c>
    </row>
    <row r="44" spans="1:54" ht="10.95" customHeight="1" x14ac:dyDescent="0.3">
      <c r="AP44" s="82">
        <f>AQ42-AP8</f>
        <v>1138</v>
      </c>
    </row>
    <row r="45" spans="1:54" ht="10.95" customHeight="1" x14ac:dyDescent="0.3"/>
    <row r="46" spans="1:54" ht="10.95" customHeight="1" x14ac:dyDescent="0.3"/>
    <row r="47" spans="1:54" ht="10.95" customHeight="1" x14ac:dyDescent="0.3"/>
    <row r="48" spans="1:54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  <row r="180" ht="10.95" customHeight="1" x14ac:dyDescent="0.3"/>
    <row r="181" ht="10.95" customHeight="1" x14ac:dyDescent="0.3"/>
    <row r="182" ht="10.95" customHeight="1" x14ac:dyDescent="0.3"/>
    <row r="183" ht="10.95" customHeight="1" x14ac:dyDescent="0.3"/>
    <row r="184" ht="10.95" customHeight="1" x14ac:dyDescent="0.3"/>
    <row r="185" ht="10.95" customHeight="1" x14ac:dyDescent="0.3"/>
    <row r="186" ht="10.95" customHeight="1" x14ac:dyDescent="0.3"/>
    <row r="187" ht="10.95" customHeight="1" x14ac:dyDescent="0.3"/>
    <row r="188" ht="10.95" customHeight="1" x14ac:dyDescent="0.3"/>
    <row r="189" ht="10.95" customHeight="1" x14ac:dyDescent="0.3"/>
    <row r="190" ht="10.95" customHeight="1" x14ac:dyDescent="0.3"/>
    <row r="191" ht="10.95" customHeight="1" x14ac:dyDescent="0.3"/>
    <row r="192" ht="10.95" customHeight="1" x14ac:dyDescent="0.3"/>
    <row r="193" ht="10.95" customHeight="1" x14ac:dyDescent="0.3"/>
    <row r="194" ht="10.95" customHeight="1" x14ac:dyDescent="0.3"/>
    <row r="195" ht="10.95" customHeight="1" x14ac:dyDescent="0.3"/>
    <row r="196" ht="10.95" customHeight="1" x14ac:dyDescent="0.3"/>
    <row r="197" ht="10.95" customHeight="1" x14ac:dyDescent="0.3"/>
    <row r="198" ht="10.95" customHeight="1" x14ac:dyDescent="0.3"/>
    <row r="199" ht="10.95" customHeight="1" x14ac:dyDescent="0.3"/>
    <row r="200" ht="10.95" customHeight="1" x14ac:dyDescent="0.3"/>
    <row r="201" ht="10.95" customHeight="1" x14ac:dyDescent="0.3"/>
    <row r="202" ht="10.95" customHeight="1" x14ac:dyDescent="0.3"/>
    <row r="203" ht="10.95" customHeight="1" x14ac:dyDescent="0.3"/>
    <row r="204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36">
    <mergeCell ref="A43:B43"/>
    <mergeCell ref="AN43:AO43"/>
    <mergeCell ref="AP43:AQ43"/>
    <mergeCell ref="AT43:AU43"/>
    <mergeCell ref="AT14:AU14"/>
    <mergeCell ref="AT15:AU15"/>
    <mergeCell ref="AT16:AU16"/>
    <mergeCell ref="AT18:AU18"/>
    <mergeCell ref="AT19:AU19"/>
    <mergeCell ref="AT21:AU21"/>
    <mergeCell ref="AT22:AU22"/>
    <mergeCell ref="AT24:AU24"/>
    <mergeCell ref="AT25:AU25"/>
    <mergeCell ref="AT27:AU27"/>
    <mergeCell ref="AT28:AU28"/>
    <mergeCell ref="AN6:AO6"/>
    <mergeCell ref="AP6:AS6"/>
    <mergeCell ref="AT6:AU7"/>
    <mergeCell ref="AV6:BB6"/>
    <mergeCell ref="AP7:AQ7"/>
    <mergeCell ref="AT8:AU8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C2EF-277A-41DA-BEBE-D3E703B105D4}">
  <sheetPr>
    <tabColor rgb="FF00B050"/>
    <pageSetUpPr fitToPage="1"/>
  </sheetPr>
  <dimension ref="A1:BB203"/>
  <sheetViews>
    <sheetView showGridLines="0" topLeftCell="A3" zoomScaleNormal="100" workbookViewId="0">
      <pane xSplit="2" ySplit="5" topLeftCell="AN29" activePane="bottomRight" state="frozen"/>
      <selection activeCell="A3" sqref="A3"/>
      <selection pane="topRight" activeCell="C3" sqref="C3"/>
      <selection pane="bottomLeft" activeCell="A8" sqref="A8"/>
      <selection pane="bottomRight" activeCell="AP44" sqref="AP44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6640625" style="1" customWidth="1"/>
    <col min="15" max="15" width="3.44140625" style="1" customWidth="1"/>
    <col min="16" max="16" width="5.109375" style="1" customWidth="1"/>
    <col min="17" max="17" width="4.6640625" style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1.44140625" style="1" customWidth="1"/>
    <col min="41" max="41" width="11.44140625" style="1" bestFit="1" customWidth="1"/>
    <col min="42" max="44" width="6" style="1" bestFit="1" customWidth="1"/>
    <col min="45" max="45" width="5" style="1" bestFit="1" customWidth="1"/>
    <col min="46" max="46" width="10.5546875" style="2" customWidth="1"/>
    <col min="47" max="47" width="8" style="2" customWidth="1"/>
    <col min="48" max="49" width="4.5546875" style="2" bestFit="1" customWidth="1"/>
    <col min="50" max="50" width="5.44140625" style="1" customWidth="1"/>
    <col min="51" max="51" width="5.44140625" style="1" bestFit="1" customWidth="1"/>
    <col min="52" max="52" width="6.5546875" style="1" customWidth="1"/>
    <col min="53" max="53" width="3.88671875" style="1" bestFit="1" customWidth="1"/>
    <col min="54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9" t="s">
        <v>339</v>
      </c>
      <c r="G4" s="28"/>
      <c r="H4" s="28"/>
      <c r="I4" s="28"/>
      <c r="J4" s="28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262</v>
      </c>
      <c r="AQ4" s="31"/>
      <c r="AR4" s="32"/>
      <c r="AT4" s="33" t="s">
        <v>88</v>
      </c>
      <c r="AU4" s="107" t="s">
        <v>341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33.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90</v>
      </c>
      <c r="S7" s="25" t="s">
        <v>117</v>
      </c>
      <c r="T7" s="25" t="s">
        <v>13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>
        <v>1</v>
      </c>
      <c r="B8" s="36">
        <v>693</v>
      </c>
      <c r="C8" s="36" t="s">
        <v>123</v>
      </c>
      <c r="D8" s="36" t="s">
        <v>123</v>
      </c>
      <c r="E8" s="36" t="s">
        <v>123</v>
      </c>
      <c r="F8" s="36" t="s">
        <v>123</v>
      </c>
      <c r="G8" s="36"/>
      <c r="H8" s="36" t="s">
        <v>123</v>
      </c>
      <c r="I8" s="36" t="s">
        <v>123</v>
      </c>
      <c r="J8" s="36" t="s">
        <v>123</v>
      </c>
      <c r="K8" s="36" t="s">
        <v>123</v>
      </c>
      <c r="L8" s="36" t="s">
        <v>123</v>
      </c>
      <c r="M8" s="36" t="s">
        <v>123</v>
      </c>
      <c r="N8" s="36">
        <v>1</v>
      </c>
      <c r="O8" s="36" t="s">
        <v>123</v>
      </c>
      <c r="P8" s="36" t="s">
        <v>123</v>
      </c>
      <c r="Q8" s="36" t="s">
        <v>123</v>
      </c>
      <c r="R8" s="36" t="s">
        <v>123</v>
      </c>
      <c r="S8" s="36" t="s">
        <v>123</v>
      </c>
      <c r="T8" s="36" t="s">
        <v>123</v>
      </c>
      <c r="U8" s="36" t="s">
        <v>123</v>
      </c>
      <c r="V8" s="36" t="s">
        <v>123</v>
      </c>
      <c r="W8" s="36" t="s">
        <v>123</v>
      </c>
      <c r="X8" s="36" t="s">
        <v>123</v>
      </c>
      <c r="Y8" s="36" t="s">
        <v>123</v>
      </c>
      <c r="Z8" s="36" t="s">
        <v>123</v>
      </c>
      <c r="AA8" s="36" t="s">
        <v>123</v>
      </c>
      <c r="AB8" s="36" t="s">
        <v>123</v>
      </c>
      <c r="AC8" s="36" t="s">
        <v>123</v>
      </c>
      <c r="AD8" s="36" t="s">
        <v>123</v>
      </c>
      <c r="AE8" s="36" t="s">
        <v>123</v>
      </c>
      <c r="AF8" s="36" t="s">
        <v>123</v>
      </c>
      <c r="AG8" s="36" t="s">
        <v>123</v>
      </c>
      <c r="AH8" s="36"/>
      <c r="AI8" s="36"/>
      <c r="AJ8" s="36"/>
      <c r="AK8" s="36"/>
      <c r="AL8" s="36"/>
      <c r="AM8" s="36"/>
      <c r="AN8" s="37">
        <v>-14.815677861083</v>
      </c>
      <c r="AO8" s="37">
        <v>-64.882294591516001</v>
      </c>
      <c r="AP8" s="36">
        <v>165</v>
      </c>
      <c r="AQ8" s="36">
        <v>153</v>
      </c>
      <c r="AR8" s="36">
        <f>AP8-AQ8</f>
        <v>12</v>
      </c>
      <c r="AS8" s="36"/>
      <c r="AT8" s="138"/>
      <c r="AU8" s="139"/>
      <c r="AV8" s="36" t="s">
        <v>123</v>
      </c>
      <c r="AW8" s="36" t="s">
        <v>123</v>
      </c>
      <c r="AX8" s="36" t="s">
        <v>123</v>
      </c>
      <c r="AY8" s="36" t="s">
        <v>123</v>
      </c>
      <c r="AZ8" s="36" t="s">
        <v>123</v>
      </c>
      <c r="BA8" s="36" t="s">
        <v>123</v>
      </c>
      <c r="BB8" s="36" t="s">
        <v>123</v>
      </c>
    </row>
    <row r="9" spans="1:54" x14ac:dyDescent="0.3">
      <c r="A9" s="36">
        <v>2</v>
      </c>
      <c r="B9" s="36">
        <v>694</v>
      </c>
      <c r="C9" s="36" t="s">
        <v>123</v>
      </c>
      <c r="D9" s="36" t="s">
        <v>123</v>
      </c>
      <c r="E9" s="36" t="s">
        <v>123</v>
      </c>
      <c r="F9" s="36" t="s">
        <v>123</v>
      </c>
      <c r="G9" s="36"/>
      <c r="H9" s="36" t="s">
        <v>123</v>
      </c>
      <c r="I9" s="36" t="s">
        <v>123</v>
      </c>
      <c r="J9" s="36" t="s">
        <v>123</v>
      </c>
      <c r="K9" s="36" t="s">
        <v>123</v>
      </c>
      <c r="L9" s="36" t="s">
        <v>123</v>
      </c>
      <c r="M9" s="36" t="s">
        <v>123</v>
      </c>
      <c r="N9" s="36" t="s">
        <v>123</v>
      </c>
      <c r="O9" s="36" t="s">
        <v>123</v>
      </c>
      <c r="P9" s="36">
        <v>1</v>
      </c>
      <c r="Q9" s="36" t="s">
        <v>123</v>
      </c>
      <c r="R9" s="36" t="s">
        <v>123</v>
      </c>
      <c r="S9" s="36" t="s">
        <v>123</v>
      </c>
      <c r="T9" s="36" t="s">
        <v>123</v>
      </c>
      <c r="U9" s="36" t="s">
        <v>123</v>
      </c>
      <c r="V9" s="36" t="s">
        <v>123</v>
      </c>
      <c r="W9" s="36" t="s">
        <v>123</v>
      </c>
      <c r="X9" s="36" t="s">
        <v>123</v>
      </c>
      <c r="Y9" s="36" t="s">
        <v>123</v>
      </c>
      <c r="Z9" s="36" t="s">
        <v>123</v>
      </c>
      <c r="AA9" s="36" t="s">
        <v>123</v>
      </c>
      <c r="AB9" s="36" t="s">
        <v>123</v>
      </c>
      <c r="AC9" s="36" t="s">
        <v>123</v>
      </c>
      <c r="AD9" s="36" t="s">
        <v>123</v>
      </c>
      <c r="AE9" s="36" t="s">
        <v>123</v>
      </c>
      <c r="AF9" s="36" t="s">
        <v>123</v>
      </c>
      <c r="AG9" s="36" t="s">
        <v>123</v>
      </c>
      <c r="AH9" s="36"/>
      <c r="AI9" s="36"/>
      <c r="AJ9" s="36"/>
      <c r="AK9" s="36"/>
      <c r="AL9" s="36"/>
      <c r="AM9" s="36"/>
      <c r="AN9" s="37">
        <v>-14.81593295069</v>
      </c>
      <c r="AO9" s="37">
        <v>-64.882592651992994</v>
      </c>
      <c r="AP9" s="36">
        <v>205</v>
      </c>
      <c r="AQ9" s="36"/>
      <c r="AR9" s="36"/>
      <c r="AS9" s="54">
        <f>AP9-AP8</f>
        <v>40</v>
      </c>
      <c r="AT9" s="138"/>
      <c r="AU9" s="139"/>
      <c r="AV9" s="36">
        <v>1</v>
      </c>
      <c r="AW9" s="36">
        <v>1</v>
      </c>
      <c r="AX9" s="36">
        <v>1</v>
      </c>
      <c r="AY9" s="36" t="s">
        <v>123</v>
      </c>
      <c r="AZ9" s="36">
        <v>52</v>
      </c>
      <c r="BA9" s="36" t="s">
        <v>123</v>
      </c>
      <c r="BB9" s="36" t="s">
        <v>123</v>
      </c>
    </row>
    <row r="10" spans="1:54" x14ac:dyDescent="0.3">
      <c r="A10" s="36" t="s">
        <v>235</v>
      </c>
      <c r="B10" s="36" t="s">
        <v>123</v>
      </c>
      <c r="C10" s="36" t="s">
        <v>123</v>
      </c>
      <c r="D10" s="36" t="s">
        <v>123</v>
      </c>
      <c r="E10" s="36" t="s">
        <v>123</v>
      </c>
      <c r="F10" s="36" t="s">
        <v>123</v>
      </c>
      <c r="G10" s="36" t="s">
        <v>123</v>
      </c>
      <c r="H10" s="36" t="s">
        <v>123</v>
      </c>
      <c r="I10" s="36" t="s">
        <v>123</v>
      </c>
      <c r="J10" s="36" t="s">
        <v>123</v>
      </c>
      <c r="K10" s="36" t="s">
        <v>123</v>
      </c>
      <c r="L10" s="36" t="s">
        <v>123</v>
      </c>
      <c r="M10" s="36" t="s">
        <v>123</v>
      </c>
      <c r="N10" s="36" t="s">
        <v>123</v>
      </c>
      <c r="O10" s="36" t="s">
        <v>123</v>
      </c>
      <c r="P10" s="36" t="s">
        <v>123</v>
      </c>
      <c r="Q10" s="36" t="s">
        <v>123</v>
      </c>
      <c r="R10" s="36" t="s">
        <v>123</v>
      </c>
      <c r="S10" s="36" t="s">
        <v>123</v>
      </c>
      <c r="T10" s="36" t="s">
        <v>123</v>
      </c>
      <c r="U10" s="36" t="s">
        <v>123</v>
      </c>
      <c r="V10" s="36" t="s">
        <v>123</v>
      </c>
      <c r="W10" s="36" t="s">
        <v>123</v>
      </c>
      <c r="X10" s="36">
        <v>1</v>
      </c>
      <c r="Y10" s="36" t="s">
        <v>123</v>
      </c>
      <c r="Z10" s="36" t="s">
        <v>123</v>
      </c>
      <c r="AA10" s="36" t="s">
        <v>123</v>
      </c>
      <c r="AB10" s="36" t="s">
        <v>123</v>
      </c>
      <c r="AC10" s="36" t="s">
        <v>123</v>
      </c>
      <c r="AD10" s="36" t="s">
        <v>123</v>
      </c>
      <c r="AE10" s="36" t="s">
        <v>123</v>
      </c>
      <c r="AF10" s="36" t="s">
        <v>123</v>
      </c>
      <c r="AG10" s="36" t="s">
        <v>123</v>
      </c>
      <c r="AH10" s="36"/>
      <c r="AI10" s="36"/>
      <c r="AJ10" s="36"/>
      <c r="AK10" s="36"/>
      <c r="AL10" s="36"/>
      <c r="AM10" s="36"/>
      <c r="AN10" s="37">
        <v>-14.815954</v>
      </c>
      <c r="AO10" s="37">
        <v>-64.882625000000004</v>
      </c>
      <c r="AP10" s="36"/>
      <c r="AQ10" s="36"/>
      <c r="AR10" s="36"/>
      <c r="AS10" s="54"/>
      <c r="AT10" s="52"/>
      <c r="AU10" s="53"/>
      <c r="AV10" s="36" t="s">
        <v>123</v>
      </c>
      <c r="AW10" s="36" t="s">
        <v>123</v>
      </c>
      <c r="AX10" s="36"/>
      <c r="AY10" s="36">
        <v>4</v>
      </c>
      <c r="AZ10" s="36">
        <f>AY10*1.25</f>
        <v>5</v>
      </c>
      <c r="BA10" s="36" t="s">
        <v>123</v>
      </c>
      <c r="BB10" s="36" t="s">
        <v>123</v>
      </c>
    </row>
    <row r="11" spans="1:54" x14ac:dyDescent="0.3">
      <c r="A11" s="36">
        <v>3</v>
      </c>
      <c r="B11" s="36">
        <v>695</v>
      </c>
      <c r="C11" s="36" t="s">
        <v>123</v>
      </c>
      <c r="D11" s="36" t="s">
        <v>123</v>
      </c>
      <c r="E11" s="36" t="s">
        <v>123</v>
      </c>
      <c r="F11" s="36" t="s">
        <v>123</v>
      </c>
      <c r="G11" s="36"/>
      <c r="H11" s="36" t="s">
        <v>123</v>
      </c>
      <c r="I11" s="36" t="s">
        <v>123</v>
      </c>
      <c r="J11" s="36" t="s">
        <v>123</v>
      </c>
      <c r="K11" s="36" t="s">
        <v>123</v>
      </c>
      <c r="L11" s="36" t="s">
        <v>123</v>
      </c>
      <c r="M11" s="36" t="s">
        <v>123</v>
      </c>
      <c r="N11" s="36" t="s">
        <v>123</v>
      </c>
      <c r="O11" s="36" t="s">
        <v>123</v>
      </c>
      <c r="P11" s="36">
        <v>1</v>
      </c>
      <c r="Q11" s="36" t="s">
        <v>123</v>
      </c>
      <c r="R11" s="36" t="s">
        <v>123</v>
      </c>
      <c r="S11" s="36" t="s">
        <v>123</v>
      </c>
      <c r="T11" s="36" t="s">
        <v>123</v>
      </c>
      <c r="U11" s="36" t="s">
        <v>123</v>
      </c>
      <c r="V11" s="36" t="s">
        <v>123</v>
      </c>
      <c r="W11" s="36" t="s">
        <v>123</v>
      </c>
      <c r="X11" s="36" t="s">
        <v>123</v>
      </c>
      <c r="Y11" s="36" t="s">
        <v>123</v>
      </c>
      <c r="Z11" s="36" t="s">
        <v>123</v>
      </c>
      <c r="AA11" s="36" t="s">
        <v>123</v>
      </c>
      <c r="AB11" s="36" t="s">
        <v>123</v>
      </c>
      <c r="AC11" s="36" t="s">
        <v>123</v>
      </c>
      <c r="AD11" s="36" t="s">
        <v>123</v>
      </c>
      <c r="AE11" s="36" t="s">
        <v>123</v>
      </c>
      <c r="AF11" s="36" t="s">
        <v>123</v>
      </c>
      <c r="AG11" s="36" t="s">
        <v>123</v>
      </c>
      <c r="AH11" s="36"/>
      <c r="AI11" s="36"/>
      <c r="AJ11" s="36"/>
      <c r="AK11" s="36"/>
      <c r="AL11" s="36"/>
      <c r="AM11" s="36"/>
      <c r="AN11" s="37">
        <v>-14.81601754838</v>
      </c>
      <c r="AO11" s="37">
        <v>-64.882719721645003</v>
      </c>
      <c r="AP11" s="36"/>
      <c r="AQ11" s="36"/>
      <c r="AR11" s="36"/>
      <c r="AS11" s="54"/>
      <c r="AT11" s="138"/>
      <c r="AU11" s="139"/>
      <c r="AV11" s="36">
        <v>1</v>
      </c>
      <c r="AW11" s="36">
        <v>1</v>
      </c>
      <c r="AX11" s="36">
        <v>1</v>
      </c>
      <c r="AY11" s="36">
        <v>12</v>
      </c>
      <c r="AZ11" s="36">
        <f>AY11*1.25</f>
        <v>15</v>
      </c>
      <c r="BA11" s="36" t="s">
        <v>123</v>
      </c>
      <c r="BB11" s="36" t="s">
        <v>123</v>
      </c>
    </row>
    <row r="12" spans="1:54" x14ac:dyDescent="0.3">
      <c r="A12" s="36">
        <v>4</v>
      </c>
      <c r="B12" s="36">
        <v>796</v>
      </c>
      <c r="C12" s="36" t="s">
        <v>123</v>
      </c>
      <c r="D12" s="36" t="s">
        <v>123</v>
      </c>
      <c r="E12" s="36" t="s">
        <v>123</v>
      </c>
      <c r="F12" s="36">
        <v>1</v>
      </c>
      <c r="G12" s="36">
        <v>1</v>
      </c>
      <c r="H12" s="36">
        <v>1</v>
      </c>
      <c r="I12" s="36" t="s">
        <v>123</v>
      </c>
      <c r="J12" s="36" t="s">
        <v>123</v>
      </c>
      <c r="K12" s="36" t="s">
        <v>123</v>
      </c>
      <c r="L12" s="36" t="s">
        <v>123</v>
      </c>
      <c r="M12" s="36" t="s">
        <v>123</v>
      </c>
      <c r="N12" s="36">
        <v>1</v>
      </c>
      <c r="O12" s="36" t="s">
        <v>123</v>
      </c>
      <c r="P12" s="36">
        <v>1</v>
      </c>
      <c r="Q12" s="36" t="s">
        <v>123</v>
      </c>
      <c r="R12" s="36" t="s">
        <v>123</v>
      </c>
      <c r="S12" s="36" t="s">
        <v>123</v>
      </c>
      <c r="T12" s="36" t="s">
        <v>123</v>
      </c>
      <c r="U12" s="36" t="s">
        <v>123</v>
      </c>
      <c r="V12" s="36" t="s">
        <v>123</v>
      </c>
      <c r="W12" s="36" t="s">
        <v>123</v>
      </c>
      <c r="X12" s="36" t="s">
        <v>123</v>
      </c>
      <c r="Y12" s="36" t="s">
        <v>123</v>
      </c>
      <c r="Z12" s="36" t="s">
        <v>123</v>
      </c>
      <c r="AA12" s="36" t="s">
        <v>123</v>
      </c>
      <c r="AB12" s="36" t="s">
        <v>123</v>
      </c>
      <c r="AC12" s="36" t="s">
        <v>123</v>
      </c>
      <c r="AD12" s="36" t="s">
        <v>123</v>
      </c>
      <c r="AE12" s="36" t="s">
        <v>123</v>
      </c>
      <c r="AF12" s="36" t="s">
        <v>123</v>
      </c>
      <c r="AG12" s="36" t="s">
        <v>123</v>
      </c>
      <c r="AH12" s="36"/>
      <c r="AI12" s="36"/>
      <c r="AJ12" s="36"/>
      <c r="AK12" s="36"/>
      <c r="AL12" s="36"/>
      <c r="AM12" s="36"/>
      <c r="AN12" s="37">
        <v>-14.816007824513999</v>
      </c>
      <c r="AO12" s="37">
        <v>-64.882572870700997</v>
      </c>
      <c r="AP12" s="36">
        <v>219</v>
      </c>
      <c r="AQ12" s="36"/>
      <c r="AR12" s="36"/>
      <c r="AS12" s="54">
        <f>AP12-AP9</f>
        <v>14</v>
      </c>
      <c r="AT12" s="138"/>
      <c r="AU12" s="139"/>
      <c r="AV12" s="36">
        <v>1</v>
      </c>
      <c r="AW12" s="36">
        <v>1</v>
      </c>
      <c r="AX12" s="36">
        <v>1</v>
      </c>
      <c r="AY12" s="36">
        <v>8</v>
      </c>
      <c r="AZ12" s="36">
        <f>AY12*1.25</f>
        <v>10</v>
      </c>
      <c r="BA12" s="36" t="s">
        <v>123</v>
      </c>
      <c r="BB12" s="36" t="s">
        <v>123</v>
      </c>
    </row>
    <row r="13" spans="1:54" x14ac:dyDescent="0.3">
      <c r="A13" s="36">
        <v>5</v>
      </c>
      <c r="B13" s="36">
        <v>797</v>
      </c>
      <c r="C13" s="36" t="s">
        <v>123</v>
      </c>
      <c r="D13" s="36" t="s">
        <v>123</v>
      </c>
      <c r="E13" s="36" t="s">
        <v>123</v>
      </c>
      <c r="F13" s="36">
        <v>1</v>
      </c>
      <c r="G13" s="36">
        <v>1</v>
      </c>
      <c r="H13" s="36">
        <v>1</v>
      </c>
      <c r="I13" s="36" t="s">
        <v>123</v>
      </c>
      <c r="J13" s="36" t="s">
        <v>123</v>
      </c>
      <c r="K13" s="36" t="s">
        <v>123</v>
      </c>
      <c r="L13" s="36">
        <v>1</v>
      </c>
      <c r="M13" s="36" t="s">
        <v>123</v>
      </c>
      <c r="N13" s="36" t="s">
        <v>123</v>
      </c>
      <c r="O13" s="36" t="s">
        <v>123</v>
      </c>
      <c r="P13" s="36" t="s">
        <v>123</v>
      </c>
      <c r="Q13" s="36" t="s">
        <v>123</v>
      </c>
      <c r="R13" s="36" t="s">
        <v>123</v>
      </c>
      <c r="S13" s="36" t="s">
        <v>123</v>
      </c>
      <c r="T13" s="36" t="s">
        <v>123</v>
      </c>
      <c r="U13" s="36" t="s">
        <v>123</v>
      </c>
      <c r="V13" s="36" t="s">
        <v>123</v>
      </c>
      <c r="W13" s="36" t="s">
        <v>123</v>
      </c>
      <c r="X13" s="36" t="s">
        <v>123</v>
      </c>
      <c r="Y13" s="36" t="s">
        <v>123</v>
      </c>
      <c r="Z13" s="36" t="s">
        <v>123</v>
      </c>
      <c r="AA13" s="36" t="s">
        <v>123</v>
      </c>
      <c r="AB13" s="36" t="s">
        <v>123</v>
      </c>
      <c r="AC13" s="36" t="s">
        <v>123</v>
      </c>
      <c r="AD13" s="36" t="s">
        <v>123</v>
      </c>
      <c r="AE13" s="36" t="s">
        <v>123</v>
      </c>
      <c r="AF13" s="36" t="s">
        <v>123</v>
      </c>
      <c r="AG13" s="36" t="s">
        <v>123</v>
      </c>
      <c r="AH13" s="36"/>
      <c r="AI13" s="36"/>
      <c r="AJ13" s="36"/>
      <c r="AK13" s="36"/>
      <c r="AL13" s="36"/>
      <c r="AM13" s="36"/>
      <c r="AN13" s="37">
        <v>-14.816280416713999</v>
      </c>
      <c r="AO13" s="37">
        <v>-64.882332812993994</v>
      </c>
      <c r="AP13" s="36">
        <v>258</v>
      </c>
      <c r="AQ13" s="36"/>
      <c r="AR13" s="36"/>
      <c r="AS13" s="54">
        <f>AP13-AP12</f>
        <v>39</v>
      </c>
      <c r="AT13" s="52"/>
      <c r="AU13" s="53"/>
      <c r="AV13" s="36" t="s">
        <v>123</v>
      </c>
      <c r="AW13" s="36" t="s">
        <v>123</v>
      </c>
      <c r="AX13" s="36" t="s">
        <v>123</v>
      </c>
      <c r="AY13" s="36" t="s">
        <v>123</v>
      </c>
      <c r="AZ13" s="36" t="s">
        <v>123</v>
      </c>
      <c r="BA13" s="36" t="s">
        <v>123</v>
      </c>
      <c r="BB13" s="36" t="s">
        <v>123</v>
      </c>
    </row>
    <row r="14" spans="1:54" x14ac:dyDescent="0.3">
      <c r="A14" s="36">
        <v>6</v>
      </c>
      <c r="B14" s="36">
        <v>798</v>
      </c>
      <c r="C14" s="36" t="s">
        <v>123</v>
      </c>
      <c r="D14" s="36" t="s">
        <v>123</v>
      </c>
      <c r="E14" s="36" t="s">
        <v>123</v>
      </c>
      <c r="F14" s="36">
        <v>1</v>
      </c>
      <c r="G14" s="36">
        <v>1</v>
      </c>
      <c r="H14" s="36">
        <v>1</v>
      </c>
      <c r="I14" s="36" t="s">
        <v>123</v>
      </c>
      <c r="J14" s="36" t="s">
        <v>123</v>
      </c>
      <c r="K14" s="36" t="s">
        <v>123</v>
      </c>
      <c r="L14" s="36">
        <v>1</v>
      </c>
      <c r="M14" s="36" t="s">
        <v>123</v>
      </c>
      <c r="N14" s="36" t="s">
        <v>123</v>
      </c>
      <c r="O14" s="36" t="s">
        <v>123</v>
      </c>
      <c r="P14" s="36" t="s">
        <v>123</v>
      </c>
      <c r="Q14" s="36" t="s">
        <v>123</v>
      </c>
      <c r="R14" s="36" t="s">
        <v>123</v>
      </c>
      <c r="S14" s="36" t="s">
        <v>123</v>
      </c>
      <c r="T14" s="36" t="s">
        <v>123</v>
      </c>
      <c r="U14" s="36" t="s">
        <v>123</v>
      </c>
      <c r="V14" s="36" t="s">
        <v>123</v>
      </c>
      <c r="W14" s="36" t="s">
        <v>123</v>
      </c>
      <c r="X14" s="36" t="s">
        <v>123</v>
      </c>
      <c r="Y14" s="36" t="s">
        <v>123</v>
      </c>
      <c r="Z14" s="36" t="s">
        <v>123</v>
      </c>
      <c r="AA14" s="36" t="s">
        <v>123</v>
      </c>
      <c r="AB14" s="36" t="s">
        <v>123</v>
      </c>
      <c r="AC14" s="36" t="s">
        <v>123</v>
      </c>
      <c r="AD14" s="36" t="s">
        <v>123</v>
      </c>
      <c r="AE14" s="36" t="s">
        <v>123</v>
      </c>
      <c r="AF14" s="36" t="s">
        <v>123</v>
      </c>
      <c r="AG14" s="36" t="s">
        <v>123</v>
      </c>
      <c r="AH14" s="36"/>
      <c r="AI14" s="36"/>
      <c r="AJ14" s="36"/>
      <c r="AK14" s="36"/>
      <c r="AL14" s="36"/>
      <c r="AM14" s="36"/>
      <c r="AN14" s="37">
        <v>-14.816561435899001</v>
      </c>
      <c r="AO14" s="37">
        <v>-64.882089402526006</v>
      </c>
      <c r="AP14" s="36">
        <v>298</v>
      </c>
      <c r="AQ14" s="36"/>
      <c r="AR14" s="36"/>
      <c r="AS14" s="54">
        <f>AP14-AP13</f>
        <v>40</v>
      </c>
      <c r="AT14" s="138"/>
      <c r="AU14" s="139"/>
      <c r="AV14" s="36" t="s">
        <v>123</v>
      </c>
      <c r="AW14" s="36" t="s">
        <v>123</v>
      </c>
      <c r="AX14" s="36" t="s">
        <v>123</v>
      </c>
      <c r="AY14" s="36" t="s">
        <v>123</v>
      </c>
      <c r="AZ14" s="36" t="s">
        <v>123</v>
      </c>
      <c r="BA14" s="36" t="s">
        <v>123</v>
      </c>
      <c r="BB14" s="36" t="s">
        <v>123</v>
      </c>
    </row>
    <row r="15" spans="1:54" x14ac:dyDescent="0.3">
      <c r="A15" s="36">
        <v>7</v>
      </c>
      <c r="B15" s="36">
        <v>799</v>
      </c>
      <c r="C15" s="36" t="s">
        <v>123</v>
      </c>
      <c r="D15" s="36" t="s">
        <v>123</v>
      </c>
      <c r="E15" s="36" t="s">
        <v>123</v>
      </c>
      <c r="F15" s="36">
        <v>1</v>
      </c>
      <c r="G15" s="36">
        <v>1</v>
      </c>
      <c r="H15" s="36">
        <v>1</v>
      </c>
      <c r="I15" s="36" t="s">
        <v>123</v>
      </c>
      <c r="J15" s="36" t="s">
        <v>123</v>
      </c>
      <c r="K15" s="36" t="s">
        <v>123</v>
      </c>
      <c r="L15" s="36">
        <v>1</v>
      </c>
      <c r="M15" s="36" t="s">
        <v>123</v>
      </c>
      <c r="N15" s="36" t="s">
        <v>123</v>
      </c>
      <c r="O15" s="36" t="s">
        <v>123</v>
      </c>
      <c r="P15" s="36" t="s">
        <v>123</v>
      </c>
      <c r="Q15" s="36" t="s">
        <v>123</v>
      </c>
      <c r="R15" s="36" t="s">
        <v>123</v>
      </c>
      <c r="S15" s="36" t="s">
        <v>123</v>
      </c>
      <c r="T15" s="36" t="s">
        <v>123</v>
      </c>
      <c r="U15" s="36" t="s">
        <v>123</v>
      </c>
      <c r="V15" s="36">
        <v>1</v>
      </c>
      <c r="W15" s="36" t="s">
        <v>123</v>
      </c>
      <c r="X15" s="36" t="s">
        <v>123</v>
      </c>
      <c r="Y15" s="36" t="s">
        <v>123</v>
      </c>
      <c r="Z15" s="36" t="s">
        <v>123</v>
      </c>
      <c r="AA15" s="36" t="s">
        <v>123</v>
      </c>
      <c r="AB15" s="36" t="s">
        <v>123</v>
      </c>
      <c r="AC15" s="36" t="s">
        <v>123</v>
      </c>
      <c r="AD15" s="36" t="s">
        <v>123</v>
      </c>
      <c r="AE15" s="36" t="s">
        <v>123</v>
      </c>
      <c r="AF15" s="36" t="s">
        <v>123</v>
      </c>
      <c r="AG15" s="36" t="s">
        <v>123</v>
      </c>
      <c r="AH15" s="36"/>
      <c r="AI15" s="36"/>
      <c r="AJ15" s="36"/>
      <c r="AK15" s="36" t="s">
        <v>331</v>
      </c>
      <c r="AL15" s="36">
        <v>1</v>
      </c>
      <c r="AM15" s="36">
        <v>1</v>
      </c>
      <c r="AN15" s="37">
        <v>-14.816835323913001</v>
      </c>
      <c r="AO15" s="37">
        <v>-64.881821852176998</v>
      </c>
      <c r="AP15" s="36">
        <v>364</v>
      </c>
      <c r="AQ15" s="36">
        <v>340</v>
      </c>
      <c r="AR15" s="36">
        <f>AP15-AQ15</f>
        <v>24</v>
      </c>
      <c r="AS15" s="54">
        <f>AQ15-AP14</f>
        <v>42</v>
      </c>
      <c r="AT15" s="52"/>
      <c r="AU15" s="53"/>
      <c r="AV15" s="36" t="s">
        <v>123</v>
      </c>
      <c r="AW15" s="36" t="s">
        <v>123</v>
      </c>
      <c r="AX15" s="36" t="s">
        <v>123</v>
      </c>
      <c r="AY15" s="36" t="s">
        <v>123</v>
      </c>
      <c r="AZ15" s="36" t="s">
        <v>123</v>
      </c>
      <c r="BA15" s="36" t="s">
        <v>123</v>
      </c>
      <c r="BB15" s="36" t="s">
        <v>123</v>
      </c>
    </row>
    <row r="16" spans="1:54" x14ac:dyDescent="0.3">
      <c r="A16" s="36">
        <v>8</v>
      </c>
      <c r="B16" s="36">
        <v>800</v>
      </c>
      <c r="C16" s="36" t="s">
        <v>123</v>
      </c>
      <c r="D16" s="36" t="s">
        <v>123</v>
      </c>
      <c r="E16" s="36" t="s">
        <v>123</v>
      </c>
      <c r="F16" s="36">
        <v>1</v>
      </c>
      <c r="G16" s="36">
        <v>1</v>
      </c>
      <c r="H16" s="36">
        <v>1</v>
      </c>
      <c r="I16" s="36" t="s">
        <v>123</v>
      </c>
      <c r="J16" s="36" t="s">
        <v>123</v>
      </c>
      <c r="K16" s="36" t="s">
        <v>123</v>
      </c>
      <c r="L16" s="36" t="s">
        <v>123</v>
      </c>
      <c r="M16" s="36" t="s">
        <v>123</v>
      </c>
      <c r="N16" s="36">
        <v>1</v>
      </c>
      <c r="O16" s="36" t="s">
        <v>123</v>
      </c>
      <c r="P16" s="36">
        <v>1</v>
      </c>
      <c r="Q16" s="36" t="s">
        <v>123</v>
      </c>
      <c r="R16" s="36" t="s">
        <v>123</v>
      </c>
      <c r="S16" s="36" t="s">
        <v>123</v>
      </c>
      <c r="T16" s="36" t="s">
        <v>123</v>
      </c>
      <c r="U16" s="36" t="s">
        <v>123</v>
      </c>
      <c r="V16" s="36" t="s">
        <v>123</v>
      </c>
      <c r="W16" s="36" t="s">
        <v>123</v>
      </c>
      <c r="X16" s="36" t="s">
        <v>123</v>
      </c>
      <c r="Y16" s="36" t="s">
        <v>123</v>
      </c>
      <c r="Z16" s="36" t="s">
        <v>123</v>
      </c>
      <c r="AA16" s="36" t="s">
        <v>123</v>
      </c>
      <c r="AB16" s="36" t="s">
        <v>123</v>
      </c>
      <c r="AC16" s="36" t="s">
        <v>123</v>
      </c>
      <c r="AD16" s="36" t="s">
        <v>123</v>
      </c>
      <c r="AE16" s="36" t="s">
        <v>123</v>
      </c>
      <c r="AF16" s="36" t="s">
        <v>123</v>
      </c>
      <c r="AG16" s="36" t="s">
        <v>123</v>
      </c>
      <c r="AH16" s="36"/>
      <c r="AI16" s="36"/>
      <c r="AJ16" s="36"/>
      <c r="AK16" s="36"/>
      <c r="AL16" s="36"/>
      <c r="AM16" s="36"/>
      <c r="AN16" s="37">
        <v>-14.817110183962001</v>
      </c>
      <c r="AO16" s="37">
        <v>-64.881583135574999</v>
      </c>
      <c r="AP16" s="36">
        <v>402</v>
      </c>
      <c r="AQ16" s="36"/>
      <c r="AR16" s="36"/>
      <c r="AS16" s="54">
        <f>AP16-AP15</f>
        <v>38</v>
      </c>
      <c r="AT16" s="52"/>
      <c r="AU16" s="53"/>
      <c r="AV16" s="36">
        <v>1</v>
      </c>
      <c r="AW16" s="36">
        <v>1</v>
      </c>
      <c r="AX16" s="36">
        <v>1</v>
      </c>
      <c r="AY16" s="36" t="s">
        <v>123</v>
      </c>
      <c r="AZ16" s="36" t="s">
        <v>123</v>
      </c>
      <c r="BA16" s="36" t="s">
        <v>123</v>
      </c>
      <c r="BB16" s="36" t="s">
        <v>123</v>
      </c>
    </row>
    <row r="17" spans="1:54" x14ac:dyDescent="0.3">
      <c r="A17" s="36" t="s">
        <v>234</v>
      </c>
      <c r="B17" s="36" t="s">
        <v>123</v>
      </c>
      <c r="C17" s="36" t="s">
        <v>123</v>
      </c>
      <c r="D17" s="36" t="s">
        <v>123</v>
      </c>
      <c r="E17" s="36" t="s">
        <v>123</v>
      </c>
      <c r="F17" s="36" t="s">
        <v>123</v>
      </c>
      <c r="G17" s="36" t="s">
        <v>123</v>
      </c>
      <c r="H17" s="36" t="s">
        <v>123</v>
      </c>
      <c r="I17" s="36" t="s">
        <v>123</v>
      </c>
      <c r="J17" s="36" t="s">
        <v>123</v>
      </c>
      <c r="K17" s="36" t="s">
        <v>123</v>
      </c>
      <c r="L17" s="36" t="s">
        <v>123</v>
      </c>
      <c r="M17" s="36" t="s">
        <v>123</v>
      </c>
      <c r="N17" s="36" t="s">
        <v>123</v>
      </c>
      <c r="O17" s="36" t="s">
        <v>123</v>
      </c>
      <c r="P17" s="36" t="s">
        <v>123</v>
      </c>
      <c r="Q17" s="36" t="s">
        <v>123</v>
      </c>
      <c r="R17" s="36" t="s">
        <v>123</v>
      </c>
      <c r="S17" s="36" t="s">
        <v>123</v>
      </c>
      <c r="T17" s="36" t="s">
        <v>123</v>
      </c>
      <c r="U17" s="36" t="s">
        <v>123</v>
      </c>
      <c r="V17" s="36" t="s">
        <v>123</v>
      </c>
      <c r="W17" s="36" t="s">
        <v>123</v>
      </c>
      <c r="X17" s="36">
        <v>1</v>
      </c>
      <c r="Y17" s="36" t="s">
        <v>123</v>
      </c>
      <c r="Z17" s="36" t="s">
        <v>123</v>
      </c>
      <c r="AA17" s="36" t="s">
        <v>123</v>
      </c>
      <c r="AB17" s="36" t="s">
        <v>123</v>
      </c>
      <c r="AC17" s="36" t="s">
        <v>123</v>
      </c>
      <c r="AD17" s="36" t="s">
        <v>123</v>
      </c>
      <c r="AE17" s="36" t="s">
        <v>123</v>
      </c>
      <c r="AF17" s="36" t="s">
        <v>123</v>
      </c>
      <c r="AG17" s="36" t="s">
        <v>123</v>
      </c>
      <c r="AH17" s="36"/>
      <c r="AI17" s="36"/>
      <c r="AJ17" s="36"/>
      <c r="AK17" s="36"/>
      <c r="AL17" s="36"/>
      <c r="AM17" s="36"/>
      <c r="AN17" s="37">
        <v>-14.817268</v>
      </c>
      <c r="AO17" s="37">
        <v>-64.881427000000002</v>
      </c>
      <c r="AP17" s="36"/>
      <c r="AQ17" s="36"/>
      <c r="AR17" s="36"/>
      <c r="AS17" s="54"/>
      <c r="AT17" s="52"/>
      <c r="AU17" s="53"/>
      <c r="AV17" s="36" t="s">
        <v>123</v>
      </c>
      <c r="AW17" s="36" t="s">
        <v>123</v>
      </c>
      <c r="AX17" s="36"/>
      <c r="AY17" s="36">
        <v>22</v>
      </c>
      <c r="AZ17" s="36">
        <f>AY17*1.25</f>
        <v>27.5</v>
      </c>
      <c r="BA17" s="36" t="s">
        <v>123</v>
      </c>
      <c r="BB17" s="36" t="s">
        <v>123</v>
      </c>
    </row>
    <row r="18" spans="1:54" x14ac:dyDescent="0.3">
      <c r="A18" s="36">
        <v>9</v>
      </c>
      <c r="B18" s="36">
        <v>801</v>
      </c>
      <c r="C18" s="36" t="s">
        <v>123</v>
      </c>
      <c r="D18" s="36" t="s">
        <v>123</v>
      </c>
      <c r="E18" s="36" t="s">
        <v>123</v>
      </c>
      <c r="F18" s="36">
        <v>1</v>
      </c>
      <c r="G18" s="36">
        <v>1</v>
      </c>
      <c r="H18" s="36" t="s">
        <v>123</v>
      </c>
      <c r="I18" s="36">
        <v>1</v>
      </c>
      <c r="J18" s="36" t="s">
        <v>123</v>
      </c>
      <c r="K18" s="36" t="s">
        <v>123</v>
      </c>
      <c r="L18" s="36" t="s">
        <v>123</v>
      </c>
      <c r="M18" s="36" t="s">
        <v>123</v>
      </c>
      <c r="N18" s="36" t="s">
        <v>123</v>
      </c>
      <c r="O18" s="36" t="s">
        <v>123</v>
      </c>
      <c r="P18" s="36">
        <v>1</v>
      </c>
      <c r="Q18" s="36" t="s">
        <v>123</v>
      </c>
      <c r="R18" s="36" t="s">
        <v>123</v>
      </c>
      <c r="S18" s="36" t="s">
        <v>123</v>
      </c>
      <c r="T18" s="36" t="s">
        <v>123</v>
      </c>
      <c r="U18" s="36" t="s">
        <v>123</v>
      </c>
      <c r="V18" s="36" t="s">
        <v>123</v>
      </c>
      <c r="W18" s="36" t="s">
        <v>123</v>
      </c>
      <c r="X18" s="36" t="s">
        <v>123</v>
      </c>
      <c r="Y18" s="36" t="s">
        <v>123</v>
      </c>
      <c r="Z18" s="36" t="s">
        <v>123</v>
      </c>
      <c r="AA18" s="36" t="s">
        <v>123</v>
      </c>
      <c r="AB18" s="36" t="s">
        <v>123</v>
      </c>
      <c r="AC18" s="36" t="s">
        <v>123</v>
      </c>
      <c r="AD18" s="36" t="s">
        <v>123</v>
      </c>
      <c r="AE18" s="36" t="s">
        <v>123</v>
      </c>
      <c r="AF18" s="36" t="s">
        <v>123</v>
      </c>
      <c r="AG18" s="36" t="s">
        <v>123</v>
      </c>
      <c r="AH18" s="36"/>
      <c r="AI18" s="36"/>
      <c r="AJ18" s="36"/>
      <c r="AK18" s="36"/>
      <c r="AL18" s="36"/>
      <c r="AM18" s="36"/>
      <c r="AN18" s="37">
        <v>-14.817414215073001</v>
      </c>
      <c r="AO18" s="37">
        <v>-64.881616327911004</v>
      </c>
      <c r="AP18" s="36"/>
      <c r="AQ18" s="36"/>
      <c r="AR18" s="36"/>
      <c r="AS18" s="36"/>
      <c r="AT18" s="138"/>
      <c r="AU18" s="139"/>
      <c r="AV18" s="36">
        <v>1</v>
      </c>
      <c r="AW18" s="36">
        <v>1</v>
      </c>
      <c r="AX18" s="36">
        <v>1</v>
      </c>
      <c r="AY18" s="36">
        <v>25</v>
      </c>
      <c r="AZ18" s="36">
        <f>AY18*1.25</f>
        <v>31.25</v>
      </c>
      <c r="BA18" s="36">
        <v>1</v>
      </c>
      <c r="BB18" s="36" t="s">
        <v>123</v>
      </c>
    </row>
    <row r="19" spans="1:54" x14ac:dyDescent="0.3">
      <c r="A19" s="36">
        <v>10</v>
      </c>
      <c r="B19" s="36">
        <v>802</v>
      </c>
      <c r="C19" s="36" t="s">
        <v>123</v>
      </c>
      <c r="D19" s="36" t="s">
        <v>123</v>
      </c>
      <c r="E19" s="36" t="s">
        <v>123</v>
      </c>
      <c r="F19" s="36">
        <v>1</v>
      </c>
      <c r="G19" s="36">
        <v>1</v>
      </c>
      <c r="H19" s="36">
        <v>1</v>
      </c>
      <c r="I19" s="36" t="s">
        <v>123</v>
      </c>
      <c r="J19" s="36" t="s">
        <v>123</v>
      </c>
      <c r="K19" s="36" t="s">
        <v>123</v>
      </c>
      <c r="L19" s="36" t="s">
        <v>123</v>
      </c>
      <c r="M19" s="36" t="s">
        <v>123</v>
      </c>
      <c r="N19" s="36">
        <v>1</v>
      </c>
      <c r="O19" s="36" t="s">
        <v>123</v>
      </c>
      <c r="P19" s="36">
        <v>1</v>
      </c>
      <c r="Q19" s="36" t="s">
        <v>123</v>
      </c>
      <c r="R19" s="36" t="s">
        <v>123</v>
      </c>
      <c r="S19" s="36" t="s">
        <v>123</v>
      </c>
      <c r="T19" s="36" t="s">
        <v>123</v>
      </c>
      <c r="U19" s="36" t="s">
        <v>123</v>
      </c>
      <c r="V19" s="36" t="s">
        <v>123</v>
      </c>
      <c r="W19" s="36" t="s">
        <v>123</v>
      </c>
      <c r="X19" s="36" t="s">
        <v>123</v>
      </c>
      <c r="Y19" s="36" t="s">
        <v>123</v>
      </c>
      <c r="Z19" s="36" t="s">
        <v>123</v>
      </c>
      <c r="AA19" s="36" t="s">
        <v>123</v>
      </c>
      <c r="AB19" s="36" t="s">
        <v>123</v>
      </c>
      <c r="AC19" s="36" t="s">
        <v>123</v>
      </c>
      <c r="AD19" s="36" t="s">
        <v>123</v>
      </c>
      <c r="AE19" s="36" t="s">
        <v>123</v>
      </c>
      <c r="AF19" s="36" t="s">
        <v>123</v>
      </c>
      <c r="AG19" s="36" t="s">
        <v>123</v>
      </c>
      <c r="AH19" s="36"/>
      <c r="AI19" s="36"/>
      <c r="AJ19" s="36"/>
      <c r="AK19" s="36"/>
      <c r="AL19" s="36"/>
      <c r="AM19" s="36"/>
      <c r="AN19" s="37">
        <v>-14.817163989073</v>
      </c>
      <c r="AO19" s="37">
        <v>-64.881310220806995</v>
      </c>
      <c r="AP19" s="36">
        <v>445</v>
      </c>
      <c r="AQ19" s="36"/>
      <c r="AR19" s="36"/>
      <c r="AS19" s="54">
        <f>AP19-AP16</f>
        <v>43</v>
      </c>
      <c r="AT19" s="138"/>
      <c r="AU19" s="139"/>
      <c r="AV19" s="36">
        <v>1</v>
      </c>
      <c r="AW19" s="36">
        <v>1</v>
      </c>
      <c r="AX19" s="36">
        <v>1</v>
      </c>
      <c r="AY19" s="36">
        <v>17</v>
      </c>
      <c r="AZ19" s="36">
        <f>AY19*1.25</f>
        <v>21.25</v>
      </c>
      <c r="BA19" s="36" t="s">
        <v>123</v>
      </c>
      <c r="BB19" s="36" t="s">
        <v>123</v>
      </c>
    </row>
    <row r="20" spans="1:54" x14ac:dyDescent="0.3">
      <c r="A20" s="36">
        <v>11</v>
      </c>
      <c r="B20" s="36">
        <v>803</v>
      </c>
      <c r="C20" s="36" t="s">
        <v>123</v>
      </c>
      <c r="D20" s="36" t="s">
        <v>123</v>
      </c>
      <c r="E20" s="36" t="s">
        <v>123</v>
      </c>
      <c r="F20" s="36">
        <v>1</v>
      </c>
      <c r="G20" s="36">
        <v>1</v>
      </c>
      <c r="H20" s="36">
        <v>1</v>
      </c>
      <c r="I20" s="36" t="s">
        <v>123</v>
      </c>
      <c r="J20" s="36" t="s">
        <v>123</v>
      </c>
      <c r="K20" s="36" t="s">
        <v>123</v>
      </c>
      <c r="L20" s="36" t="s">
        <v>123</v>
      </c>
      <c r="M20" s="36" t="s">
        <v>123</v>
      </c>
      <c r="N20" s="36">
        <v>1</v>
      </c>
      <c r="O20" s="36" t="s">
        <v>123</v>
      </c>
      <c r="P20" s="36">
        <v>1</v>
      </c>
      <c r="Q20" s="36" t="s">
        <v>123</v>
      </c>
      <c r="R20" s="36" t="s">
        <v>123</v>
      </c>
      <c r="S20" s="36" t="s">
        <v>123</v>
      </c>
      <c r="T20" s="36" t="s">
        <v>123</v>
      </c>
      <c r="U20" s="36" t="s">
        <v>123</v>
      </c>
      <c r="V20" s="36" t="s">
        <v>123</v>
      </c>
      <c r="W20" s="36" t="s">
        <v>123</v>
      </c>
      <c r="X20" s="36" t="s">
        <v>123</v>
      </c>
      <c r="Y20" s="36" t="s">
        <v>123</v>
      </c>
      <c r="Z20" s="36" t="s">
        <v>123</v>
      </c>
      <c r="AA20" s="36" t="s">
        <v>123</v>
      </c>
      <c r="AB20" s="36" t="s">
        <v>123</v>
      </c>
      <c r="AC20" s="36" t="s">
        <v>123</v>
      </c>
      <c r="AD20" s="36" t="s">
        <v>123</v>
      </c>
      <c r="AE20" s="36" t="s">
        <v>123</v>
      </c>
      <c r="AF20" s="36" t="s">
        <v>123</v>
      </c>
      <c r="AG20" s="36" t="s">
        <v>123</v>
      </c>
      <c r="AH20" s="36"/>
      <c r="AI20" s="36"/>
      <c r="AJ20" s="36"/>
      <c r="AK20" s="36"/>
      <c r="AL20" s="36"/>
      <c r="AM20" s="36"/>
      <c r="AN20" s="37">
        <v>-14.816939044728</v>
      </c>
      <c r="AO20" s="37">
        <v>-64.881031606345999</v>
      </c>
      <c r="AP20" s="36">
        <v>483</v>
      </c>
      <c r="AQ20" s="36"/>
      <c r="AR20" s="36"/>
      <c r="AS20" s="54">
        <f>AP20-AP19</f>
        <v>38</v>
      </c>
      <c r="AT20" s="138"/>
      <c r="AU20" s="139"/>
      <c r="AV20" s="36">
        <v>1</v>
      </c>
      <c r="AW20" s="36">
        <v>1</v>
      </c>
      <c r="AX20" s="36">
        <v>1</v>
      </c>
      <c r="AY20" s="36" t="s">
        <v>123</v>
      </c>
      <c r="AZ20" s="36" t="s">
        <v>123</v>
      </c>
      <c r="BA20" s="36" t="s">
        <v>123</v>
      </c>
      <c r="BB20" s="36" t="s">
        <v>123</v>
      </c>
    </row>
    <row r="21" spans="1:54" x14ac:dyDescent="0.3">
      <c r="A21" s="36" t="s">
        <v>233</v>
      </c>
      <c r="B21" s="36" t="s">
        <v>123</v>
      </c>
      <c r="C21" s="36" t="s">
        <v>123</v>
      </c>
      <c r="D21" s="36" t="s">
        <v>123</v>
      </c>
      <c r="E21" s="36" t="s">
        <v>123</v>
      </c>
      <c r="F21" s="36" t="s">
        <v>123</v>
      </c>
      <c r="G21" s="36" t="s">
        <v>123</v>
      </c>
      <c r="H21" s="36" t="s">
        <v>123</v>
      </c>
      <c r="I21" s="36" t="s">
        <v>123</v>
      </c>
      <c r="J21" s="36" t="s">
        <v>123</v>
      </c>
      <c r="K21" s="36" t="s">
        <v>123</v>
      </c>
      <c r="L21" s="36" t="s">
        <v>123</v>
      </c>
      <c r="M21" s="36" t="s">
        <v>123</v>
      </c>
      <c r="N21" s="36" t="s">
        <v>123</v>
      </c>
      <c r="O21" s="36" t="s">
        <v>123</v>
      </c>
      <c r="P21" s="36" t="s">
        <v>123</v>
      </c>
      <c r="Q21" s="36" t="s">
        <v>123</v>
      </c>
      <c r="R21" s="36" t="s">
        <v>123</v>
      </c>
      <c r="S21" s="36" t="s">
        <v>123</v>
      </c>
      <c r="T21" s="36" t="s">
        <v>123</v>
      </c>
      <c r="U21" s="36" t="s">
        <v>123</v>
      </c>
      <c r="V21" s="36" t="s">
        <v>123</v>
      </c>
      <c r="W21" s="36" t="s">
        <v>123</v>
      </c>
      <c r="X21" s="36">
        <v>1</v>
      </c>
      <c r="Y21" s="36" t="s">
        <v>123</v>
      </c>
      <c r="Z21" s="36" t="s">
        <v>123</v>
      </c>
      <c r="AA21" s="36" t="s">
        <v>123</v>
      </c>
      <c r="AB21" s="36" t="s">
        <v>123</v>
      </c>
      <c r="AC21" s="36" t="s">
        <v>123</v>
      </c>
      <c r="AD21" s="36" t="s">
        <v>123</v>
      </c>
      <c r="AE21" s="36" t="s">
        <v>123</v>
      </c>
      <c r="AF21" s="36" t="s">
        <v>123</v>
      </c>
      <c r="AG21" s="36" t="s">
        <v>123</v>
      </c>
      <c r="AH21" s="36"/>
      <c r="AI21" s="36"/>
      <c r="AJ21" s="36"/>
      <c r="AK21" s="36"/>
      <c r="AL21" s="36"/>
      <c r="AM21" s="36"/>
      <c r="AN21" s="37">
        <v>-14.816865</v>
      </c>
      <c r="AO21" s="37">
        <v>-64.880943000000002</v>
      </c>
      <c r="AP21" s="36"/>
      <c r="AQ21" s="36"/>
      <c r="AR21" s="36"/>
      <c r="AS21" s="54"/>
      <c r="AT21" s="52"/>
      <c r="AU21" s="53"/>
      <c r="AV21" s="36" t="s">
        <v>123</v>
      </c>
      <c r="AW21" s="36" t="s">
        <v>123</v>
      </c>
      <c r="AX21" s="36"/>
      <c r="AY21" s="36">
        <v>12</v>
      </c>
      <c r="AZ21" s="36">
        <f>AY21*1.25</f>
        <v>15</v>
      </c>
      <c r="BA21" s="36" t="s">
        <v>123</v>
      </c>
      <c r="BB21" s="36" t="s">
        <v>123</v>
      </c>
    </row>
    <row r="22" spans="1:54" x14ac:dyDescent="0.3">
      <c r="A22" s="36">
        <v>12</v>
      </c>
      <c r="B22" s="36">
        <v>804</v>
      </c>
      <c r="C22" s="36" t="s">
        <v>123</v>
      </c>
      <c r="D22" s="36" t="s">
        <v>123</v>
      </c>
      <c r="E22" s="36" t="s">
        <v>123</v>
      </c>
      <c r="F22" s="36">
        <v>1</v>
      </c>
      <c r="G22" s="36">
        <v>1</v>
      </c>
      <c r="H22" s="36">
        <v>1</v>
      </c>
      <c r="I22" s="36" t="s">
        <v>123</v>
      </c>
      <c r="J22" s="36" t="s">
        <v>123</v>
      </c>
      <c r="K22" s="36" t="s">
        <v>123</v>
      </c>
      <c r="L22" s="36" t="s">
        <v>123</v>
      </c>
      <c r="M22" s="36" t="s">
        <v>123</v>
      </c>
      <c r="N22" s="36" t="s">
        <v>123</v>
      </c>
      <c r="O22" s="36">
        <v>1</v>
      </c>
      <c r="P22" s="36"/>
      <c r="Q22" s="36" t="s">
        <v>123</v>
      </c>
      <c r="R22" s="36" t="s">
        <v>123</v>
      </c>
      <c r="S22" s="36" t="s">
        <v>123</v>
      </c>
      <c r="T22" s="36" t="s">
        <v>123</v>
      </c>
      <c r="U22" s="36" t="s">
        <v>123</v>
      </c>
      <c r="V22" s="36" t="s">
        <v>123</v>
      </c>
      <c r="W22" s="36" t="s">
        <v>123</v>
      </c>
      <c r="X22" s="36" t="s">
        <v>123</v>
      </c>
      <c r="Y22" s="36" t="s">
        <v>123</v>
      </c>
      <c r="Z22" s="36" t="s">
        <v>123</v>
      </c>
      <c r="AA22" s="36" t="s">
        <v>123</v>
      </c>
      <c r="AB22" s="36" t="s">
        <v>123</v>
      </c>
      <c r="AC22" s="36" t="s">
        <v>123</v>
      </c>
      <c r="AD22" s="36" t="s">
        <v>123</v>
      </c>
      <c r="AE22" s="36" t="s">
        <v>123</v>
      </c>
      <c r="AF22" s="36" t="s">
        <v>123</v>
      </c>
      <c r="AG22" s="36" t="s">
        <v>123</v>
      </c>
      <c r="AH22" s="36"/>
      <c r="AI22" s="36"/>
      <c r="AJ22" s="36"/>
      <c r="AK22" s="36"/>
      <c r="AL22" s="36"/>
      <c r="AM22" s="36"/>
      <c r="AN22" s="37">
        <v>-14.81670956236</v>
      </c>
      <c r="AO22" s="37">
        <v>-64.880758356301996</v>
      </c>
      <c r="AP22" s="36"/>
      <c r="AQ22" s="36"/>
      <c r="AR22" s="36"/>
      <c r="AS22" s="54"/>
      <c r="AT22" s="52"/>
      <c r="AU22" s="53"/>
      <c r="AV22" s="36">
        <v>2</v>
      </c>
      <c r="AW22" s="36">
        <v>2</v>
      </c>
      <c r="AX22" s="36">
        <v>2</v>
      </c>
      <c r="AY22" s="36">
        <v>26</v>
      </c>
      <c r="AZ22" s="36">
        <f>AY22*1.25</f>
        <v>32.5</v>
      </c>
      <c r="BA22" s="36" t="s">
        <v>123</v>
      </c>
      <c r="BB22" s="36" t="s">
        <v>123</v>
      </c>
    </row>
    <row r="23" spans="1:54" x14ac:dyDescent="0.3">
      <c r="A23" s="36">
        <v>13</v>
      </c>
      <c r="B23" s="36">
        <v>805</v>
      </c>
      <c r="C23" s="36" t="s">
        <v>123</v>
      </c>
      <c r="D23" s="36" t="s">
        <v>123</v>
      </c>
      <c r="E23" s="36" t="s">
        <v>123</v>
      </c>
      <c r="F23" s="36">
        <v>1</v>
      </c>
      <c r="G23" s="36">
        <v>1</v>
      </c>
      <c r="H23" s="36">
        <v>1</v>
      </c>
      <c r="I23" s="36" t="s">
        <v>123</v>
      </c>
      <c r="J23" s="36" t="s">
        <v>123</v>
      </c>
      <c r="K23" s="36" t="s">
        <v>123</v>
      </c>
      <c r="L23" s="36" t="s">
        <v>123</v>
      </c>
      <c r="M23" s="36" t="s">
        <v>123</v>
      </c>
      <c r="N23" s="36">
        <v>1</v>
      </c>
      <c r="O23" s="36" t="s">
        <v>123</v>
      </c>
      <c r="P23" s="36">
        <v>1</v>
      </c>
      <c r="Q23" s="36" t="s">
        <v>123</v>
      </c>
      <c r="R23" s="36" t="s">
        <v>123</v>
      </c>
      <c r="S23" s="36" t="s">
        <v>123</v>
      </c>
      <c r="T23" s="36" t="s">
        <v>123</v>
      </c>
      <c r="U23" s="36" t="s">
        <v>123</v>
      </c>
      <c r="V23" s="36">
        <v>1</v>
      </c>
      <c r="W23" s="36" t="s">
        <v>123</v>
      </c>
      <c r="X23" s="36" t="s">
        <v>123</v>
      </c>
      <c r="Y23" s="36" t="s">
        <v>123</v>
      </c>
      <c r="Z23" s="36" t="s">
        <v>123</v>
      </c>
      <c r="AA23" s="36" t="s">
        <v>123</v>
      </c>
      <c r="AB23" s="36" t="s">
        <v>123</v>
      </c>
      <c r="AC23" s="36" t="s">
        <v>123</v>
      </c>
      <c r="AD23" s="36" t="s">
        <v>123</v>
      </c>
      <c r="AE23" s="36" t="s">
        <v>123</v>
      </c>
      <c r="AF23" s="36" t="s">
        <v>123</v>
      </c>
      <c r="AG23" s="36" t="s">
        <v>123</v>
      </c>
      <c r="AH23" s="36"/>
      <c r="AI23" s="36">
        <v>1</v>
      </c>
      <c r="AJ23" s="36"/>
      <c r="AK23" s="36" t="s">
        <v>332</v>
      </c>
      <c r="AL23" s="36">
        <v>1</v>
      </c>
      <c r="AM23" s="36">
        <v>5</v>
      </c>
      <c r="AN23" s="37">
        <v>-14.816911169763999</v>
      </c>
      <c r="AO23" s="37">
        <v>-64.880917947738993</v>
      </c>
      <c r="AP23" s="36">
        <v>525</v>
      </c>
      <c r="AQ23" s="36">
        <v>501</v>
      </c>
      <c r="AR23" s="36">
        <f>AP23-AQ23</f>
        <v>24</v>
      </c>
      <c r="AS23" s="54">
        <f>AQ23-AP20</f>
        <v>18</v>
      </c>
      <c r="AT23" s="138"/>
      <c r="AU23" s="139"/>
      <c r="AV23" s="36">
        <v>1</v>
      </c>
      <c r="AW23" s="36">
        <v>1</v>
      </c>
      <c r="AX23" s="36">
        <v>1</v>
      </c>
      <c r="AY23" s="36">
        <v>6</v>
      </c>
      <c r="AZ23" s="36">
        <f>AY23*1.25</f>
        <v>7.5</v>
      </c>
      <c r="BA23" s="36" t="s">
        <v>123</v>
      </c>
      <c r="BB23" s="36" t="s">
        <v>123</v>
      </c>
    </row>
    <row r="24" spans="1:54" x14ac:dyDescent="0.3">
      <c r="A24" s="36">
        <v>14</v>
      </c>
      <c r="B24" s="36">
        <v>806</v>
      </c>
      <c r="C24" s="36" t="s">
        <v>123</v>
      </c>
      <c r="D24" s="36" t="s">
        <v>123</v>
      </c>
      <c r="E24" s="36" t="s">
        <v>123</v>
      </c>
      <c r="F24" s="36">
        <v>1</v>
      </c>
      <c r="G24" s="36">
        <v>1</v>
      </c>
      <c r="H24" s="36">
        <v>1</v>
      </c>
      <c r="I24" s="36" t="s">
        <v>123</v>
      </c>
      <c r="J24" s="36" t="s">
        <v>123</v>
      </c>
      <c r="K24" s="36" t="s">
        <v>123</v>
      </c>
      <c r="L24" s="36">
        <v>1</v>
      </c>
      <c r="M24" s="36" t="s">
        <v>123</v>
      </c>
      <c r="N24" s="36" t="s">
        <v>123</v>
      </c>
      <c r="O24" s="36" t="s">
        <v>123</v>
      </c>
      <c r="P24" s="36" t="s">
        <v>123</v>
      </c>
      <c r="Q24" s="36" t="s">
        <v>123</v>
      </c>
      <c r="R24" s="36" t="s">
        <v>123</v>
      </c>
      <c r="S24" s="36" t="s">
        <v>123</v>
      </c>
      <c r="T24" s="36" t="s">
        <v>123</v>
      </c>
      <c r="U24" s="36" t="s">
        <v>123</v>
      </c>
      <c r="V24" s="36" t="s">
        <v>123</v>
      </c>
      <c r="W24" s="36" t="s">
        <v>123</v>
      </c>
      <c r="X24" s="36" t="s">
        <v>123</v>
      </c>
      <c r="Y24" s="36" t="s">
        <v>123</v>
      </c>
      <c r="Z24" s="36" t="s">
        <v>123</v>
      </c>
      <c r="AA24" s="36" t="s">
        <v>123</v>
      </c>
      <c r="AB24" s="36" t="s">
        <v>123</v>
      </c>
      <c r="AC24" s="36" t="s">
        <v>123</v>
      </c>
      <c r="AD24" s="36" t="s">
        <v>123</v>
      </c>
      <c r="AE24" s="36" t="s">
        <v>123</v>
      </c>
      <c r="AF24" s="36" t="s">
        <v>123</v>
      </c>
      <c r="AG24" s="36" t="s">
        <v>123</v>
      </c>
      <c r="AH24" s="36"/>
      <c r="AI24" s="36"/>
      <c r="AJ24" s="36"/>
      <c r="AK24" s="36"/>
      <c r="AL24" s="36"/>
      <c r="AM24" s="36"/>
      <c r="AN24" s="37">
        <v>-14.817187650352</v>
      </c>
      <c r="AO24" s="37">
        <v>-64.880690965800994</v>
      </c>
      <c r="AP24" s="36">
        <v>563</v>
      </c>
      <c r="AQ24" s="36"/>
      <c r="AR24" s="36"/>
      <c r="AS24" s="54">
        <f>AP24-AP23</f>
        <v>38</v>
      </c>
      <c r="AT24" s="138"/>
      <c r="AU24" s="139"/>
      <c r="AV24" s="36" t="s">
        <v>123</v>
      </c>
      <c r="AW24" s="36" t="s">
        <v>123</v>
      </c>
      <c r="AX24" s="36" t="s">
        <v>123</v>
      </c>
      <c r="AY24" s="36" t="s">
        <v>123</v>
      </c>
      <c r="AZ24" s="36" t="s">
        <v>123</v>
      </c>
      <c r="BA24" s="36" t="s">
        <v>123</v>
      </c>
      <c r="BB24" s="36" t="s">
        <v>123</v>
      </c>
    </row>
    <row r="25" spans="1:54" x14ac:dyDescent="0.3">
      <c r="A25" s="36">
        <v>15</v>
      </c>
      <c r="B25" s="36">
        <v>807</v>
      </c>
      <c r="C25" s="36" t="s">
        <v>123</v>
      </c>
      <c r="D25" s="36" t="s">
        <v>123</v>
      </c>
      <c r="E25" s="36" t="s">
        <v>123</v>
      </c>
      <c r="F25" s="36">
        <v>1</v>
      </c>
      <c r="G25" s="36">
        <v>1</v>
      </c>
      <c r="H25" s="36">
        <v>1</v>
      </c>
      <c r="I25" s="36" t="s">
        <v>123</v>
      </c>
      <c r="J25" s="36" t="s">
        <v>123</v>
      </c>
      <c r="K25" s="36" t="s">
        <v>123</v>
      </c>
      <c r="L25" s="36">
        <v>1</v>
      </c>
      <c r="M25" s="36" t="s">
        <v>123</v>
      </c>
      <c r="N25" s="36" t="s">
        <v>123</v>
      </c>
      <c r="O25" s="36" t="s">
        <v>123</v>
      </c>
      <c r="P25" s="36" t="s">
        <v>123</v>
      </c>
      <c r="Q25" s="36" t="s">
        <v>123</v>
      </c>
      <c r="R25" s="36" t="s">
        <v>123</v>
      </c>
      <c r="S25" s="36" t="s">
        <v>123</v>
      </c>
      <c r="T25" s="36" t="s">
        <v>123</v>
      </c>
      <c r="U25" s="36" t="s">
        <v>123</v>
      </c>
      <c r="V25" s="36" t="s">
        <v>123</v>
      </c>
      <c r="W25" s="36" t="s">
        <v>123</v>
      </c>
      <c r="X25" s="36" t="s">
        <v>123</v>
      </c>
      <c r="Y25" s="36" t="s">
        <v>123</v>
      </c>
      <c r="Z25" s="36" t="s">
        <v>123</v>
      </c>
      <c r="AA25" s="36" t="s">
        <v>123</v>
      </c>
      <c r="AB25" s="36" t="s">
        <v>123</v>
      </c>
      <c r="AC25" s="36" t="s">
        <v>123</v>
      </c>
      <c r="AD25" s="36" t="s">
        <v>123</v>
      </c>
      <c r="AE25" s="36" t="s">
        <v>123</v>
      </c>
      <c r="AF25" s="36" t="s">
        <v>123</v>
      </c>
      <c r="AG25" s="36" t="s">
        <v>123</v>
      </c>
      <c r="AH25" s="36"/>
      <c r="AI25" s="36"/>
      <c r="AJ25" s="36"/>
      <c r="AK25" s="36"/>
      <c r="AL25" s="36"/>
      <c r="AM25" s="36"/>
      <c r="AN25" s="37">
        <v>-14.817477419781</v>
      </c>
      <c r="AO25" s="37">
        <v>-64.880452919750994</v>
      </c>
      <c r="AP25" s="36">
        <v>603</v>
      </c>
      <c r="AQ25" s="36"/>
      <c r="AR25" s="36"/>
      <c r="AS25" s="54">
        <f>AP25-AP24</f>
        <v>40</v>
      </c>
      <c r="AT25" s="138"/>
      <c r="AU25" s="139"/>
      <c r="AV25" s="36" t="s">
        <v>123</v>
      </c>
      <c r="AW25" s="36" t="s">
        <v>123</v>
      </c>
      <c r="AX25" s="36" t="s">
        <v>123</v>
      </c>
      <c r="AY25" s="36" t="s">
        <v>123</v>
      </c>
      <c r="AZ25" s="36" t="s">
        <v>123</v>
      </c>
      <c r="BA25" s="36" t="s">
        <v>123</v>
      </c>
      <c r="BB25" s="36" t="s">
        <v>123</v>
      </c>
    </row>
    <row r="26" spans="1:54" x14ac:dyDescent="0.3">
      <c r="A26" s="36">
        <v>16</v>
      </c>
      <c r="B26" s="36">
        <v>808</v>
      </c>
      <c r="C26" s="36" t="s">
        <v>123</v>
      </c>
      <c r="D26" s="36" t="s">
        <v>123</v>
      </c>
      <c r="E26" s="36" t="s">
        <v>123</v>
      </c>
      <c r="F26" s="36">
        <v>1</v>
      </c>
      <c r="G26" s="36">
        <v>1</v>
      </c>
      <c r="H26" s="36">
        <v>1</v>
      </c>
      <c r="I26" s="36" t="s">
        <v>123</v>
      </c>
      <c r="J26" s="36" t="s">
        <v>123</v>
      </c>
      <c r="K26" s="36" t="s">
        <v>123</v>
      </c>
      <c r="L26" s="36" t="s">
        <v>123</v>
      </c>
      <c r="M26" s="36" t="s">
        <v>123</v>
      </c>
      <c r="N26" s="36">
        <v>1</v>
      </c>
      <c r="O26" s="36" t="s">
        <v>123</v>
      </c>
      <c r="P26" s="36">
        <v>1</v>
      </c>
      <c r="Q26" s="36" t="s">
        <v>123</v>
      </c>
      <c r="R26" s="36" t="s">
        <v>123</v>
      </c>
      <c r="S26" s="36" t="s">
        <v>123</v>
      </c>
      <c r="T26" s="36" t="s">
        <v>123</v>
      </c>
      <c r="U26" s="36" t="s">
        <v>123</v>
      </c>
      <c r="V26" s="36" t="s">
        <v>123</v>
      </c>
      <c r="W26" s="36" t="s">
        <v>123</v>
      </c>
      <c r="X26" s="36" t="s">
        <v>123</v>
      </c>
      <c r="Y26" s="36" t="s">
        <v>123</v>
      </c>
      <c r="Z26" s="36" t="s">
        <v>123</v>
      </c>
      <c r="AA26" s="36" t="s">
        <v>123</v>
      </c>
      <c r="AB26" s="36" t="s">
        <v>123</v>
      </c>
      <c r="AC26" s="36" t="s">
        <v>123</v>
      </c>
      <c r="AD26" s="36" t="s">
        <v>123</v>
      </c>
      <c r="AE26" s="36" t="s">
        <v>123</v>
      </c>
      <c r="AF26" s="36" t="s">
        <v>123</v>
      </c>
      <c r="AG26" s="36" t="s">
        <v>123</v>
      </c>
      <c r="AH26" s="36"/>
      <c r="AI26" s="36"/>
      <c r="AJ26" s="36"/>
      <c r="AK26" s="36"/>
      <c r="AL26" s="36"/>
      <c r="AM26" s="36"/>
      <c r="AN26" s="37">
        <v>-14.817738989838</v>
      </c>
      <c r="AO26" s="37">
        <v>-64.880251418799006</v>
      </c>
      <c r="AP26" s="36">
        <v>639</v>
      </c>
      <c r="AQ26" s="36"/>
      <c r="AR26" s="36"/>
      <c r="AS26" s="54">
        <f>AP26-AP25</f>
        <v>36</v>
      </c>
      <c r="AT26" s="138"/>
      <c r="AU26" s="139"/>
      <c r="AV26" s="36">
        <v>1</v>
      </c>
      <c r="AW26" s="36">
        <v>1</v>
      </c>
      <c r="AX26" s="36">
        <v>1</v>
      </c>
      <c r="AY26" s="36" t="s">
        <v>123</v>
      </c>
      <c r="AZ26" s="36" t="s">
        <v>123</v>
      </c>
      <c r="BA26" s="36" t="s">
        <v>123</v>
      </c>
      <c r="BB26" s="36" t="s">
        <v>123</v>
      </c>
    </row>
    <row r="27" spans="1:54" x14ac:dyDescent="0.3">
      <c r="A27" s="36" t="s">
        <v>388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>
        <v>1</v>
      </c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7">
        <v>-14.817831999999999</v>
      </c>
      <c r="AO27" s="37">
        <v>-64.880195999999998</v>
      </c>
      <c r="AP27" s="36"/>
      <c r="AQ27" s="36"/>
      <c r="AR27" s="36"/>
      <c r="AS27" s="54"/>
      <c r="AT27" s="52"/>
      <c r="AU27" s="53"/>
      <c r="AV27" s="36" t="s">
        <v>123</v>
      </c>
      <c r="AW27" s="36" t="s">
        <v>123</v>
      </c>
      <c r="AX27" s="36"/>
      <c r="AY27" s="36">
        <v>12</v>
      </c>
      <c r="AZ27" s="36">
        <f>AY27*1.25</f>
        <v>15</v>
      </c>
      <c r="BA27" s="36" t="s">
        <v>123</v>
      </c>
      <c r="BB27" s="36" t="s">
        <v>123</v>
      </c>
    </row>
    <row r="28" spans="1:54" x14ac:dyDescent="0.3">
      <c r="A28" s="36">
        <v>17</v>
      </c>
      <c r="B28" s="36">
        <v>809</v>
      </c>
      <c r="C28" s="36"/>
      <c r="D28" s="36"/>
      <c r="E28" s="36"/>
      <c r="F28" s="36">
        <v>1</v>
      </c>
      <c r="G28" s="36">
        <v>1</v>
      </c>
      <c r="H28" s="36">
        <v>1</v>
      </c>
      <c r="I28" s="36"/>
      <c r="J28" s="36"/>
      <c r="K28" s="36"/>
      <c r="L28" s="36"/>
      <c r="M28" s="36"/>
      <c r="N28" s="36"/>
      <c r="O28" s="36"/>
      <c r="P28" s="36">
        <v>1</v>
      </c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7">
        <v>-14.817919</v>
      </c>
      <c r="AO28" s="37">
        <v>-64.880394999999993</v>
      </c>
      <c r="AP28" s="36"/>
      <c r="AQ28" s="36"/>
      <c r="AR28" s="36"/>
      <c r="AS28" s="54"/>
      <c r="AT28" s="52"/>
      <c r="AU28" s="53"/>
      <c r="AV28" s="36">
        <v>1</v>
      </c>
      <c r="AW28" s="36">
        <v>1</v>
      </c>
      <c r="AX28" s="36">
        <v>1</v>
      </c>
      <c r="AY28" s="36">
        <v>23</v>
      </c>
      <c r="AZ28" s="36">
        <f>AY28*1.25</f>
        <v>28.75</v>
      </c>
      <c r="BA28" s="36">
        <v>1</v>
      </c>
      <c r="BB28" s="36" t="s">
        <v>123</v>
      </c>
    </row>
    <row r="29" spans="1:54" x14ac:dyDescent="0.3">
      <c r="A29" s="36">
        <v>18</v>
      </c>
      <c r="B29" s="36">
        <v>810</v>
      </c>
      <c r="C29" s="36" t="s">
        <v>123</v>
      </c>
      <c r="D29" s="36" t="s">
        <v>123</v>
      </c>
      <c r="E29" s="36" t="s">
        <v>123</v>
      </c>
      <c r="F29" s="36">
        <v>1</v>
      </c>
      <c r="G29" s="36">
        <v>1</v>
      </c>
      <c r="H29" s="36" t="s">
        <v>123</v>
      </c>
      <c r="I29" s="36">
        <v>1</v>
      </c>
      <c r="J29" s="36" t="s">
        <v>123</v>
      </c>
      <c r="K29" s="36" t="s">
        <v>123</v>
      </c>
      <c r="L29" s="36" t="s">
        <v>123</v>
      </c>
      <c r="M29" s="36" t="s">
        <v>123</v>
      </c>
      <c r="N29" s="36">
        <v>1</v>
      </c>
      <c r="O29" s="36" t="s">
        <v>123</v>
      </c>
      <c r="P29" s="36">
        <v>1</v>
      </c>
      <c r="Q29" s="36">
        <v>1</v>
      </c>
      <c r="R29" s="36" t="s">
        <v>123</v>
      </c>
      <c r="S29" s="36" t="s">
        <v>123</v>
      </c>
      <c r="T29" s="36" t="s">
        <v>123</v>
      </c>
      <c r="U29" s="36" t="s">
        <v>123</v>
      </c>
      <c r="V29" s="36" t="s">
        <v>123</v>
      </c>
      <c r="W29" s="36" t="s">
        <v>123</v>
      </c>
      <c r="X29" s="36" t="s">
        <v>123</v>
      </c>
      <c r="Y29" s="36" t="s">
        <v>123</v>
      </c>
      <c r="Z29" s="36" t="s">
        <v>123</v>
      </c>
      <c r="AA29" s="36" t="s">
        <v>123</v>
      </c>
      <c r="AB29" s="36" t="s">
        <v>123</v>
      </c>
      <c r="AC29" s="36" t="s">
        <v>123</v>
      </c>
      <c r="AD29" s="36" t="s">
        <v>123</v>
      </c>
      <c r="AE29" s="36" t="s">
        <v>123</v>
      </c>
      <c r="AF29" s="36" t="s">
        <v>123</v>
      </c>
      <c r="AG29" s="36" t="s">
        <v>123</v>
      </c>
      <c r="AH29" s="36"/>
      <c r="AI29" s="36"/>
      <c r="AJ29" s="36"/>
      <c r="AK29" s="36"/>
      <c r="AL29" s="36"/>
      <c r="AM29" s="36"/>
      <c r="AN29" s="37">
        <v>-14.817791498288001</v>
      </c>
      <c r="AO29" s="37">
        <v>-64.880096856503997</v>
      </c>
      <c r="AP29" s="36">
        <v>666</v>
      </c>
      <c r="AQ29" s="36"/>
      <c r="AR29" s="36"/>
      <c r="AS29" s="54">
        <f>AP29-AP26</f>
        <v>27</v>
      </c>
      <c r="AT29" s="52" t="s">
        <v>270</v>
      </c>
      <c r="AU29" s="53"/>
      <c r="AV29" s="36">
        <v>1</v>
      </c>
      <c r="AW29" s="36">
        <v>1</v>
      </c>
      <c r="AX29" s="36">
        <v>1</v>
      </c>
      <c r="AY29" s="36">
        <v>12</v>
      </c>
      <c r="AZ29" s="36">
        <f>AY29*1.25</f>
        <v>15</v>
      </c>
      <c r="BA29" s="36" t="s">
        <v>123</v>
      </c>
      <c r="BB29" s="36" t="s">
        <v>123</v>
      </c>
    </row>
    <row r="30" spans="1:54" x14ac:dyDescent="0.3">
      <c r="A30" s="36">
        <v>19</v>
      </c>
      <c r="B30" s="36">
        <v>811</v>
      </c>
      <c r="C30" s="36"/>
      <c r="D30" s="36"/>
      <c r="E30" s="36"/>
      <c r="F30" s="36">
        <v>1</v>
      </c>
      <c r="G30" s="36">
        <v>1</v>
      </c>
      <c r="H30" s="36">
        <v>1</v>
      </c>
      <c r="I30" s="36"/>
      <c r="J30" s="36"/>
      <c r="K30" s="36"/>
      <c r="L30" s="36">
        <v>1</v>
      </c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7">
        <v>-14.817527999999999</v>
      </c>
      <c r="AO30" s="37">
        <v>-64.879478000000006</v>
      </c>
      <c r="AP30" s="36">
        <v>735</v>
      </c>
      <c r="AQ30" s="36"/>
      <c r="AR30" s="36"/>
      <c r="AS30" s="54">
        <f>AP30-AP29</f>
        <v>69</v>
      </c>
      <c r="AT30" s="52"/>
      <c r="AU30" s="53"/>
      <c r="AV30" s="36"/>
      <c r="AW30" s="36"/>
      <c r="AX30" s="36"/>
      <c r="AY30" s="36"/>
      <c r="AZ30" s="36"/>
      <c r="BA30" s="36"/>
      <c r="BB30" s="36"/>
    </row>
    <row r="31" spans="1:54" x14ac:dyDescent="0.3">
      <c r="A31" s="36">
        <v>20</v>
      </c>
      <c r="B31" s="36">
        <v>812</v>
      </c>
      <c r="C31" s="36"/>
      <c r="D31" s="36"/>
      <c r="E31" s="36"/>
      <c r="F31" s="36">
        <v>1</v>
      </c>
      <c r="G31" s="36">
        <v>1</v>
      </c>
      <c r="H31" s="36">
        <v>1</v>
      </c>
      <c r="I31" s="36"/>
      <c r="J31" s="36"/>
      <c r="K31" s="36"/>
      <c r="L31" s="36">
        <v>1</v>
      </c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7">
        <v>-14.817663</v>
      </c>
      <c r="AO31" s="37">
        <v>-64.879411000000005</v>
      </c>
      <c r="AP31" s="36">
        <v>752</v>
      </c>
      <c r="AQ31" s="36"/>
      <c r="AR31" s="36"/>
      <c r="AS31" s="54">
        <f>AP31-AP30</f>
        <v>17</v>
      </c>
      <c r="AT31" s="52"/>
      <c r="AU31" s="53"/>
      <c r="AV31" s="36"/>
      <c r="AW31" s="36"/>
      <c r="AX31" s="36"/>
      <c r="AY31" s="36"/>
      <c r="AZ31" s="36"/>
      <c r="BA31" s="36"/>
      <c r="BB31" s="36"/>
    </row>
    <row r="32" spans="1:54" x14ac:dyDescent="0.3">
      <c r="A32" s="36">
        <v>21</v>
      </c>
      <c r="B32" s="36">
        <v>813</v>
      </c>
      <c r="C32" s="36"/>
      <c r="D32" s="36"/>
      <c r="E32" s="36"/>
      <c r="F32" s="36">
        <v>1</v>
      </c>
      <c r="G32" s="36">
        <v>1</v>
      </c>
      <c r="H32" s="36">
        <v>1</v>
      </c>
      <c r="I32" s="36"/>
      <c r="J32" s="36"/>
      <c r="K32" s="36"/>
      <c r="L32" s="36"/>
      <c r="M32" s="36"/>
      <c r="N32" s="36">
        <v>1</v>
      </c>
      <c r="O32" s="36"/>
      <c r="P32" s="36">
        <v>1</v>
      </c>
      <c r="Q32" s="36"/>
      <c r="R32" s="36"/>
      <c r="S32" s="36"/>
      <c r="T32" s="36"/>
      <c r="U32" s="36"/>
      <c r="V32" s="36">
        <v>1</v>
      </c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 t="s">
        <v>333</v>
      </c>
      <c r="AL32" s="36">
        <v>1</v>
      </c>
      <c r="AM32" s="36">
        <v>1</v>
      </c>
      <c r="AN32" s="37">
        <v>-14.818042</v>
      </c>
      <c r="AO32" s="37">
        <v>-64.879257999999993</v>
      </c>
      <c r="AP32" s="36">
        <v>820</v>
      </c>
      <c r="AQ32" s="36">
        <v>796</v>
      </c>
      <c r="AR32" s="36">
        <f>AP32-AQ32</f>
        <v>24</v>
      </c>
      <c r="AS32" s="54">
        <f>AQ32-AP31</f>
        <v>44</v>
      </c>
      <c r="AT32" s="52"/>
      <c r="AU32" s="53"/>
      <c r="AV32" s="36">
        <v>1</v>
      </c>
      <c r="AW32" s="36">
        <v>1</v>
      </c>
      <c r="AX32" s="36">
        <v>1</v>
      </c>
      <c r="AY32" s="36" t="s">
        <v>123</v>
      </c>
      <c r="AZ32" s="36" t="s">
        <v>123</v>
      </c>
      <c r="BA32" s="36" t="s">
        <v>123</v>
      </c>
      <c r="BB32" s="36" t="s">
        <v>123</v>
      </c>
    </row>
    <row r="33" spans="1:54" x14ac:dyDescent="0.3">
      <c r="A33" s="36" t="s">
        <v>389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>
        <v>1</v>
      </c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7">
        <v>-14.818111999999999</v>
      </c>
      <c r="AO33" s="37">
        <v>-64.879232999999999</v>
      </c>
      <c r="AP33" s="36"/>
      <c r="AQ33" s="36"/>
      <c r="AR33" s="36"/>
      <c r="AS33" s="54"/>
      <c r="AT33" s="52"/>
      <c r="AU33" s="53"/>
      <c r="AV33" s="36" t="s">
        <v>123</v>
      </c>
      <c r="AW33" s="36" t="s">
        <v>123</v>
      </c>
      <c r="AX33" s="36"/>
      <c r="AY33" s="36">
        <v>8</v>
      </c>
      <c r="AZ33" s="36">
        <f>AY33*1.25</f>
        <v>10</v>
      </c>
      <c r="BA33" s="36" t="s">
        <v>123</v>
      </c>
      <c r="BB33" s="36" t="s">
        <v>123</v>
      </c>
    </row>
    <row r="34" spans="1:54" x14ac:dyDescent="0.3">
      <c r="A34" s="36">
        <v>22</v>
      </c>
      <c r="B34" s="36">
        <v>814</v>
      </c>
      <c r="C34" s="36"/>
      <c r="D34" s="36"/>
      <c r="E34" s="36"/>
      <c r="F34" s="36">
        <v>1</v>
      </c>
      <c r="G34" s="36">
        <v>1</v>
      </c>
      <c r="H34" s="36">
        <v>1</v>
      </c>
      <c r="I34" s="36"/>
      <c r="J34" s="36"/>
      <c r="K34" s="36"/>
      <c r="L34" s="36"/>
      <c r="M34" s="36"/>
      <c r="N34" s="36"/>
      <c r="O34" s="36"/>
      <c r="P34" s="36">
        <v>1</v>
      </c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7">
        <v>-14.818073</v>
      </c>
      <c r="AO34" s="37">
        <v>-64.879169000000005</v>
      </c>
      <c r="AP34" s="36"/>
      <c r="AQ34" s="36"/>
      <c r="AR34" s="36"/>
      <c r="AS34" s="54"/>
      <c r="AT34" s="52"/>
      <c r="AU34" s="53"/>
      <c r="AV34" s="36">
        <v>1</v>
      </c>
      <c r="AW34" s="36">
        <v>1</v>
      </c>
      <c r="AX34" s="36">
        <v>1</v>
      </c>
      <c r="AY34" s="36">
        <v>8</v>
      </c>
      <c r="AZ34" s="36">
        <f>AY34*1.25</f>
        <v>10</v>
      </c>
      <c r="BA34" s="36">
        <v>1</v>
      </c>
      <c r="BB34" s="36" t="s">
        <v>123</v>
      </c>
    </row>
    <row r="35" spans="1:54" x14ac:dyDescent="0.3">
      <c r="A35" s="36">
        <v>23</v>
      </c>
      <c r="B35" s="36">
        <v>815</v>
      </c>
      <c r="C35" s="36"/>
      <c r="D35" s="36"/>
      <c r="E35" s="36"/>
      <c r="F35" s="36">
        <v>1</v>
      </c>
      <c r="G35" s="36">
        <v>1</v>
      </c>
      <c r="H35" s="36" t="s">
        <v>123</v>
      </c>
      <c r="I35" s="36">
        <v>1</v>
      </c>
      <c r="J35" s="36"/>
      <c r="K35" s="36"/>
      <c r="L35" s="36"/>
      <c r="M35" s="36"/>
      <c r="N35" s="36">
        <v>1</v>
      </c>
      <c r="O35" s="36"/>
      <c r="P35" s="36">
        <v>1</v>
      </c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7">
        <v>-14.818251999999999</v>
      </c>
      <c r="AO35" s="37">
        <v>-64.879498999999996</v>
      </c>
      <c r="AP35" s="67"/>
      <c r="AQ35" s="67"/>
      <c r="AR35" s="36"/>
      <c r="AS35" s="54"/>
      <c r="AT35" s="52"/>
      <c r="AU35" s="53"/>
      <c r="AV35" s="36">
        <v>1</v>
      </c>
      <c r="AW35" s="36">
        <v>1</v>
      </c>
      <c r="AX35" s="36">
        <v>1</v>
      </c>
      <c r="AY35" s="36">
        <v>33</v>
      </c>
      <c r="AZ35" s="36">
        <f>AY35*1.25</f>
        <v>41.25</v>
      </c>
      <c r="BA35" s="36" t="s">
        <v>123</v>
      </c>
      <c r="BB35" s="36" t="s">
        <v>123</v>
      </c>
    </row>
    <row r="36" spans="1:54" x14ac:dyDescent="0.3">
      <c r="A36" s="36">
        <v>24</v>
      </c>
      <c r="B36" s="36">
        <v>816</v>
      </c>
      <c r="C36" s="36" t="s">
        <v>123</v>
      </c>
      <c r="D36" s="36" t="s">
        <v>123</v>
      </c>
      <c r="E36" s="36" t="s">
        <v>123</v>
      </c>
      <c r="F36" s="36">
        <v>1</v>
      </c>
      <c r="G36" s="36">
        <v>1</v>
      </c>
      <c r="H36" s="36" t="s">
        <v>123</v>
      </c>
      <c r="I36" s="36">
        <v>1</v>
      </c>
      <c r="J36" s="36" t="s">
        <v>123</v>
      </c>
      <c r="K36" s="36" t="s">
        <v>123</v>
      </c>
      <c r="L36" s="36">
        <v>1</v>
      </c>
      <c r="M36" s="36" t="s">
        <v>123</v>
      </c>
      <c r="N36" s="36" t="s">
        <v>123</v>
      </c>
      <c r="O36" s="36" t="s">
        <v>123</v>
      </c>
      <c r="P36" s="36" t="s">
        <v>123</v>
      </c>
      <c r="Q36" s="36" t="s">
        <v>123</v>
      </c>
      <c r="R36" s="36" t="s">
        <v>123</v>
      </c>
      <c r="S36" s="36" t="s">
        <v>123</v>
      </c>
      <c r="T36" s="36" t="s">
        <v>123</v>
      </c>
      <c r="U36" s="36" t="s">
        <v>123</v>
      </c>
      <c r="V36" s="36" t="s">
        <v>123</v>
      </c>
      <c r="W36" s="36" t="s">
        <v>123</v>
      </c>
      <c r="X36" s="36" t="s">
        <v>123</v>
      </c>
      <c r="Y36" s="36" t="s">
        <v>123</v>
      </c>
      <c r="Z36" s="36" t="s">
        <v>123</v>
      </c>
      <c r="AA36" s="36" t="s">
        <v>123</v>
      </c>
      <c r="AB36" s="36" t="s">
        <v>123</v>
      </c>
      <c r="AC36" s="36" t="s">
        <v>123</v>
      </c>
      <c r="AD36" s="36" t="s">
        <v>123</v>
      </c>
      <c r="AE36" s="36" t="s">
        <v>123</v>
      </c>
      <c r="AF36" s="36" t="s">
        <v>123</v>
      </c>
      <c r="AG36" s="36" t="s">
        <v>123</v>
      </c>
      <c r="AH36" s="36"/>
      <c r="AI36" s="36"/>
      <c r="AJ36" s="36"/>
      <c r="AK36" s="36"/>
      <c r="AL36" s="36"/>
      <c r="AM36" s="36"/>
      <c r="AN36" s="37">
        <v>-14.818414467930999</v>
      </c>
      <c r="AO36" s="37">
        <v>-64.879862833768001</v>
      </c>
      <c r="AP36" s="67"/>
      <c r="AQ36" s="67"/>
      <c r="AR36" s="36"/>
      <c r="AS36" s="54"/>
      <c r="AT36" s="52"/>
      <c r="AU36" s="53"/>
      <c r="AV36" s="36" t="s">
        <v>123</v>
      </c>
      <c r="AW36" s="36" t="s">
        <v>123</v>
      </c>
      <c r="AX36" s="36" t="s">
        <v>123</v>
      </c>
      <c r="AY36" s="36" t="s">
        <v>123</v>
      </c>
      <c r="AZ36" s="36" t="s">
        <v>123</v>
      </c>
      <c r="BA36" s="36" t="s">
        <v>123</v>
      </c>
      <c r="BB36" s="36" t="s">
        <v>123</v>
      </c>
    </row>
    <row r="37" spans="1:54" x14ac:dyDescent="0.3">
      <c r="A37" s="36">
        <v>25</v>
      </c>
      <c r="B37" s="36">
        <v>817</v>
      </c>
      <c r="C37" s="36" t="s">
        <v>123</v>
      </c>
      <c r="D37" s="36" t="s">
        <v>123</v>
      </c>
      <c r="E37" s="36" t="s">
        <v>123</v>
      </c>
      <c r="F37" s="36">
        <v>1</v>
      </c>
      <c r="G37" s="36">
        <v>1</v>
      </c>
      <c r="H37" s="36" t="s">
        <v>123</v>
      </c>
      <c r="I37" s="36">
        <v>1</v>
      </c>
      <c r="J37" s="36" t="s">
        <v>123</v>
      </c>
      <c r="K37" s="36" t="s">
        <v>123</v>
      </c>
      <c r="L37" s="36">
        <v>1</v>
      </c>
      <c r="M37" s="36" t="s">
        <v>123</v>
      </c>
      <c r="N37" s="36" t="s">
        <v>123</v>
      </c>
      <c r="O37" s="36" t="s">
        <v>123</v>
      </c>
      <c r="P37" s="36" t="s">
        <v>123</v>
      </c>
      <c r="Q37" s="36" t="s">
        <v>123</v>
      </c>
      <c r="R37" s="36" t="s">
        <v>123</v>
      </c>
      <c r="S37" s="36" t="s">
        <v>123</v>
      </c>
      <c r="T37" s="36" t="s">
        <v>123</v>
      </c>
      <c r="U37" s="36" t="s">
        <v>123</v>
      </c>
      <c r="V37" s="36" t="s">
        <v>123</v>
      </c>
      <c r="W37" s="36" t="s">
        <v>123</v>
      </c>
      <c r="X37" s="36" t="s">
        <v>123</v>
      </c>
      <c r="Y37" s="36" t="s">
        <v>123</v>
      </c>
      <c r="Z37" s="36" t="s">
        <v>123</v>
      </c>
      <c r="AA37" s="36" t="s">
        <v>123</v>
      </c>
      <c r="AB37" s="36" t="s">
        <v>123</v>
      </c>
      <c r="AC37" s="36" t="s">
        <v>123</v>
      </c>
      <c r="AD37" s="36" t="s">
        <v>123</v>
      </c>
      <c r="AE37" s="36" t="s">
        <v>123</v>
      </c>
      <c r="AF37" s="36" t="s">
        <v>123</v>
      </c>
      <c r="AG37" s="36" t="s">
        <v>123</v>
      </c>
      <c r="AH37" s="36"/>
      <c r="AI37" s="36"/>
      <c r="AJ37" s="36"/>
      <c r="AK37" s="36"/>
      <c r="AL37" s="36"/>
      <c r="AM37" s="36"/>
      <c r="AN37" s="37">
        <v>-14.818605377623999</v>
      </c>
      <c r="AO37" s="37">
        <v>-64.880281593649997</v>
      </c>
      <c r="AP37" s="67"/>
      <c r="AQ37" s="67"/>
      <c r="AR37" s="36"/>
      <c r="AS37" s="54"/>
      <c r="AT37" s="52"/>
      <c r="AU37" s="53"/>
      <c r="AV37" s="36" t="s">
        <v>123</v>
      </c>
      <c r="AW37" s="36" t="s">
        <v>123</v>
      </c>
      <c r="AX37" s="36" t="s">
        <v>123</v>
      </c>
      <c r="AY37" s="36" t="s">
        <v>123</v>
      </c>
      <c r="AZ37" s="36" t="s">
        <v>123</v>
      </c>
      <c r="BA37" s="36" t="s">
        <v>123</v>
      </c>
      <c r="BB37" s="36" t="s">
        <v>123</v>
      </c>
    </row>
    <row r="38" spans="1:54" x14ac:dyDescent="0.3">
      <c r="A38" s="36">
        <v>26</v>
      </c>
      <c r="B38" s="36">
        <v>818</v>
      </c>
      <c r="C38" s="36" t="s">
        <v>123</v>
      </c>
      <c r="D38" s="36" t="s">
        <v>123</v>
      </c>
      <c r="E38" s="36" t="s">
        <v>123</v>
      </c>
      <c r="F38" s="36">
        <v>1</v>
      </c>
      <c r="G38" s="36">
        <v>1</v>
      </c>
      <c r="H38" s="36" t="s">
        <v>123</v>
      </c>
      <c r="I38" s="36">
        <v>1</v>
      </c>
      <c r="J38" s="36" t="s">
        <v>123</v>
      </c>
      <c r="K38" s="36" t="s">
        <v>123</v>
      </c>
      <c r="L38" s="36" t="s">
        <v>123</v>
      </c>
      <c r="M38" s="36" t="s">
        <v>123</v>
      </c>
      <c r="N38" s="36">
        <v>1</v>
      </c>
      <c r="O38" s="36" t="s">
        <v>123</v>
      </c>
      <c r="P38" s="79">
        <v>1</v>
      </c>
      <c r="Q38" s="36" t="s">
        <v>123</v>
      </c>
      <c r="R38" s="36" t="s">
        <v>123</v>
      </c>
      <c r="S38" s="36" t="s">
        <v>123</v>
      </c>
      <c r="T38" s="36" t="s">
        <v>123</v>
      </c>
      <c r="U38" s="36" t="s">
        <v>123</v>
      </c>
      <c r="V38" s="36" t="s">
        <v>123</v>
      </c>
      <c r="W38" s="36" t="s">
        <v>123</v>
      </c>
      <c r="X38" s="36" t="s">
        <v>123</v>
      </c>
      <c r="Y38" s="36" t="s">
        <v>123</v>
      </c>
      <c r="Z38" s="36" t="s">
        <v>123</v>
      </c>
      <c r="AA38" s="36" t="s">
        <v>123</v>
      </c>
      <c r="AB38" s="36" t="s">
        <v>123</v>
      </c>
      <c r="AC38" s="36" t="s">
        <v>123</v>
      </c>
      <c r="AD38" s="36" t="s">
        <v>123</v>
      </c>
      <c r="AE38" s="36" t="s">
        <v>123</v>
      </c>
      <c r="AF38" s="36" t="s">
        <v>123</v>
      </c>
      <c r="AG38" s="36" t="s">
        <v>123</v>
      </c>
      <c r="AH38" s="36"/>
      <c r="AI38" s="36"/>
      <c r="AJ38" s="36"/>
      <c r="AK38" s="36"/>
      <c r="AL38" s="36"/>
      <c r="AM38" s="36"/>
      <c r="AN38" s="37">
        <v>-14.818777163790999</v>
      </c>
      <c r="AO38" s="37">
        <v>-64.880657102911997</v>
      </c>
      <c r="AP38" s="67"/>
      <c r="AQ38" s="67"/>
      <c r="AR38" s="36"/>
      <c r="AS38" s="54"/>
      <c r="AT38" s="52"/>
      <c r="AU38" s="53"/>
      <c r="AV38" s="36">
        <v>1</v>
      </c>
      <c r="AW38" s="36">
        <v>1</v>
      </c>
      <c r="AX38" s="36">
        <v>1</v>
      </c>
      <c r="AY38" s="36" t="s">
        <v>123</v>
      </c>
      <c r="AZ38" s="36" t="s">
        <v>123</v>
      </c>
      <c r="BA38" s="36" t="s">
        <v>123</v>
      </c>
      <c r="BB38" s="36" t="s">
        <v>123</v>
      </c>
    </row>
    <row r="39" spans="1:54" x14ac:dyDescent="0.3">
      <c r="A39" s="36" t="s">
        <v>232</v>
      </c>
      <c r="B39" s="36" t="s">
        <v>123</v>
      </c>
      <c r="C39" s="36" t="s">
        <v>123</v>
      </c>
      <c r="D39" s="36" t="s">
        <v>123</v>
      </c>
      <c r="E39" s="36" t="s">
        <v>123</v>
      </c>
      <c r="F39" s="36" t="s">
        <v>123</v>
      </c>
      <c r="G39" s="36" t="s">
        <v>123</v>
      </c>
      <c r="H39" s="36" t="s">
        <v>123</v>
      </c>
      <c r="I39" s="36" t="s">
        <v>123</v>
      </c>
      <c r="J39" s="36" t="s">
        <v>123</v>
      </c>
      <c r="K39" s="36" t="s">
        <v>123</v>
      </c>
      <c r="L39" s="36" t="s">
        <v>123</v>
      </c>
      <c r="M39" s="36" t="s">
        <v>123</v>
      </c>
      <c r="N39" s="36" t="s">
        <v>123</v>
      </c>
      <c r="O39" s="36" t="s">
        <v>123</v>
      </c>
      <c r="P39" s="36" t="s">
        <v>123</v>
      </c>
      <c r="Q39" s="36" t="s">
        <v>123</v>
      </c>
      <c r="R39" s="36" t="s">
        <v>123</v>
      </c>
      <c r="S39" s="36" t="s">
        <v>123</v>
      </c>
      <c r="T39" s="36" t="s">
        <v>123</v>
      </c>
      <c r="U39" s="36" t="s">
        <v>123</v>
      </c>
      <c r="V39" s="36" t="s">
        <v>123</v>
      </c>
      <c r="W39" s="36" t="s">
        <v>123</v>
      </c>
      <c r="X39" s="36">
        <v>1</v>
      </c>
      <c r="Y39" s="36" t="s">
        <v>123</v>
      </c>
      <c r="Z39" s="36" t="s">
        <v>123</v>
      </c>
      <c r="AA39" s="36" t="s">
        <v>123</v>
      </c>
      <c r="AB39" s="36" t="s">
        <v>123</v>
      </c>
      <c r="AC39" s="36" t="s">
        <v>123</v>
      </c>
      <c r="AD39" s="36" t="s">
        <v>123</v>
      </c>
      <c r="AE39" s="36" t="s">
        <v>123</v>
      </c>
      <c r="AF39" s="36" t="s">
        <v>123</v>
      </c>
      <c r="AG39" s="36" t="s">
        <v>123</v>
      </c>
      <c r="AH39" s="36"/>
      <c r="AI39" s="36"/>
      <c r="AJ39" s="36"/>
      <c r="AK39" s="36"/>
      <c r="AL39" s="36"/>
      <c r="AM39" s="36"/>
      <c r="AN39" s="37">
        <v>-14.818789000000001</v>
      </c>
      <c r="AO39" s="37">
        <v>-64.880709999999993</v>
      </c>
      <c r="AP39" s="54"/>
      <c r="AQ39" s="54"/>
      <c r="AR39" s="36"/>
      <c r="AS39" s="54"/>
      <c r="AT39" s="52"/>
      <c r="AU39" s="53"/>
      <c r="AV39" s="36" t="s">
        <v>123</v>
      </c>
      <c r="AW39" s="36" t="s">
        <v>123</v>
      </c>
      <c r="AX39" s="36"/>
      <c r="AY39" s="36">
        <v>6</v>
      </c>
      <c r="AZ39" s="36">
        <f>AY39*1.25</f>
        <v>7.5</v>
      </c>
      <c r="BA39" s="36" t="s">
        <v>123</v>
      </c>
      <c r="BB39" s="36" t="s">
        <v>123</v>
      </c>
    </row>
    <row r="40" spans="1:54" x14ac:dyDescent="0.3">
      <c r="A40" s="36">
        <v>27</v>
      </c>
      <c r="B40" s="36">
        <v>819</v>
      </c>
      <c r="C40" s="36" t="s">
        <v>123</v>
      </c>
      <c r="D40" s="36" t="s">
        <v>123</v>
      </c>
      <c r="E40" s="36" t="s">
        <v>123</v>
      </c>
      <c r="F40" s="36">
        <v>1</v>
      </c>
      <c r="G40" s="36">
        <v>1</v>
      </c>
      <c r="H40" s="36" t="s">
        <v>123</v>
      </c>
      <c r="I40" s="36">
        <v>1</v>
      </c>
      <c r="J40" s="36" t="s">
        <v>123</v>
      </c>
      <c r="K40" s="36" t="s">
        <v>123</v>
      </c>
      <c r="L40" s="36" t="s">
        <v>123</v>
      </c>
      <c r="M40" s="36" t="s">
        <v>123</v>
      </c>
      <c r="N40" s="36" t="s">
        <v>123</v>
      </c>
      <c r="O40" s="36" t="s">
        <v>123</v>
      </c>
      <c r="P40" s="79">
        <v>1</v>
      </c>
      <c r="Q40" s="36" t="s">
        <v>123</v>
      </c>
      <c r="R40" s="36" t="s">
        <v>123</v>
      </c>
      <c r="S40" s="36" t="s">
        <v>123</v>
      </c>
      <c r="T40" s="36" t="s">
        <v>123</v>
      </c>
      <c r="U40" s="36" t="s">
        <v>123</v>
      </c>
      <c r="V40" s="36" t="s">
        <v>123</v>
      </c>
      <c r="W40" s="36" t="s">
        <v>123</v>
      </c>
      <c r="X40" s="36" t="s">
        <v>123</v>
      </c>
      <c r="Y40" s="36" t="s">
        <v>123</v>
      </c>
      <c r="Z40" s="36" t="s">
        <v>123</v>
      </c>
      <c r="AA40" s="36" t="s">
        <v>123</v>
      </c>
      <c r="AB40" s="36" t="s">
        <v>123</v>
      </c>
      <c r="AC40" s="36" t="s">
        <v>123</v>
      </c>
      <c r="AD40" s="36" t="s">
        <v>123</v>
      </c>
      <c r="AE40" s="36" t="s">
        <v>123</v>
      </c>
      <c r="AF40" s="36" t="s">
        <v>123</v>
      </c>
      <c r="AG40" s="36" t="s">
        <v>123</v>
      </c>
      <c r="AH40" s="36"/>
      <c r="AI40" s="36"/>
      <c r="AJ40" s="36"/>
      <c r="AK40" s="36"/>
      <c r="AL40" s="36"/>
      <c r="AM40" s="36"/>
      <c r="AN40" s="37">
        <v>-14.818840692226001</v>
      </c>
      <c r="AO40" s="37">
        <v>-64.880682919174006</v>
      </c>
      <c r="AP40" s="54"/>
      <c r="AQ40" s="54"/>
      <c r="AR40" s="36"/>
      <c r="AS40" s="54"/>
      <c r="AT40" s="138"/>
      <c r="AU40" s="139"/>
      <c r="AV40" s="36">
        <v>1</v>
      </c>
      <c r="AW40" s="36">
        <v>1</v>
      </c>
      <c r="AX40" s="36">
        <v>1</v>
      </c>
      <c r="AY40" s="36">
        <v>6</v>
      </c>
      <c r="AZ40" s="36">
        <f>AY40*1.25</f>
        <v>7.5</v>
      </c>
      <c r="BA40" s="36">
        <v>1</v>
      </c>
      <c r="BB40" s="36" t="s">
        <v>123</v>
      </c>
    </row>
    <row r="41" spans="1:54" x14ac:dyDescent="0.3">
      <c r="A41" s="36">
        <v>28</v>
      </c>
      <c r="B41" s="36">
        <v>820</v>
      </c>
      <c r="C41" s="36" t="s">
        <v>123</v>
      </c>
      <c r="D41" s="36" t="s">
        <v>123</v>
      </c>
      <c r="E41" s="36" t="s">
        <v>123</v>
      </c>
      <c r="F41" s="36">
        <v>1</v>
      </c>
      <c r="G41" s="36">
        <v>1</v>
      </c>
      <c r="H41" s="36" t="s">
        <v>123</v>
      </c>
      <c r="I41" s="36">
        <v>1</v>
      </c>
      <c r="J41" s="36" t="s">
        <v>123</v>
      </c>
      <c r="K41" s="36" t="s">
        <v>123</v>
      </c>
      <c r="L41" s="36" t="s">
        <v>123</v>
      </c>
      <c r="M41" s="36" t="s">
        <v>123</v>
      </c>
      <c r="N41" s="36">
        <v>1</v>
      </c>
      <c r="O41" s="36" t="s">
        <v>123</v>
      </c>
      <c r="P41" s="36">
        <v>1</v>
      </c>
      <c r="Q41" s="36" t="s">
        <v>123</v>
      </c>
      <c r="R41" s="36" t="s">
        <v>123</v>
      </c>
      <c r="S41" s="36" t="s">
        <v>123</v>
      </c>
      <c r="T41" s="36" t="s">
        <v>123</v>
      </c>
      <c r="U41" s="36" t="s">
        <v>123</v>
      </c>
      <c r="V41" s="36">
        <v>1</v>
      </c>
      <c r="W41" s="36" t="s">
        <v>123</v>
      </c>
      <c r="X41" s="36" t="s">
        <v>123</v>
      </c>
      <c r="Y41" s="36" t="s">
        <v>123</v>
      </c>
      <c r="Z41" s="36" t="s">
        <v>123</v>
      </c>
      <c r="AA41" s="36" t="s">
        <v>123</v>
      </c>
      <c r="AB41" s="36" t="s">
        <v>123</v>
      </c>
      <c r="AC41" s="36" t="s">
        <v>123</v>
      </c>
      <c r="AD41" s="36" t="s">
        <v>123</v>
      </c>
      <c r="AE41" s="36" t="s">
        <v>123</v>
      </c>
      <c r="AF41" s="36" t="s">
        <v>123</v>
      </c>
      <c r="AG41" s="36" t="s">
        <v>123</v>
      </c>
      <c r="AH41" s="36"/>
      <c r="AI41" s="36"/>
      <c r="AJ41" s="36"/>
      <c r="AK41" s="36" t="s">
        <v>334</v>
      </c>
      <c r="AL41" s="36">
        <v>1</v>
      </c>
      <c r="AM41" s="36">
        <v>1</v>
      </c>
      <c r="AN41" s="37">
        <v>-14.818559</v>
      </c>
      <c r="AO41" s="37">
        <v>-64.880812000000006</v>
      </c>
      <c r="AP41" s="67"/>
      <c r="AQ41" s="67"/>
      <c r="AR41" s="36"/>
      <c r="AS41" s="54"/>
      <c r="AT41" s="52"/>
      <c r="AU41" s="53"/>
      <c r="AV41" s="36">
        <v>1</v>
      </c>
      <c r="AW41" s="36">
        <v>1</v>
      </c>
      <c r="AX41" s="36">
        <v>1</v>
      </c>
      <c r="AY41" s="36">
        <v>28</v>
      </c>
      <c r="AZ41" s="36">
        <f>AY41*1.25</f>
        <v>35</v>
      </c>
      <c r="BA41" s="36" t="s">
        <v>123</v>
      </c>
      <c r="BB41" s="36" t="s">
        <v>123</v>
      </c>
    </row>
    <row r="42" spans="1:54" x14ac:dyDescent="0.3">
      <c r="A42" s="123" t="s">
        <v>22</v>
      </c>
      <c r="B42" s="123"/>
      <c r="C42" s="38">
        <f t="shared" ref="C42:AG42" si="0">SUM(C8:C41)</f>
        <v>0</v>
      </c>
      <c r="D42" s="38">
        <f t="shared" si="0"/>
        <v>0</v>
      </c>
      <c r="E42" s="38">
        <f t="shared" si="0"/>
        <v>0</v>
      </c>
      <c r="F42" s="38">
        <f t="shared" si="0"/>
        <v>25</v>
      </c>
      <c r="G42" s="38">
        <f t="shared" si="0"/>
        <v>25</v>
      </c>
      <c r="H42" s="38">
        <f t="shared" si="0"/>
        <v>17</v>
      </c>
      <c r="I42" s="38">
        <f t="shared" si="0"/>
        <v>8</v>
      </c>
      <c r="J42" s="38">
        <f t="shared" si="0"/>
        <v>0</v>
      </c>
      <c r="K42" s="38">
        <f t="shared" si="0"/>
        <v>0</v>
      </c>
      <c r="L42" s="38">
        <f t="shared" si="0"/>
        <v>9</v>
      </c>
      <c r="M42" s="38">
        <f t="shared" si="0"/>
        <v>0</v>
      </c>
      <c r="N42" s="38">
        <f t="shared" si="0"/>
        <v>12</v>
      </c>
      <c r="O42" s="38">
        <f t="shared" si="0"/>
        <v>1</v>
      </c>
      <c r="P42" s="38">
        <f t="shared" si="0"/>
        <v>17</v>
      </c>
      <c r="Q42" s="38">
        <f t="shared" si="0"/>
        <v>1</v>
      </c>
      <c r="R42" s="38">
        <f t="shared" si="0"/>
        <v>0</v>
      </c>
      <c r="S42" s="38">
        <f t="shared" si="0"/>
        <v>0</v>
      </c>
      <c r="T42" s="38">
        <f t="shared" si="0"/>
        <v>0</v>
      </c>
      <c r="U42" s="38">
        <f t="shared" si="0"/>
        <v>0</v>
      </c>
      <c r="V42" s="38">
        <f t="shared" si="0"/>
        <v>4</v>
      </c>
      <c r="W42" s="38">
        <f t="shared" si="0"/>
        <v>0</v>
      </c>
      <c r="X42" s="38">
        <f t="shared" si="0"/>
        <v>6</v>
      </c>
      <c r="Y42" s="38">
        <f t="shared" si="0"/>
        <v>0</v>
      </c>
      <c r="Z42" s="38">
        <f t="shared" si="0"/>
        <v>0</v>
      </c>
      <c r="AA42" s="38">
        <f t="shared" si="0"/>
        <v>0</v>
      </c>
      <c r="AB42" s="38">
        <f t="shared" si="0"/>
        <v>0</v>
      </c>
      <c r="AC42" s="38">
        <f t="shared" si="0"/>
        <v>0</v>
      </c>
      <c r="AD42" s="38">
        <f t="shared" si="0"/>
        <v>0</v>
      </c>
      <c r="AE42" s="38">
        <f t="shared" si="0"/>
        <v>0</v>
      </c>
      <c r="AF42" s="38">
        <f t="shared" si="0"/>
        <v>0</v>
      </c>
      <c r="AG42" s="38">
        <f t="shared" si="0"/>
        <v>0</v>
      </c>
      <c r="AH42" s="38">
        <f>COUNTA(AH8:AH41)</f>
        <v>0</v>
      </c>
      <c r="AI42" s="38">
        <f>SUM(AI8:AI41)</f>
        <v>1</v>
      </c>
      <c r="AJ42" s="38">
        <f>SUM(AJ8:AJ41)</f>
        <v>0</v>
      </c>
      <c r="AK42" s="38">
        <f>COUNTA(AK8:AK41)</f>
        <v>4</v>
      </c>
      <c r="AL42" s="38">
        <f>SUM(AL8:AL41)</f>
        <v>4</v>
      </c>
      <c r="AM42" s="38">
        <f>SUM(AM8:AM41)</f>
        <v>8</v>
      </c>
      <c r="AN42" s="106" t="s">
        <v>25</v>
      </c>
      <c r="AO42" s="106"/>
      <c r="AP42" s="106">
        <f>AR42+AS42</f>
        <v>667</v>
      </c>
      <c r="AQ42" s="106"/>
      <c r="AR42" s="34">
        <f>SUM(AR8:AR41)</f>
        <v>84</v>
      </c>
      <c r="AS42" s="34">
        <f>SUM(AS8:AS41)</f>
        <v>583</v>
      </c>
      <c r="AT42" s="106" t="s">
        <v>75</v>
      </c>
      <c r="AU42" s="106"/>
      <c r="AV42" s="38">
        <f t="shared" ref="AV42:BB42" si="1">SUM(AV8:AV41)</f>
        <v>19</v>
      </c>
      <c r="AW42" s="38">
        <f t="shared" si="1"/>
        <v>19</v>
      </c>
      <c r="AX42" s="38">
        <f t="shared" si="1"/>
        <v>19</v>
      </c>
      <c r="AY42" s="38">
        <f t="shared" si="1"/>
        <v>268</v>
      </c>
      <c r="AZ42" s="38">
        <f t="shared" si="1"/>
        <v>387</v>
      </c>
      <c r="BA42" s="38">
        <f t="shared" si="1"/>
        <v>4</v>
      </c>
      <c r="BB42" s="38">
        <f t="shared" si="1"/>
        <v>0</v>
      </c>
    </row>
    <row r="43" spans="1:54" ht="10.95" customHeight="1" x14ac:dyDescent="0.3">
      <c r="AP43" s="82">
        <f>AP32+-AQ8</f>
        <v>667</v>
      </c>
    </row>
    <row r="44" spans="1:54" ht="10.95" customHeight="1" x14ac:dyDescent="0.3"/>
    <row r="45" spans="1:54" ht="10.95" customHeight="1" x14ac:dyDescent="0.3"/>
    <row r="46" spans="1:54" ht="10.95" customHeight="1" x14ac:dyDescent="0.3"/>
    <row r="47" spans="1:54" ht="10.95" customHeight="1" x14ac:dyDescent="0.3"/>
    <row r="48" spans="1:54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  <row r="180" ht="10.95" customHeight="1" x14ac:dyDescent="0.3"/>
    <row r="181" ht="10.95" customHeight="1" x14ac:dyDescent="0.3"/>
    <row r="182" ht="10.95" customHeight="1" x14ac:dyDescent="0.3"/>
    <row r="183" ht="10.95" customHeight="1" x14ac:dyDescent="0.3"/>
    <row r="184" ht="10.95" customHeight="1" x14ac:dyDescent="0.3"/>
    <row r="185" ht="10.95" customHeight="1" x14ac:dyDescent="0.3"/>
    <row r="186" ht="10.95" customHeight="1" x14ac:dyDescent="0.3"/>
    <row r="187" ht="10.95" customHeight="1" x14ac:dyDescent="0.3"/>
    <row r="188" ht="10.95" customHeight="1" x14ac:dyDescent="0.3"/>
    <row r="189" ht="10.95" customHeight="1" x14ac:dyDescent="0.3"/>
    <row r="190" ht="10.95" customHeight="1" x14ac:dyDescent="0.3"/>
    <row r="191" ht="10.95" customHeight="1" x14ac:dyDescent="0.3"/>
    <row r="192" ht="10.95" customHeight="1" x14ac:dyDescent="0.3"/>
    <row r="193" ht="10.95" customHeight="1" x14ac:dyDescent="0.3"/>
    <row r="194" ht="10.95" customHeight="1" x14ac:dyDescent="0.3"/>
    <row r="195" ht="10.95" customHeight="1" x14ac:dyDescent="0.3"/>
    <row r="196" ht="10.95" customHeight="1" x14ac:dyDescent="0.3"/>
    <row r="197" ht="10.95" customHeight="1" x14ac:dyDescent="0.3"/>
    <row r="198" ht="10.95" customHeight="1" x14ac:dyDescent="0.3"/>
    <row r="199" ht="10.95" customHeight="1" x14ac:dyDescent="0.3"/>
    <row r="200" ht="10.95" customHeight="1" x14ac:dyDescent="0.3"/>
    <row r="201" ht="10.95" customHeight="1" x14ac:dyDescent="0.3"/>
    <row r="202" ht="10.95" customHeight="1" x14ac:dyDescent="0.3"/>
    <row r="203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37">
    <mergeCell ref="A42:B42"/>
    <mergeCell ref="AN42:AO42"/>
    <mergeCell ref="AP42:AQ42"/>
    <mergeCell ref="AT42:AU42"/>
    <mergeCell ref="AT18:AU18"/>
    <mergeCell ref="AT19:AU19"/>
    <mergeCell ref="AT20:AU20"/>
    <mergeCell ref="AT23:AU23"/>
    <mergeCell ref="AT24:AU24"/>
    <mergeCell ref="AT25:AU25"/>
    <mergeCell ref="AT26:AU26"/>
    <mergeCell ref="AT40:AU40"/>
    <mergeCell ref="AT12:AU12"/>
    <mergeCell ref="AT14:AU1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T9:AU9"/>
    <mergeCell ref="AT11:AU11"/>
    <mergeCell ref="A1:D2"/>
    <mergeCell ref="G1:AT1"/>
    <mergeCell ref="G2:AT2"/>
    <mergeCell ref="A3:AZ3"/>
    <mergeCell ref="A4:E4"/>
    <mergeCell ref="Q4:V4"/>
    <mergeCell ref="W4:AE4"/>
    <mergeCell ref="AG4:AJ4"/>
    <mergeCell ref="AU4:BB4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6A40-6944-4436-B859-897F5358FDF4}">
  <sheetPr>
    <tabColor rgb="FF00B050"/>
    <pageSetUpPr fitToPage="1"/>
  </sheetPr>
  <dimension ref="A1:BB178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C11" sqref="BC11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6640625" style="1" customWidth="1"/>
    <col min="15" max="15" width="3.44140625" style="1" customWidth="1"/>
    <col min="16" max="16" width="5.109375" style="1" customWidth="1"/>
    <col min="17" max="17" width="4.6640625" style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1.44140625" style="1" customWidth="1"/>
    <col min="41" max="41" width="11.44140625" style="1" bestFit="1" customWidth="1"/>
    <col min="42" max="44" width="6" style="1" bestFit="1" customWidth="1"/>
    <col min="45" max="45" width="5" style="1" bestFit="1" customWidth="1"/>
    <col min="46" max="46" width="10.5546875" style="2" customWidth="1"/>
    <col min="47" max="47" width="8" style="2" customWidth="1"/>
    <col min="48" max="49" width="3.44140625" style="2" bestFit="1" customWidth="1"/>
    <col min="50" max="50" width="3.44140625" style="1" bestFit="1" customWidth="1"/>
    <col min="51" max="51" width="5.44140625" style="1" bestFit="1" customWidth="1"/>
    <col min="52" max="52" width="6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90"/>
      <c r="B1" s="90"/>
      <c r="C1" s="90"/>
      <c r="D1" s="90"/>
      <c r="F1" s="22"/>
      <c r="G1" s="101" t="s">
        <v>271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90"/>
      <c r="B2" s="90"/>
      <c r="C2" s="90"/>
      <c r="D2" s="90"/>
      <c r="F2" s="23"/>
      <c r="G2" s="102" t="s">
        <v>86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</row>
    <row r="4" spans="1:54" s="4" customFormat="1" ht="20.25" customHeight="1" x14ac:dyDescent="0.3">
      <c r="A4" s="104" t="s">
        <v>66</v>
      </c>
      <c r="B4" s="104"/>
      <c r="C4" s="104"/>
      <c r="D4" s="104"/>
      <c r="E4" s="105"/>
      <c r="F4" s="19" t="s">
        <v>339</v>
      </c>
      <c r="G4" s="28"/>
      <c r="H4" s="28"/>
      <c r="I4" s="28"/>
      <c r="J4" s="28"/>
      <c r="K4" s="28"/>
      <c r="L4" s="28"/>
      <c r="M4" s="29"/>
      <c r="Q4" s="104" t="s">
        <v>65</v>
      </c>
      <c r="R4" s="104"/>
      <c r="S4" s="104"/>
      <c r="T4" s="104"/>
      <c r="U4" s="104"/>
      <c r="V4" s="105"/>
      <c r="W4" s="117" t="s">
        <v>273</v>
      </c>
      <c r="X4" s="118"/>
      <c r="Y4" s="118"/>
      <c r="Z4" s="118"/>
      <c r="AA4" s="118"/>
      <c r="AB4" s="118"/>
      <c r="AC4" s="118"/>
      <c r="AD4" s="118"/>
      <c r="AE4" s="119"/>
      <c r="AG4" s="104" t="s">
        <v>78</v>
      </c>
      <c r="AH4" s="104"/>
      <c r="AI4" s="104"/>
      <c r="AJ4" s="105"/>
      <c r="AK4" s="7">
        <v>1</v>
      </c>
      <c r="AL4" s="28"/>
      <c r="AM4" s="8"/>
      <c r="AN4" s="11"/>
      <c r="AO4" s="24" t="s">
        <v>87</v>
      </c>
      <c r="AP4" s="30" t="s">
        <v>264</v>
      </c>
      <c r="AQ4" s="31"/>
      <c r="AR4" s="32"/>
      <c r="AT4" s="33" t="s">
        <v>88</v>
      </c>
      <c r="AU4" s="107" t="s">
        <v>341</v>
      </c>
      <c r="AV4" s="109"/>
      <c r="AW4" s="109"/>
      <c r="AX4" s="109"/>
      <c r="AY4" s="109"/>
      <c r="AZ4" s="109"/>
      <c r="BA4" s="109"/>
      <c r="BB4" s="108"/>
    </row>
    <row r="5" spans="1:54" ht="10.35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</row>
    <row r="6" spans="1:54" ht="21" customHeight="1" x14ac:dyDescent="0.3">
      <c r="A6" s="127" t="s">
        <v>71</v>
      </c>
      <c r="B6" s="126" t="s">
        <v>69</v>
      </c>
      <c r="C6" s="126"/>
      <c r="D6" s="126"/>
      <c r="E6" s="126"/>
      <c r="F6" s="126"/>
      <c r="G6" s="126"/>
      <c r="H6" s="126"/>
      <c r="I6" s="126"/>
      <c r="J6" s="126"/>
      <c r="K6" s="126"/>
      <c r="L6" s="120" t="s">
        <v>68</v>
      </c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126" t="s">
        <v>72</v>
      </c>
      <c r="AB6" s="126"/>
      <c r="AC6" s="126"/>
      <c r="AD6" s="126"/>
      <c r="AE6" s="126"/>
      <c r="AF6" s="126"/>
      <c r="AG6" s="126"/>
      <c r="AH6" s="126" t="s">
        <v>64</v>
      </c>
      <c r="AI6" s="126"/>
      <c r="AJ6" s="126"/>
      <c r="AK6" s="126"/>
      <c r="AL6" s="126"/>
      <c r="AM6" s="126"/>
      <c r="AN6" s="126" t="s">
        <v>73</v>
      </c>
      <c r="AO6" s="126"/>
      <c r="AP6" s="126" t="s">
        <v>70</v>
      </c>
      <c r="AQ6" s="126"/>
      <c r="AR6" s="126"/>
      <c r="AS6" s="126"/>
      <c r="AT6" s="127" t="s">
        <v>0</v>
      </c>
      <c r="AU6" s="127"/>
      <c r="AV6" s="126" t="s">
        <v>74</v>
      </c>
      <c r="AW6" s="126"/>
      <c r="AX6" s="126"/>
      <c r="AY6" s="126"/>
      <c r="AZ6" s="126"/>
      <c r="BA6" s="126"/>
      <c r="BB6" s="126"/>
    </row>
    <row r="7" spans="1:54" ht="133.5" customHeight="1" x14ac:dyDescent="0.3">
      <c r="A7" s="12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91</v>
      </c>
      <c r="H7" s="25" t="s">
        <v>7</v>
      </c>
      <c r="I7" s="25" t="s">
        <v>6</v>
      </c>
      <c r="J7" s="25" t="s">
        <v>8</v>
      </c>
      <c r="K7" s="25" t="s">
        <v>42</v>
      </c>
      <c r="L7" s="25" t="s">
        <v>9</v>
      </c>
      <c r="M7" s="25" t="s">
        <v>10</v>
      </c>
      <c r="N7" s="25" t="s">
        <v>11</v>
      </c>
      <c r="O7" s="12" t="s">
        <v>120</v>
      </c>
      <c r="P7" s="12" t="s">
        <v>121</v>
      </c>
      <c r="Q7" s="12" t="s">
        <v>94</v>
      </c>
      <c r="R7" s="25" t="s">
        <v>90</v>
      </c>
      <c r="S7" s="25" t="s">
        <v>117</v>
      </c>
      <c r="T7" s="25" t="s">
        <v>13</v>
      </c>
      <c r="U7" s="25" t="s">
        <v>29</v>
      </c>
      <c r="V7" s="25" t="s">
        <v>26</v>
      </c>
      <c r="W7" s="25" t="s">
        <v>31</v>
      </c>
      <c r="X7" s="25" t="s">
        <v>14</v>
      </c>
      <c r="Y7" s="25" t="s">
        <v>15</v>
      </c>
      <c r="Z7" s="25" t="s">
        <v>84</v>
      </c>
      <c r="AA7" s="25" t="s">
        <v>17</v>
      </c>
      <c r="AB7" s="25" t="s">
        <v>16</v>
      </c>
      <c r="AC7" s="26" t="s">
        <v>92</v>
      </c>
      <c r="AD7" s="26" t="s">
        <v>93</v>
      </c>
      <c r="AE7" s="25" t="s">
        <v>44</v>
      </c>
      <c r="AF7" s="25" t="s">
        <v>43</v>
      </c>
      <c r="AG7" s="25" t="s">
        <v>30</v>
      </c>
      <c r="AH7" s="12" t="s">
        <v>61</v>
      </c>
      <c r="AI7" s="25" t="s">
        <v>18</v>
      </c>
      <c r="AJ7" s="12" t="s">
        <v>62</v>
      </c>
      <c r="AK7" s="12" t="s">
        <v>63</v>
      </c>
      <c r="AL7" s="25" t="s">
        <v>19</v>
      </c>
      <c r="AM7" s="25" t="s">
        <v>28</v>
      </c>
      <c r="AN7" s="25" t="s">
        <v>20</v>
      </c>
      <c r="AO7" s="25" t="s">
        <v>21</v>
      </c>
      <c r="AP7" s="128" t="s">
        <v>85</v>
      </c>
      <c r="AQ7" s="128"/>
      <c r="AR7" s="25" t="s">
        <v>23</v>
      </c>
      <c r="AS7" s="25" t="s">
        <v>27</v>
      </c>
      <c r="AT7" s="127"/>
      <c r="AU7" s="127"/>
      <c r="AV7" s="27" t="s">
        <v>118</v>
      </c>
      <c r="AW7" s="27" t="s">
        <v>119</v>
      </c>
      <c r="AX7" s="26" t="s">
        <v>34</v>
      </c>
      <c r="AY7" s="27" t="s">
        <v>35</v>
      </c>
      <c r="AZ7" s="27" t="s">
        <v>36</v>
      </c>
      <c r="BA7" s="27" t="s">
        <v>76</v>
      </c>
      <c r="BB7" s="27" t="s">
        <v>77</v>
      </c>
    </row>
    <row r="8" spans="1:54" x14ac:dyDescent="0.3">
      <c r="A8" s="36">
        <v>1</v>
      </c>
      <c r="B8" s="36">
        <v>805</v>
      </c>
      <c r="C8" s="36" t="s">
        <v>123</v>
      </c>
      <c r="D8" s="36" t="s">
        <v>123</v>
      </c>
      <c r="E8" s="36" t="s">
        <v>123</v>
      </c>
      <c r="F8" s="36" t="s">
        <v>123</v>
      </c>
      <c r="G8" s="36"/>
      <c r="H8" s="36" t="s">
        <v>123</v>
      </c>
      <c r="I8" s="36" t="s">
        <v>123</v>
      </c>
      <c r="J8" s="36" t="s">
        <v>123</v>
      </c>
      <c r="K8" s="36" t="s">
        <v>123</v>
      </c>
      <c r="L8" s="36" t="s">
        <v>123</v>
      </c>
      <c r="M8" s="36" t="s">
        <v>123</v>
      </c>
      <c r="N8" s="36">
        <v>1</v>
      </c>
      <c r="O8" s="36" t="s">
        <v>123</v>
      </c>
      <c r="P8" s="36" t="s">
        <v>123</v>
      </c>
      <c r="Q8" s="36" t="s">
        <v>123</v>
      </c>
      <c r="R8" s="36" t="s">
        <v>123</v>
      </c>
      <c r="S8" s="36" t="s">
        <v>123</v>
      </c>
      <c r="T8" s="36" t="s">
        <v>123</v>
      </c>
      <c r="U8" s="36" t="s">
        <v>123</v>
      </c>
      <c r="V8" s="36" t="s">
        <v>123</v>
      </c>
      <c r="W8" s="36" t="s">
        <v>123</v>
      </c>
      <c r="X8" s="36" t="s">
        <v>123</v>
      </c>
      <c r="Y8" s="36" t="s">
        <v>123</v>
      </c>
      <c r="Z8" s="36" t="s">
        <v>123</v>
      </c>
      <c r="AA8" s="36" t="s">
        <v>123</v>
      </c>
      <c r="AB8" s="36" t="s">
        <v>123</v>
      </c>
      <c r="AC8" s="36" t="s">
        <v>123</v>
      </c>
      <c r="AD8" s="36" t="s">
        <v>123</v>
      </c>
      <c r="AE8" s="36" t="s">
        <v>123</v>
      </c>
      <c r="AF8" s="36" t="s">
        <v>123</v>
      </c>
      <c r="AG8" s="36" t="s">
        <v>123</v>
      </c>
      <c r="AH8" s="36"/>
      <c r="AI8" s="36"/>
      <c r="AJ8" s="36"/>
      <c r="AK8" s="36"/>
      <c r="AL8" s="36"/>
      <c r="AM8" s="36"/>
      <c r="AN8" s="37">
        <v>-14.816911169763999</v>
      </c>
      <c r="AO8" s="37">
        <v>-64.880917947738993</v>
      </c>
      <c r="AP8" s="36">
        <v>1</v>
      </c>
      <c r="AQ8" s="36">
        <v>12</v>
      </c>
      <c r="AR8" s="36">
        <f>AQ8-AP8</f>
        <v>11</v>
      </c>
      <c r="AS8" s="36"/>
      <c r="AT8" s="138"/>
      <c r="AU8" s="139"/>
      <c r="AV8" s="36" t="s">
        <v>123</v>
      </c>
      <c r="AW8" s="36" t="s">
        <v>123</v>
      </c>
      <c r="AX8" s="36" t="s">
        <v>123</v>
      </c>
      <c r="AY8" s="36" t="s">
        <v>123</v>
      </c>
      <c r="AZ8" s="36" t="s">
        <v>123</v>
      </c>
      <c r="BA8" s="36" t="s">
        <v>123</v>
      </c>
      <c r="BB8" s="36" t="s">
        <v>123</v>
      </c>
    </row>
    <row r="9" spans="1:54" x14ac:dyDescent="0.3">
      <c r="A9" s="36" t="s">
        <v>233</v>
      </c>
      <c r="B9" s="36"/>
      <c r="C9" s="36" t="s">
        <v>123</v>
      </c>
      <c r="D9" s="36" t="s">
        <v>123</v>
      </c>
      <c r="E9" s="36" t="s">
        <v>123</v>
      </c>
      <c r="F9" s="36" t="s">
        <v>123</v>
      </c>
      <c r="G9" s="36" t="s">
        <v>123</v>
      </c>
      <c r="H9" s="36" t="s">
        <v>123</v>
      </c>
      <c r="I9" s="36" t="s">
        <v>123</v>
      </c>
      <c r="J9" s="36" t="s">
        <v>123</v>
      </c>
      <c r="K9" s="36" t="s">
        <v>123</v>
      </c>
      <c r="L9" s="36" t="s">
        <v>123</v>
      </c>
      <c r="M9" s="36" t="s">
        <v>123</v>
      </c>
      <c r="N9" s="36" t="s">
        <v>123</v>
      </c>
      <c r="O9" s="36" t="s">
        <v>123</v>
      </c>
      <c r="P9" s="36" t="s">
        <v>123</v>
      </c>
      <c r="Q9" s="36" t="s">
        <v>123</v>
      </c>
      <c r="R9" s="36" t="s">
        <v>123</v>
      </c>
      <c r="S9" s="36" t="s">
        <v>123</v>
      </c>
      <c r="T9" s="36" t="s">
        <v>123</v>
      </c>
      <c r="U9" s="36" t="s">
        <v>123</v>
      </c>
      <c r="V9" s="36" t="s">
        <v>123</v>
      </c>
      <c r="W9" s="36" t="s">
        <v>123</v>
      </c>
      <c r="X9" s="36" t="s">
        <v>123</v>
      </c>
      <c r="Y9" s="36" t="s">
        <v>123</v>
      </c>
      <c r="Z9" s="36" t="s">
        <v>123</v>
      </c>
      <c r="AA9" s="36" t="s">
        <v>123</v>
      </c>
      <c r="AB9" s="36" t="s">
        <v>123</v>
      </c>
      <c r="AC9" s="36" t="s">
        <v>123</v>
      </c>
      <c r="AD9" s="36" t="s">
        <v>123</v>
      </c>
      <c r="AE9" s="36" t="s">
        <v>123</v>
      </c>
      <c r="AF9" s="36" t="s">
        <v>123</v>
      </c>
      <c r="AG9" s="36" t="s">
        <v>123</v>
      </c>
      <c r="AH9" s="36"/>
      <c r="AI9" s="36"/>
      <c r="AJ9" s="36"/>
      <c r="AK9" s="36"/>
      <c r="AL9" s="36"/>
      <c r="AM9" s="36"/>
      <c r="AN9" s="37">
        <v>-14.816865</v>
      </c>
      <c r="AO9" s="37">
        <v>-64.880943000000002</v>
      </c>
      <c r="AP9" s="36"/>
      <c r="AQ9" s="36"/>
      <c r="AR9" s="36"/>
      <c r="AS9" s="36"/>
      <c r="AT9" s="52"/>
      <c r="AU9" s="53"/>
      <c r="AV9" s="36"/>
      <c r="AW9" s="36"/>
      <c r="AX9" s="36"/>
      <c r="AY9" s="36"/>
      <c r="AZ9" s="36"/>
      <c r="BA9" s="36"/>
      <c r="BB9" s="36"/>
    </row>
    <row r="10" spans="1:54" x14ac:dyDescent="0.3">
      <c r="A10" s="36">
        <v>2</v>
      </c>
      <c r="B10" s="36">
        <v>804</v>
      </c>
      <c r="C10" s="36" t="s">
        <v>123</v>
      </c>
      <c r="D10" s="36" t="s">
        <v>123</v>
      </c>
      <c r="E10" s="36" t="s">
        <v>123</v>
      </c>
      <c r="F10" s="36" t="s">
        <v>123</v>
      </c>
      <c r="G10" s="36"/>
      <c r="H10" s="36" t="s">
        <v>123</v>
      </c>
      <c r="I10" s="36" t="s">
        <v>123</v>
      </c>
      <c r="J10" s="36" t="s">
        <v>123</v>
      </c>
      <c r="K10" s="36" t="s">
        <v>123</v>
      </c>
      <c r="L10" s="36" t="s">
        <v>123</v>
      </c>
      <c r="M10" s="36" t="s">
        <v>123</v>
      </c>
      <c r="N10" s="36"/>
      <c r="O10" s="36" t="s">
        <v>123</v>
      </c>
      <c r="P10" s="36"/>
      <c r="Q10" s="36" t="s">
        <v>123</v>
      </c>
      <c r="R10" s="36" t="s">
        <v>123</v>
      </c>
      <c r="S10" s="36" t="s">
        <v>123</v>
      </c>
      <c r="T10" s="36" t="s">
        <v>123</v>
      </c>
      <c r="U10" s="36" t="s">
        <v>123</v>
      </c>
      <c r="V10" s="36" t="s">
        <v>123</v>
      </c>
      <c r="W10" s="36" t="s">
        <v>123</v>
      </c>
      <c r="X10" s="36" t="s">
        <v>123</v>
      </c>
      <c r="Y10" s="36" t="s">
        <v>123</v>
      </c>
      <c r="Z10" s="36" t="s">
        <v>123</v>
      </c>
      <c r="AA10" s="36" t="s">
        <v>123</v>
      </c>
      <c r="AB10" s="36" t="s">
        <v>123</v>
      </c>
      <c r="AC10" s="36" t="s">
        <v>123</v>
      </c>
      <c r="AD10" s="36" t="s">
        <v>123</v>
      </c>
      <c r="AE10" s="36" t="s">
        <v>123</v>
      </c>
      <c r="AF10" s="36" t="s">
        <v>123</v>
      </c>
      <c r="AG10" s="36" t="s">
        <v>123</v>
      </c>
      <c r="AH10" s="36"/>
      <c r="AI10" s="36"/>
      <c r="AJ10" s="36"/>
      <c r="AK10" s="36"/>
      <c r="AL10" s="36"/>
      <c r="AM10" s="36"/>
      <c r="AN10" s="37">
        <v>-14.81671</v>
      </c>
      <c r="AO10" s="37">
        <v>-64.880758</v>
      </c>
      <c r="AP10" s="36">
        <v>46</v>
      </c>
      <c r="AQ10" s="36"/>
      <c r="AR10" s="36"/>
      <c r="AS10" s="36">
        <f>AP10-AQ8</f>
        <v>34</v>
      </c>
      <c r="AT10" s="138"/>
      <c r="AU10" s="139"/>
      <c r="AV10" s="36"/>
      <c r="AW10" s="36"/>
      <c r="AX10" s="36"/>
      <c r="AY10" s="36">
        <v>15</v>
      </c>
      <c r="AZ10" s="36">
        <f>AY10*1.25</f>
        <v>18.75</v>
      </c>
      <c r="BA10" s="36" t="s">
        <v>123</v>
      </c>
      <c r="BB10" s="36" t="s">
        <v>123</v>
      </c>
    </row>
    <row r="11" spans="1:54" x14ac:dyDescent="0.3">
      <c r="A11" s="36" t="s">
        <v>390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>
        <v>1</v>
      </c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7">
        <v>-14.816627</v>
      </c>
      <c r="AO11" s="37">
        <v>-64.880662999999998</v>
      </c>
      <c r="AP11" s="36"/>
      <c r="AQ11" s="36"/>
      <c r="AR11" s="36"/>
      <c r="AS11" s="36"/>
      <c r="AT11" s="52"/>
      <c r="AU11" s="53"/>
      <c r="AV11" s="36" t="s">
        <v>123</v>
      </c>
      <c r="AW11" s="36" t="s">
        <v>123</v>
      </c>
      <c r="AX11" s="36"/>
      <c r="AY11" s="36">
        <v>14</v>
      </c>
      <c r="AZ11" s="36">
        <f>AY11*1.25</f>
        <v>17.5</v>
      </c>
      <c r="BA11" s="36" t="s">
        <v>123</v>
      </c>
      <c r="BB11" s="36" t="s">
        <v>123</v>
      </c>
    </row>
    <row r="12" spans="1:54" x14ac:dyDescent="0.3">
      <c r="A12" s="36">
        <v>3</v>
      </c>
      <c r="B12" s="36">
        <v>821</v>
      </c>
      <c r="C12" s="36"/>
      <c r="D12" s="36"/>
      <c r="E12" s="36"/>
      <c r="F12" s="36">
        <v>1</v>
      </c>
      <c r="G12" s="36">
        <v>1</v>
      </c>
      <c r="H12" s="36">
        <v>1</v>
      </c>
      <c r="I12" s="36"/>
      <c r="J12" s="36"/>
      <c r="K12" s="36"/>
      <c r="L12" s="36"/>
      <c r="M12" s="36"/>
      <c r="N12" s="36"/>
      <c r="O12" s="36"/>
      <c r="P12" s="36">
        <v>1</v>
      </c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7">
        <v>-14.816466999999999</v>
      </c>
      <c r="AO12" s="37">
        <v>-64.880454999999998</v>
      </c>
      <c r="AP12" s="36"/>
      <c r="AQ12" s="36"/>
      <c r="AR12" s="36"/>
      <c r="AS12" s="36"/>
      <c r="AT12" s="52"/>
      <c r="AU12" s="53"/>
      <c r="AV12" s="36">
        <v>1</v>
      </c>
      <c r="AW12" s="36">
        <v>1</v>
      </c>
      <c r="AX12" s="36">
        <v>1</v>
      </c>
      <c r="AY12" s="36">
        <v>29</v>
      </c>
      <c r="AZ12" s="36">
        <f>AY12*1.25</f>
        <v>36.25</v>
      </c>
      <c r="BA12" s="36">
        <v>1</v>
      </c>
      <c r="BB12" s="36" t="s">
        <v>123</v>
      </c>
    </row>
    <row r="13" spans="1:54" x14ac:dyDescent="0.3">
      <c r="A13" s="36">
        <v>4</v>
      </c>
      <c r="B13" s="36">
        <v>822</v>
      </c>
      <c r="C13" s="36" t="s">
        <v>123</v>
      </c>
      <c r="D13" s="36" t="s">
        <v>123</v>
      </c>
      <c r="E13" s="36" t="s">
        <v>123</v>
      </c>
      <c r="F13" s="36">
        <v>1</v>
      </c>
      <c r="G13" s="36">
        <v>1</v>
      </c>
      <c r="H13" s="36">
        <v>1</v>
      </c>
      <c r="I13" s="36" t="s">
        <v>123</v>
      </c>
      <c r="J13" s="36" t="s">
        <v>123</v>
      </c>
      <c r="K13" s="36" t="s">
        <v>123</v>
      </c>
      <c r="L13" s="36" t="s">
        <v>123</v>
      </c>
      <c r="M13" s="36" t="s">
        <v>123</v>
      </c>
      <c r="N13" s="36">
        <v>1</v>
      </c>
      <c r="O13" s="36" t="s">
        <v>123</v>
      </c>
      <c r="P13" s="36">
        <v>1</v>
      </c>
      <c r="Q13" s="36">
        <v>1</v>
      </c>
      <c r="R13" s="36" t="s">
        <v>123</v>
      </c>
      <c r="S13" s="36" t="s">
        <v>123</v>
      </c>
      <c r="T13" s="36" t="s">
        <v>123</v>
      </c>
      <c r="U13" s="36" t="s">
        <v>123</v>
      </c>
      <c r="V13" s="36" t="s">
        <v>123</v>
      </c>
      <c r="W13" s="36" t="s">
        <v>123</v>
      </c>
      <c r="X13" s="36" t="s">
        <v>123</v>
      </c>
      <c r="Y13" s="36" t="s">
        <v>123</v>
      </c>
      <c r="Z13" s="36" t="s">
        <v>123</v>
      </c>
      <c r="AA13" s="36" t="s">
        <v>123</v>
      </c>
      <c r="AB13" s="36" t="s">
        <v>123</v>
      </c>
      <c r="AC13" s="36" t="s">
        <v>123</v>
      </c>
      <c r="AD13" s="36" t="s">
        <v>123</v>
      </c>
      <c r="AE13" s="36" t="s">
        <v>123</v>
      </c>
      <c r="AF13" s="36" t="s">
        <v>123</v>
      </c>
      <c r="AG13" s="36" t="s">
        <v>123</v>
      </c>
      <c r="AH13" s="36"/>
      <c r="AI13" s="36"/>
      <c r="AJ13" s="36"/>
      <c r="AK13" s="36"/>
      <c r="AL13" s="36"/>
      <c r="AM13" s="36"/>
      <c r="AN13" s="37">
        <v>-14.816413957595</v>
      </c>
      <c r="AO13" s="37">
        <v>-64.880757685749998</v>
      </c>
      <c r="AP13" s="36">
        <v>83</v>
      </c>
      <c r="AQ13" s="36"/>
      <c r="AR13" s="36"/>
      <c r="AS13" s="36">
        <f>AP13-AP10</f>
        <v>37</v>
      </c>
      <c r="AT13" s="138" t="s">
        <v>270</v>
      </c>
      <c r="AU13" s="139"/>
      <c r="AV13" s="36">
        <v>1</v>
      </c>
      <c r="AW13" s="36">
        <v>1</v>
      </c>
      <c r="AX13" s="36">
        <v>1</v>
      </c>
      <c r="AY13" s="36">
        <v>26</v>
      </c>
      <c r="AZ13" s="36">
        <f>AY13*1.25</f>
        <v>32.5</v>
      </c>
      <c r="BA13" s="36" t="s">
        <v>123</v>
      </c>
      <c r="BB13" s="36" t="s">
        <v>123</v>
      </c>
    </row>
    <row r="14" spans="1:54" x14ac:dyDescent="0.3">
      <c r="A14" s="36">
        <v>5</v>
      </c>
      <c r="B14" s="36">
        <v>823</v>
      </c>
      <c r="C14" s="36" t="s">
        <v>123</v>
      </c>
      <c r="D14" s="36" t="s">
        <v>123</v>
      </c>
      <c r="E14" s="36" t="s">
        <v>123</v>
      </c>
      <c r="F14" s="36">
        <v>1</v>
      </c>
      <c r="G14" s="36">
        <v>1</v>
      </c>
      <c r="H14" s="36">
        <v>1</v>
      </c>
      <c r="I14" s="36" t="s">
        <v>123</v>
      </c>
      <c r="J14" s="36" t="s">
        <v>123</v>
      </c>
      <c r="K14" s="36" t="s">
        <v>123</v>
      </c>
      <c r="L14" s="36" t="s">
        <v>123</v>
      </c>
      <c r="M14" s="36">
        <v>1</v>
      </c>
      <c r="N14" s="36" t="s">
        <v>123</v>
      </c>
      <c r="O14" s="36" t="s">
        <v>123</v>
      </c>
      <c r="P14" s="36" t="s">
        <v>123</v>
      </c>
      <c r="Q14" s="36" t="s">
        <v>123</v>
      </c>
      <c r="R14" s="36" t="s">
        <v>123</v>
      </c>
      <c r="S14" s="36" t="s">
        <v>123</v>
      </c>
      <c r="T14" s="36" t="s">
        <v>123</v>
      </c>
      <c r="U14" s="36" t="s">
        <v>123</v>
      </c>
      <c r="V14" s="36" t="s">
        <v>123</v>
      </c>
      <c r="W14" s="36" t="s">
        <v>123</v>
      </c>
      <c r="X14" s="36" t="s">
        <v>123</v>
      </c>
      <c r="Y14" s="36" t="s">
        <v>123</v>
      </c>
      <c r="Z14" s="36" t="s">
        <v>123</v>
      </c>
      <c r="AA14" s="36" t="s">
        <v>123</v>
      </c>
      <c r="AB14" s="36" t="s">
        <v>123</v>
      </c>
      <c r="AC14" s="36" t="s">
        <v>123</v>
      </c>
      <c r="AD14" s="36" t="s">
        <v>123</v>
      </c>
      <c r="AE14" s="36" t="s">
        <v>123</v>
      </c>
      <c r="AF14" s="36" t="s">
        <v>123</v>
      </c>
      <c r="AG14" s="36" t="s">
        <v>123</v>
      </c>
      <c r="AH14" s="36"/>
      <c r="AI14" s="36"/>
      <c r="AJ14" s="36"/>
      <c r="AK14" s="36"/>
      <c r="AL14" s="36"/>
      <c r="AM14" s="36"/>
      <c r="AN14" s="37">
        <v>-14.816105063149999</v>
      </c>
      <c r="AO14" s="37">
        <v>-64.880893137304994</v>
      </c>
      <c r="AP14" s="36">
        <v>120</v>
      </c>
      <c r="AQ14" s="36"/>
      <c r="AR14" s="36"/>
      <c r="AS14" s="36">
        <f>AP14-AP13</f>
        <v>37</v>
      </c>
      <c r="AT14" s="138"/>
      <c r="AU14" s="139"/>
      <c r="AV14" s="36" t="s">
        <v>123</v>
      </c>
      <c r="AW14" s="36" t="s">
        <v>123</v>
      </c>
      <c r="AX14" s="36" t="s">
        <v>123</v>
      </c>
      <c r="AY14" s="36" t="s">
        <v>123</v>
      </c>
      <c r="AZ14" s="36" t="s">
        <v>123</v>
      </c>
      <c r="BA14" s="36" t="s">
        <v>123</v>
      </c>
      <c r="BB14" s="36" t="s">
        <v>123</v>
      </c>
    </row>
    <row r="15" spans="1:54" x14ac:dyDescent="0.3">
      <c r="A15" s="36">
        <v>6</v>
      </c>
      <c r="B15" s="36">
        <v>824</v>
      </c>
      <c r="C15" s="36" t="s">
        <v>123</v>
      </c>
      <c r="D15" s="36" t="s">
        <v>123</v>
      </c>
      <c r="E15" s="36" t="s">
        <v>123</v>
      </c>
      <c r="F15" s="36">
        <v>1</v>
      </c>
      <c r="G15" s="36">
        <v>1</v>
      </c>
      <c r="H15" s="36">
        <v>1</v>
      </c>
      <c r="I15" s="36" t="s">
        <v>123</v>
      </c>
      <c r="J15" s="36" t="s">
        <v>123</v>
      </c>
      <c r="K15" s="36" t="s">
        <v>123</v>
      </c>
      <c r="L15" s="36">
        <v>1</v>
      </c>
      <c r="M15" s="36" t="s">
        <v>123</v>
      </c>
      <c r="N15" s="36" t="s">
        <v>123</v>
      </c>
      <c r="O15" s="36" t="s">
        <v>123</v>
      </c>
      <c r="P15" s="36" t="s">
        <v>123</v>
      </c>
      <c r="Q15" s="36">
        <v>1</v>
      </c>
      <c r="R15" s="36" t="s">
        <v>123</v>
      </c>
      <c r="S15" s="36" t="s">
        <v>123</v>
      </c>
      <c r="T15" s="36" t="s">
        <v>123</v>
      </c>
      <c r="U15" s="36" t="s">
        <v>123</v>
      </c>
      <c r="V15" s="36" t="s">
        <v>123</v>
      </c>
      <c r="W15" s="36" t="s">
        <v>123</v>
      </c>
      <c r="X15" s="36" t="s">
        <v>123</v>
      </c>
      <c r="Y15" s="36" t="s">
        <v>123</v>
      </c>
      <c r="Z15" s="36" t="s">
        <v>123</v>
      </c>
      <c r="AA15" s="36" t="s">
        <v>123</v>
      </c>
      <c r="AB15" s="36" t="s">
        <v>123</v>
      </c>
      <c r="AC15" s="36" t="s">
        <v>123</v>
      </c>
      <c r="AD15" s="36" t="s">
        <v>123</v>
      </c>
      <c r="AE15" s="36" t="s">
        <v>123</v>
      </c>
      <c r="AF15" s="36" t="s">
        <v>123</v>
      </c>
      <c r="AG15" s="36" t="s">
        <v>123</v>
      </c>
      <c r="AH15" s="36"/>
      <c r="AI15" s="36"/>
      <c r="AJ15" s="36"/>
      <c r="AK15" s="36"/>
      <c r="AL15" s="36"/>
      <c r="AM15" s="36"/>
      <c r="AN15" s="37">
        <v>-14.815804271494001</v>
      </c>
      <c r="AO15" s="37">
        <v>-64.881023224442998</v>
      </c>
      <c r="AP15" s="36">
        <v>158</v>
      </c>
      <c r="AQ15" s="36"/>
      <c r="AR15" s="36"/>
      <c r="AS15" s="36">
        <f>AP15-AP14</f>
        <v>38</v>
      </c>
      <c r="AT15" s="52" t="s">
        <v>270</v>
      </c>
      <c r="AU15" s="53"/>
      <c r="AV15" s="36" t="s">
        <v>123</v>
      </c>
      <c r="AW15" s="36" t="s">
        <v>123</v>
      </c>
      <c r="AX15" s="36" t="s">
        <v>123</v>
      </c>
      <c r="AY15" s="36" t="s">
        <v>123</v>
      </c>
      <c r="AZ15" s="36" t="s">
        <v>123</v>
      </c>
      <c r="BA15" s="36" t="s">
        <v>123</v>
      </c>
      <c r="BB15" s="36" t="s">
        <v>123</v>
      </c>
    </row>
    <row r="16" spans="1:54" x14ac:dyDescent="0.3">
      <c r="A16" s="36">
        <v>7</v>
      </c>
      <c r="B16" s="36">
        <v>825</v>
      </c>
      <c r="C16" s="36" t="s">
        <v>123</v>
      </c>
      <c r="D16" s="36" t="s">
        <v>123</v>
      </c>
      <c r="E16" s="36" t="s">
        <v>123</v>
      </c>
      <c r="F16" s="36">
        <v>1</v>
      </c>
      <c r="G16" s="36">
        <v>1</v>
      </c>
      <c r="H16" s="36">
        <v>1</v>
      </c>
      <c r="I16" s="36" t="s">
        <v>123</v>
      </c>
      <c r="J16" s="36" t="s">
        <v>123</v>
      </c>
      <c r="K16" s="36" t="s">
        <v>123</v>
      </c>
      <c r="L16" s="36" t="s">
        <v>123</v>
      </c>
      <c r="M16" s="36" t="s">
        <v>123</v>
      </c>
      <c r="N16" s="36">
        <v>1</v>
      </c>
      <c r="O16" s="36" t="s">
        <v>123</v>
      </c>
      <c r="P16" s="36" t="s">
        <v>123</v>
      </c>
      <c r="Q16" s="36" t="s">
        <v>123</v>
      </c>
      <c r="R16" s="36" t="s">
        <v>123</v>
      </c>
      <c r="S16" s="36" t="s">
        <v>123</v>
      </c>
      <c r="T16" s="36" t="s">
        <v>123</v>
      </c>
      <c r="U16" s="36" t="s">
        <v>123</v>
      </c>
      <c r="V16" s="36">
        <v>1</v>
      </c>
      <c r="W16" s="36" t="s">
        <v>123</v>
      </c>
      <c r="X16" s="36" t="s">
        <v>123</v>
      </c>
      <c r="Y16" s="36" t="s">
        <v>123</v>
      </c>
      <c r="Z16" s="36" t="s">
        <v>123</v>
      </c>
      <c r="AA16" s="36" t="s">
        <v>123</v>
      </c>
      <c r="AB16" s="36" t="s">
        <v>123</v>
      </c>
      <c r="AC16" s="36" t="s">
        <v>123</v>
      </c>
      <c r="AD16" s="36" t="s">
        <v>123</v>
      </c>
      <c r="AE16" s="36" t="s">
        <v>123</v>
      </c>
      <c r="AF16" s="36" t="s">
        <v>123</v>
      </c>
      <c r="AG16" s="36" t="s">
        <v>123</v>
      </c>
      <c r="AH16" s="36"/>
      <c r="AI16" s="36"/>
      <c r="AJ16" s="36"/>
      <c r="AK16" s="36" t="s">
        <v>335</v>
      </c>
      <c r="AL16" s="36">
        <v>1</v>
      </c>
      <c r="AM16" s="36">
        <v>1</v>
      </c>
      <c r="AN16" s="37">
        <v>-14.81548662468</v>
      </c>
      <c r="AO16" s="37">
        <v>-64.881150629371007</v>
      </c>
      <c r="AP16" s="36">
        <v>193</v>
      </c>
      <c r="AQ16" s="36">
        <v>219</v>
      </c>
      <c r="AR16" s="36">
        <f>AQ16-AP16</f>
        <v>26</v>
      </c>
      <c r="AS16" s="36">
        <f>AP16-AP15</f>
        <v>35</v>
      </c>
      <c r="AT16" s="138"/>
      <c r="AU16" s="139"/>
      <c r="AV16" s="36" t="s">
        <v>123</v>
      </c>
      <c r="AW16" s="36" t="s">
        <v>123</v>
      </c>
      <c r="AX16" s="36" t="s">
        <v>123</v>
      </c>
      <c r="AY16" s="36" t="s">
        <v>123</v>
      </c>
      <c r="AZ16" s="36" t="s">
        <v>123</v>
      </c>
      <c r="BA16" s="36" t="s">
        <v>123</v>
      </c>
      <c r="BB16" s="36" t="s">
        <v>123</v>
      </c>
    </row>
    <row r="17" spans="1:54" x14ac:dyDescent="0.3">
      <c r="A17" s="123" t="s">
        <v>22</v>
      </c>
      <c r="B17" s="123"/>
      <c r="C17" s="38">
        <f t="shared" ref="C17:AG17" si="0">SUM(C8:C16)</f>
        <v>0</v>
      </c>
      <c r="D17" s="38">
        <f t="shared" si="0"/>
        <v>0</v>
      </c>
      <c r="E17" s="38">
        <f t="shared" si="0"/>
        <v>0</v>
      </c>
      <c r="F17" s="38">
        <f t="shared" si="0"/>
        <v>5</v>
      </c>
      <c r="G17" s="38">
        <f t="shared" si="0"/>
        <v>5</v>
      </c>
      <c r="H17" s="38">
        <f t="shared" si="0"/>
        <v>5</v>
      </c>
      <c r="I17" s="38">
        <f t="shared" si="0"/>
        <v>0</v>
      </c>
      <c r="J17" s="38">
        <f t="shared" si="0"/>
        <v>0</v>
      </c>
      <c r="K17" s="38">
        <f t="shared" si="0"/>
        <v>0</v>
      </c>
      <c r="L17" s="38">
        <f t="shared" si="0"/>
        <v>1</v>
      </c>
      <c r="M17" s="38">
        <f t="shared" si="0"/>
        <v>1</v>
      </c>
      <c r="N17" s="38">
        <f t="shared" si="0"/>
        <v>3</v>
      </c>
      <c r="O17" s="38">
        <f t="shared" si="0"/>
        <v>0</v>
      </c>
      <c r="P17" s="38">
        <f t="shared" si="0"/>
        <v>2</v>
      </c>
      <c r="Q17" s="38">
        <f t="shared" si="0"/>
        <v>2</v>
      </c>
      <c r="R17" s="38">
        <f t="shared" si="0"/>
        <v>0</v>
      </c>
      <c r="S17" s="38">
        <f t="shared" si="0"/>
        <v>0</v>
      </c>
      <c r="T17" s="38">
        <f t="shared" si="0"/>
        <v>0</v>
      </c>
      <c r="U17" s="38">
        <f t="shared" si="0"/>
        <v>0</v>
      </c>
      <c r="V17" s="38">
        <f t="shared" si="0"/>
        <v>1</v>
      </c>
      <c r="W17" s="38">
        <f t="shared" si="0"/>
        <v>0</v>
      </c>
      <c r="X17" s="38">
        <f t="shared" si="0"/>
        <v>1</v>
      </c>
      <c r="Y17" s="38">
        <f t="shared" si="0"/>
        <v>0</v>
      </c>
      <c r="Z17" s="38">
        <f t="shared" si="0"/>
        <v>0</v>
      </c>
      <c r="AA17" s="38">
        <f t="shared" si="0"/>
        <v>0</v>
      </c>
      <c r="AB17" s="38">
        <f t="shared" si="0"/>
        <v>0</v>
      </c>
      <c r="AC17" s="38">
        <f t="shared" si="0"/>
        <v>0</v>
      </c>
      <c r="AD17" s="38">
        <f t="shared" si="0"/>
        <v>0</v>
      </c>
      <c r="AE17" s="38">
        <f t="shared" si="0"/>
        <v>0</v>
      </c>
      <c r="AF17" s="38">
        <f t="shared" si="0"/>
        <v>0</v>
      </c>
      <c r="AG17" s="38">
        <f t="shared" si="0"/>
        <v>0</v>
      </c>
      <c r="AH17" s="38">
        <f>COUNTA(AH8:AH16)</f>
        <v>0</v>
      </c>
      <c r="AI17" s="38">
        <f>SUM(AI8:AI16)</f>
        <v>0</v>
      </c>
      <c r="AJ17" s="38">
        <f>SUM(AJ8:AJ16)</f>
        <v>0</v>
      </c>
      <c r="AK17" s="38">
        <f>COUNTA(AK8:AK16)</f>
        <v>1</v>
      </c>
      <c r="AL17" s="38">
        <f>SUM(AL8:AL16)</f>
        <v>1</v>
      </c>
      <c r="AM17" s="38">
        <f>SUM(AM8:AM16)</f>
        <v>1</v>
      </c>
      <c r="AN17" s="106" t="s">
        <v>25</v>
      </c>
      <c r="AO17" s="106"/>
      <c r="AP17" s="106">
        <f>AR17+AS17</f>
        <v>218</v>
      </c>
      <c r="AQ17" s="106"/>
      <c r="AR17" s="34">
        <f>SUM(AR8:AR16)</f>
        <v>37</v>
      </c>
      <c r="AS17" s="34">
        <f>SUM(AS8:AS16)</f>
        <v>181</v>
      </c>
      <c r="AT17" s="106" t="s">
        <v>75</v>
      </c>
      <c r="AU17" s="106"/>
      <c r="AV17" s="38">
        <f t="shared" ref="AV17:BB17" si="1">SUM(AV8:AV16)</f>
        <v>2</v>
      </c>
      <c r="AW17" s="38">
        <f t="shared" si="1"/>
        <v>2</v>
      </c>
      <c r="AX17" s="38">
        <f t="shared" si="1"/>
        <v>2</v>
      </c>
      <c r="AY17" s="38">
        <f t="shared" si="1"/>
        <v>84</v>
      </c>
      <c r="AZ17" s="38">
        <f>SUM(AZ8:AZ16)</f>
        <v>105</v>
      </c>
      <c r="BA17" s="38">
        <f t="shared" si="1"/>
        <v>1</v>
      </c>
      <c r="BB17" s="38">
        <f t="shared" si="1"/>
        <v>0</v>
      </c>
    </row>
    <row r="18" spans="1:54" ht="10.95" customHeight="1" x14ac:dyDescent="0.3">
      <c r="AP18" s="82">
        <f>AQ16-AP8</f>
        <v>218</v>
      </c>
    </row>
    <row r="19" spans="1:54" ht="10.95" customHeight="1" x14ac:dyDescent="0.3"/>
    <row r="20" spans="1:54" ht="10.95" customHeight="1" x14ac:dyDescent="0.3"/>
    <row r="21" spans="1:54" ht="10.95" customHeight="1" x14ac:dyDescent="0.3"/>
    <row r="22" spans="1:54" ht="10.95" customHeight="1" x14ac:dyDescent="0.3"/>
    <row r="23" spans="1:54" ht="10.95" customHeight="1" x14ac:dyDescent="0.3"/>
    <row r="24" spans="1:54" ht="10.95" customHeight="1" x14ac:dyDescent="0.3"/>
    <row r="25" spans="1:54" ht="10.95" customHeight="1" x14ac:dyDescent="0.3"/>
    <row r="26" spans="1:54" ht="10.95" customHeight="1" x14ac:dyDescent="0.3"/>
    <row r="27" spans="1:54" ht="10.95" customHeight="1" x14ac:dyDescent="0.3"/>
    <row r="28" spans="1:54" ht="10.95" customHeight="1" x14ac:dyDescent="0.3"/>
    <row r="29" spans="1:54" ht="10.95" customHeight="1" x14ac:dyDescent="0.3"/>
    <row r="30" spans="1:54" ht="10.95" customHeight="1" x14ac:dyDescent="0.3"/>
    <row r="31" spans="1:54" ht="10.95" customHeight="1" x14ac:dyDescent="0.3"/>
    <row r="32" spans="1:54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9">
    <mergeCell ref="A17:B17"/>
    <mergeCell ref="AN17:AO17"/>
    <mergeCell ref="AP17:AQ17"/>
    <mergeCell ref="AT17:AU17"/>
    <mergeCell ref="AP7:AQ7"/>
    <mergeCell ref="AT8:AU8"/>
    <mergeCell ref="AT10:AU10"/>
    <mergeCell ref="AT13:AU13"/>
    <mergeCell ref="AT14:AU14"/>
    <mergeCell ref="AT16:AU16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1:D2"/>
    <mergeCell ref="G1:AT1"/>
    <mergeCell ref="G2:AT2"/>
    <mergeCell ref="A3:AZ3"/>
    <mergeCell ref="A4:E4"/>
    <mergeCell ref="Q4:V4"/>
    <mergeCell ref="W4:AE4"/>
    <mergeCell ref="AG4:AJ4"/>
    <mergeCell ref="AU4:BB4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5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6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7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8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9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0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1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2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3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4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5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6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7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8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9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0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1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2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3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4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5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6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7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38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39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0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1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2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3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4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5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6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80</vt:i4>
      </vt:variant>
      <vt:variant>
        <vt:lpstr>Rangos con nombre</vt:lpstr>
      </vt:variant>
      <vt:variant>
        <vt:i4>76</vt:i4>
      </vt:variant>
    </vt:vector>
  </HeadingPairs>
  <TitlesOfParts>
    <vt:vector size="156" baseType="lpstr">
      <vt:lpstr>Caratula</vt:lpstr>
      <vt:lpstr>Historial de revisiones</vt:lpstr>
      <vt:lpstr>Resumen</vt:lpstr>
      <vt:lpstr>Hoja1</vt:lpstr>
      <vt:lpstr>F-01</vt:lpstr>
      <vt:lpstr>R-1.1</vt:lpstr>
      <vt:lpstr>R-1.1.1</vt:lpstr>
      <vt:lpstr>R-1.1.2</vt:lpstr>
      <vt:lpstr>R-1.1.3</vt:lpstr>
      <vt:lpstr>R-1.1.3.1</vt:lpstr>
      <vt:lpstr>R-1.1.4</vt:lpstr>
      <vt:lpstr>R-1.1.4.1</vt:lpstr>
      <vt:lpstr>R-1.1.4.2</vt:lpstr>
      <vt:lpstr>R-1.1.4.3</vt:lpstr>
      <vt:lpstr>R-1.2</vt:lpstr>
      <vt:lpstr>R-1.2.1</vt:lpstr>
      <vt:lpstr>R-1.2.2</vt:lpstr>
      <vt:lpstr>R-1.2.2.1</vt:lpstr>
      <vt:lpstr>R-1.2.2.2</vt:lpstr>
      <vt:lpstr>R-1.2.3</vt:lpstr>
      <vt:lpstr>R-1.2.4</vt:lpstr>
      <vt:lpstr>R-1.2.4.1</vt:lpstr>
      <vt:lpstr>R-1.2.5</vt:lpstr>
      <vt:lpstr>R-1.2.5.1</vt:lpstr>
      <vt:lpstr>R-1.3</vt:lpstr>
      <vt:lpstr>R-1.3.1</vt:lpstr>
      <vt:lpstr>R-1.3.1.1</vt:lpstr>
      <vt:lpstr>R-1.3.2</vt:lpstr>
      <vt:lpstr>R-1.3.2.1</vt:lpstr>
      <vt:lpstr>R-1.3.3</vt:lpstr>
      <vt:lpstr>R-1.3.3.1</vt:lpstr>
      <vt:lpstr>R-1.3.4</vt:lpstr>
      <vt:lpstr>R-1.3.5</vt:lpstr>
      <vt:lpstr>R-1.3.5.1</vt:lpstr>
      <vt:lpstr>R-1.3.6</vt:lpstr>
      <vt:lpstr>R-1.3.7</vt:lpstr>
      <vt:lpstr>R-1.3.7.1</vt:lpstr>
      <vt:lpstr>R-1.3.7.1.1</vt:lpstr>
      <vt:lpstr>R-1.3.7.1.2</vt:lpstr>
      <vt:lpstr>R-1.3.7.2</vt:lpstr>
      <vt:lpstr>R-1.3.7.2.1</vt:lpstr>
      <vt:lpstr>Subramal X53</vt:lpstr>
      <vt:lpstr>Subramal X54</vt:lpstr>
      <vt:lpstr>Subramal X55</vt:lpstr>
      <vt:lpstr>Subramal X56</vt:lpstr>
      <vt:lpstr>Subramal X57</vt:lpstr>
      <vt:lpstr>Subramal X58</vt:lpstr>
      <vt:lpstr>Subramal X59</vt:lpstr>
      <vt:lpstr>Subramal X60</vt:lpstr>
      <vt:lpstr>Subramal X61</vt:lpstr>
      <vt:lpstr>Subramal X62</vt:lpstr>
      <vt:lpstr>Subramal X63</vt:lpstr>
      <vt:lpstr>Subramal X64</vt:lpstr>
      <vt:lpstr>Subramal X65</vt:lpstr>
      <vt:lpstr>Subramal X66</vt:lpstr>
      <vt:lpstr>Subramal X67</vt:lpstr>
      <vt:lpstr>Subramal X68</vt:lpstr>
      <vt:lpstr>Subramal X69</vt:lpstr>
      <vt:lpstr>Subramal X70</vt:lpstr>
      <vt:lpstr>Subramal X71</vt:lpstr>
      <vt:lpstr>Subramal X72</vt:lpstr>
      <vt:lpstr>Subramal X73</vt:lpstr>
      <vt:lpstr>Subramal X74</vt:lpstr>
      <vt:lpstr>Subramal X75</vt:lpstr>
      <vt:lpstr>Subramal X76</vt:lpstr>
      <vt:lpstr>Subramal X77</vt:lpstr>
      <vt:lpstr>Subramal X78</vt:lpstr>
      <vt:lpstr>Subramal X79</vt:lpstr>
      <vt:lpstr>Subramal X80</vt:lpstr>
      <vt:lpstr>Subramal X81</vt:lpstr>
      <vt:lpstr>Subramal X82</vt:lpstr>
      <vt:lpstr>Subramal X83</vt:lpstr>
      <vt:lpstr>Subramal X84</vt:lpstr>
      <vt:lpstr>Subramal X85</vt:lpstr>
      <vt:lpstr>Subramal X86</vt:lpstr>
      <vt:lpstr>Subramal X87</vt:lpstr>
      <vt:lpstr>Subramal X88</vt:lpstr>
      <vt:lpstr>Subramal X89</vt:lpstr>
      <vt:lpstr>Subramal X90</vt:lpstr>
      <vt:lpstr>Info</vt:lpstr>
      <vt:lpstr>'F-01'!Títulos_a_imprimir</vt:lpstr>
      <vt:lpstr>'R-1.1'!Títulos_a_imprimir</vt:lpstr>
      <vt:lpstr>'R-1.1.1'!Títulos_a_imprimir</vt:lpstr>
      <vt:lpstr>'R-1.1.2'!Títulos_a_imprimir</vt:lpstr>
      <vt:lpstr>'R-1.1.3'!Títulos_a_imprimir</vt:lpstr>
      <vt:lpstr>'R-1.1.3.1'!Títulos_a_imprimir</vt:lpstr>
      <vt:lpstr>'R-1.1.4'!Títulos_a_imprimir</vt:lpstr>
      <vt:lpstr>'R-1.1.4.1'!Títulos_a_imprimir</vt:lpstr>
      <vt:lpstr>'R-1.1.4.2'!Títulos_a_imprimir</vt:lpstr>
      <vt:lpstr>'R-1.1.4.3'!Títulos_a_imprimir</vt:lpstr>
      <vt:lpstr>'R-1.2'!Títulos_a_imprimir</vt:lpstr>
      <vt:lpstr>'R-1.2.1'!Títulos_a_imprimir</vt:lpstr>
      <vt:lpstr>'R-1.2.2'!Títulos_a_imprimir</vt:lpstr>
      <vt:lpstr>'R-1.2.2.1'!Títulos_a_imprimir</vt:lpstr>
      <vt:lpstr>'R-1.2.2.2'!Títulos_a_imprimir</vt:lpstr>
      <vt:lpstr>'R-1.2.3'!Títulos_a_imprimir</vt:lpstr>
      <vt:lpstr>'R-1.2.4'!Títulos_a_imprimir</vt:lpstr>
      <vt:lpstr>'R-1.2.4.1'!Títulos_a_imprimir</vt:lpstr>
      <vt:lpstr>'R-1.2.5'!Títulos_a_imprimir</vt:lpstr>
      <vt:lpstr>'R-1.2.5.1'!Títulos_a_imprimir</vt:lpstr>
      <vt:lpstr>'R-1.3'!Títulos_a_imprimir</vt:lpstr>
      <vt:lpstr>'R-1.3.1'!Títulos_a_imprimir</vt:lpstr>
      <vt:lpstr>'R-1.3.1.1'!Títulos_a_imprimir</vt:lpstr>
      <vt:lpstr>'R-1.3.2'!Títulos_a_imprimir</vt:lpstr>
      <vt:lpstr>'R-1.3.2.1'!Títulos_a_imprimir</vt:lpstr>
      <vt:lpstr>'R-1.3.3'!Títulos_a_imprimir</vt:lpstr>
      <vt:lpstr>'R-1.3.3.1'!Títulos_a_imprimir</vt:lpstr>
      <vt:lpstr>'R-1.3.4'!Títulos_a_imprimir</vt:lpstr>
      <vt:lpstr>'R-1.3.5'!Títulos_a_imprimir</vt:lpstr>
      <vt:lpstr>'R-1.3.5.1'!Títulos_a_imprimir</vt:lpstr>
      <vt:lpstr>'R-1.3.6'!Títulos_a_imprimir</vt:lpstr>
      <vt:lpstr>'R-1.3.7'!Títulos_a_imprimir</vt:lpstr>
      <vt:lpstr>'R-1.3.7.1'!Títulos_a_imprimir</vt:lpstr>
      <vt:lpstr>'R-1.3.7.1.1'!Títulos_a_imprimir</vt:lpstr>
      <vt:lpstr>'R-1.3.7.1.2'!Títulos_a_imprimir</vt:lpstr>
      <vt:lpstr>'R-1.3.7.2'!Títulos_a_imprimir</vt:lpstr>
      <vt:lpstr>'R-1.3.7.2.1'!Títulos_a_imprimir</vt:lpstr>
      <vt:lpstr>Resumen!Títulos_a_imprimir</vt:lpstr>
      <vt:lpstr>'Subramal X53'!Títulos_a_imprimir</vt:lpstr>
      <vt:lpstr>'Subramal X54'!Títulos_a_imprimir</vt:lpstr>
      <vt:lpstr>'Subramal X55'!Títulos_a_imprimir</vt:lpstr>
      <vt:lpstr>'Subramal X56'!Títulos_a_imprimir</vt:lpstr>
      <vt:lpstr>'Subramal X57'!Títulos_a_imprimir</vt:lpstr>
      <vt:lpstr>'Subramal X58'!Títulos_a_imprimir</vt:lpstr>
      <vt:lpstr>'Subramal X59'!Títulos_a_imprimir</vt:lpstr>
      <vt:lpstr>'Subramal X60'!Títulos_a_imprimir</vt:lpstr>
      <vt:lpstr>'Subramal X61'!Títulos_a_imprimir</vt:lpstr>
      <vt:lpstr>'Subramal X62'!Títulos_a_imprimir</vt:lpstr>
      <vt:lpstr>'Subramal X63'!Títulos_a_imprimir</vt:lpstr>
      <vt:lpstr>'Subramal X64'!Títulos_a_imprimir</vt:lpstr>
      <vt:lpstr>'Subramal X65'!Títulos_a_imprimir</vt:lpstr>
      <vt:lpstr>'Subramal X66'!Títulos_a_imprimir</vt:lpstr>
      <vt:lpstr>'Subramal X67'!Títulos_a_imprimir</vt:lpstr>
      <vt:lpstr>'Subramal X68'!Títulos_a_imprimir</vt:lpstr>
      <vt:lpstr>'Subramal X69'!Títulos_a_imprimir</vt:lpstr>
      <vt:lpstr>'Subramal X70'!Títulos_a_imprimir</vt:lpstr>
      <vt:lpstr>'Subramal X71'!Títulos_a_imprimir</vt:lpstr>
      <vt:lpstr>'Subramal X72'!Títulos_a_imprimir</vt:lpstr>
      <vt:lpstr>'Subramal X73'!Títulos_a_imprimir</vt:lpstr>
      <vt:lpstr>'Subramal X74'!Títulos_a_imprimir</vt:lpstr>
      <vt:lpstr>'Subramal X75'!Títulos_a_imprimir</vt:lpstr>
      <vt:lpstr>'Subramal X76'!Títulos_a_imprimir</vt:lpstr>
      <vt:lpstr>'Subramal X77'!Títulos_a_imprimir</vt:lpstr>
      <vt:lpstr>'Subramal X78'!Títulos_a_imprimir</vt:lpstr>
      <vt:lpstr>'Subramal X79'!Títulos_a_imprimir</vt:lpstr>
      <vt:lpstr>'Subramal X80'!Títulos_a_imprimir</vt:lpstr>
      <vt:lpstr>'Subramal X81'!Títulos_a_imprimir</vt:lpstr>
      <vt:lpstr>'Subramal X82'!Títulos_a_imprimir</vt:lpstr>
      <vt:lpstr>'Subramal X83'!Títulos_a_imprimir</vt:lpstr>
      <vt:lpstr>'Subramal X84'!Títulos_a_imprimir</vt:lpstr>
      <vt:lpstr>'Subramal X85'!Títulos_a_imprimir</vt:lpstr>
      <vt:lpstr>'Subramal X86'!Títulos_a_imprimir</vt:lpstr>
      <vt:lpstr>'Subramal X87'!Títulos_a_imprimir</vt:lpstr>
      <vt:lpstr>'Subramal X88'!Títulos_a_imprimir</vt:lpstr>
      <vt:lpstr>'Subramal X89'!Títulos_a_imprimir</vt:lpstr>
      <vt:lpstr>'Subramal X90'!Títulos_a_imprimir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Mendoza Loayza</dc:creator>
  <cp:lastModifiedBy>Bryan Willy Caceres Mallcu</cp:lastModifiedBy>
  <cp:lastPrinted>2019-11-25T18:34:22Z</cp:lastPrinted>
  <dcterms:created xsi:type="dcterms:W3CDTF">2018-01-26T20:00:31Z</dcterms:created>
  <dcterms:modified xsi:type="dcterms:W3CDTF">2024-02-23T13:49:43Z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(3)KnENgNBCoT6zrjdNxy6gioiiHZvowB64Y7KzzXKCCr0eIPZjV4SN364xW/4aAtm7f1R7JZU9
b4EC+X9eIjua+ZriPF1L5kkpe3kyRtEJfmg/umuubUo9YPiP4SuJOWpTSQxc/sXjPrK3s47C
pIhTJmufMP/2OgV3zf/ZiwdrjQzHB1eDN2nTT3XfGigwANk39GxAaQd2GjKa4LjTZJba9zRv
DkaIbbUMGiJdkfUpSW</vt:lpwstr>
  </property>
  <property fmtid="{D5CDD505-2E9C-101B-9397-08002B2CF9AE}" pid="3" name="_2015_ms_pID_7253431">
    <vt:lpwstr>O1ZD9Xwt8mL3q8x2qM0KzF3OfGknofrJX8oUqvJepBE2egCJkWCLE0
WxqBX9LLQcZ2Rl7Z22I4NG6qFwmEG7//nUhRcbGx4jxg91RshxEehUjLvN+C+KxTm5aoJaPt
TCrmCn7c0C4YUKixtbRw/A99m9skC2Bl5P86nfFN81lBdboctQ7kj7GwFe9OF2nXyJRRexI2
DZ8O/p1CCwBzHb+Gs1jC7RDsDODIloJ6V0+J</vt:lpwstr>
  </property>
  <property fmtid="{D5CDD505-2E9C-101B-9397-08002B2CF9AE}" pid="4" name="_2015_ms_pID_7253432">
    <vt:lpwstr>CQ==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1575895737</vt:lpwstr>
  </property>
</Properties>
</file>