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sthp/CLASSES/old classes/5340/weekly work/Week 5/"/>
    </mc:Choice>
  </mc:AlternateContent>
  <xr:revisionPtr revIDLastSave="0" documentId="13_ncr:1_{4CE303D1-65BC-B947-B82E-00AA546189DF}" xr6:coauthVersionLast="47" xr6:coauthVersionMax="47" xr10:uidLastSave="{00000000-0000-0000-0000-000000000000}"/>
  <bookViews>
    <workbookView xWindow="16020" yWindow="5920" windowWidth="28040" windowHeight="17440" activeTab="1" xr2:uid="{62B9275D-CE83-D34C-B6B8-6E8F4BE649AE}"/>
  </bookViews>
  <sheets>
    <sheet name="Big M" sheetId="1" r:id="rId1"/>
    <sheet name="2 Phas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2" l="1"/>
  <c r="E45" i="2"/>
  <c r="F45" i="2"/>
  <c r="G45" i="2"/>
  <c r="H45" i="2"/>
  <c r="I45" i="2"/>
  <c r="C45" i="2"/>
  <c r="G31" i="2"/>
  <c r="H31" i="2"/>
  <c r="C31" i="2"/>
  <c r="L11" i="2"/>
  <c r="K10" i="2"/>
  <c r="D10" i="2"/>
  <c r="E10" i="2"/>
  <c r="E17" i="2" s="1"/>
  <c r="F10" i="2"/>
  <c r="G10" i="2"/>
  <c r="H10" i="2"/>
  <c r="I10" i="2"/>
  <c r="I17" i="2" s="1"/>
  <c r="J10" i="2"/>
  <c r="C10" i="2"/>
  <c r="J19" i="2"/>
  <c r="J21" i="2" s="1"/>
  <c r="I19" i="2"/>
  <c r="I21" i="2" s="1"/>
  <c r="H19" i="2"/>
  <c r="H21" i="2" s="1"/>
  <c r="G19" i="2"/>
  <c r="G20" i="2" s="1"/>
  <c r="G27" i="2" s="1"/>
  <c r="G34" i="2" s="1"/>
  <c r="F19" i="2"/>
  <c r="F20" i="2" s="1"/>
  <c r="F27" i="2" s="1"/>
  <c r="E19" i="2"/>
  <c r="E21" i="2" s="1"/>
  <c r="D19" i="2"/>
  <c r="D21" i="2" s="1"/>
  <c r="C19" i="2"/>
  <c r="C21" i="2" s="1"/>
  <c r="L14" i="2"/>
  <c r="L13" i="2"/>
  <c r="L12" i="2"/>
  <c r="C19" i="1"/>
  <c r="D28" i="1"/>
  <c r="E28" i="1"/>
  <c r="F28" i="1"/>
  <c r="G28" i="1"/>
  <c r="H28" i="1"/>
  <c r="I28" i="1"/>
  <c r="J28" i="1"/>
  <c r="K28" i="1"/>
  <c r="C28" i="1"/>
  <c r="D27" i="1"/>
  <c r="E27" i="1"/>
  <c r="F27" i="1"/>
  <c r="G27" i="1"/>
  <c r="H27" i="1"/>
  <c r="I27" i="1"/>
  <c r="J27" i="1"/>
  <c r="K27" i="1"/>
  <c r="C27" i="1"/>
  <c r="D26" i="1"/>
  <c r="E26" i="1"/>
  <c r="F26" i="1"/>
  <c r="G26" i="1"/>
  <c r="H26" i="1"/>
  <c r="I26" i="1"/>
  <c r="J26" i="1"/>
  <c r="K26" i="1"/>
  <c r="C26" i="1"/>
  <c r="D24" i="1"/>
  <c r="E24" i="1"/>
  <c r="F24" i="1"/>
  <c r="G24" i="1"/>
  <c r="H24" i="1"/>
  <c r="I24" i="1"/>
  <c r="J24" i="1"/>
  <c r="K24" i="1"/>
  <c r="C24" i="1"/>
  <c r="D25" i="1"/>
  <c r="E25" i="1"/>
  <c r="F25" i="1"/>
  <c r="G25" i="1"/>
  <c r="H25" i="1"/>
  <c r="I25" i="1"/>
  <c r="J25" i="1"/>
  <c r="K25" i="1"/>
  <c r="C25" i="1"/>
  <c r="L19" i="1"/>
  <c r="L20" i="1"/>
  <c r="L21" i="1"/>
  <c r="L18" i="1"/>
  <c r="D21" i="1"/>
  <c r="E21" i="1"/>
  <c r="F21" i="1"/>
  <c r="G21" i="1"/>
  <c r="H21" i="1"/>
  <c r="I21" i="1"/>
  <c r="J21" i="1"/>
  <c r="K21" i="1"/>
  <c r="C21" i="1"/>
  <c r="D20" i="1"/>
  <c r="E20" i="1"/>
  <c r="F20" i="1"/>
  <c r="G20" i="1"/>
  <c r="H20" i="1"/>
  <c r="I20" i="1"/>
  <c r="J20" i="1"/>
  <c r="K20" i="1"/>
  <c r="C20" i="1"/>
  <c r="D18" i="1"/>
  <c r="E18" i="1"/>
  <c r="F18" i="1"/>
  <c r="G18" i="1"/>
  <c r="H18" i="1"/>
  <c r="I18" i="1"/>
  <c r="J18" i="1"/>
  <c r="K18" i="1"/>
  <c r="C18" i="1"/>
  <c r="D17" i="1"/>
  <c r="E17" i="1"/>
  <c r="F17" i="1"/>
  <c r="G17" i="1"/>
  <c r="H17" i="1"/>
  <c r="I17" i="1"/>
  <c r="J17" i="1"/>
  <c r="K17" i="1"/>
  <c r="C17" i="1"/>
  <c r="D19" i="1"/>
  <c r="E19" i="1"/>
  <c r="F19" i="1"/>
  <c r="G19" i="1"/>
  <c r="H19" i="1"/>
  <c r="I19" i="1"/>
  <c r="J19" i="1"/>
  <c r="K19" i="1"/>
  <c r="L12" i="1"/>
  <c r="L13" i="1"/>
  <c r="L14" i="1"/>
  <c r="L11" i="1"/>
  <c r="D10" i="1"/>
  <c r="E10" i="1"/>
  <c r="F10" i="1"/>
  <c r="G10" i="1"/>
  <c r="H10" i="1"/>
  <c r="I10" i="1"/>
  <c r="J10" i="1"/>
  <c r="K10" i="1"/>
  <c r="C10" i="1"/>
  <c r="H17" i="2" l="1"/>
  <c r="H24" i="2" s="1"/>
  <c r="C18" i="2"/>
  <c r="C25" i="2" s="1"/>
  <c r="C32" i="2" s="1"/>
  <c r="C20" i="2"/>
  <c r="C27" i="2" s="1"/>
  <c r="C34" i="2" s="1"/>
  <c r="D20" i="2"/>
  <c r="D27" i="2" s="1"/>
  <c r="E20" i="2"/>
  <c r="E27" i="2" s="1"/>
  <c r="E18" i="2"/>
  <c r="E25" i="2" s="1"/>
  <c r="J18" i="2"/>
  <c r="J17" i="2"/>
  <c r="G17" i="2"/>
  <c r="F17" i="2"/>
  <c r="F24" i="2" s="1"/>
  <c r="C17" i="2"/>
  <c r="J20" i="2"/>
  <c r="D17" i="2"/>
  <c r="K19" i="2"/>
  <c r="H20" i="2"/>
  <c r="H27" i="2" s="1"/>
  <c r="H34" i="2" s="1"/>
  <c r="D18" i="2"/>
  <c r="D25" i="2" s="1"/>
  <c r="I20" i="2"/>
  <c r="I27" i="2" s="1"/>
  <c r="F18" i="2"/>
  <c r="F25" i="2" s="1"/>
  <c r="F21" i="2"/>
  <c r="K21" i="2"/>
  <c r="G18" i="2"/>
  <c r="G25" i="2" s="1"/>
  <c r="G32" i="2" s="1"/>
  <c r="G21" i="2"/>
  <c r="G28" i="2" s="1"/>
  <c r="G35" i="2" s="1"/>
  <c r="H18" i="2"/>
  <c r="H25" i="2" s="1"/>
  <c r="H32" i="2" s="1"/>
  <c r="I18" i="2"/>
  <c r="I25" i="2" s="1"/>
  <c r="I24" i="2" s="1"/>
  <c r="D28" i="2" l="1"/>
  <c r="G24" i="2"/>
  <c r="J24" i="2"/>
  <c r="D24" i="2"/>
  <c r="J25" i="2"/>
  <c r="K18" i="2"/>
  <c r="F26" i="2"/>
  <c r="K20" i="2"/>
  <c r="E26" i="2"/>
  <c r="E24" i="2"/>
  <c r="H33" i="2"/>
  <c r="C24" i="2"/>
  <c r="F28" i="2"/>
  <c r="E28" i="2"/>
  <c r="J28" i="2"/>
  <c r="J27" i="2"/>
  <c r="I26" i="2"/>
  <c r="D26" i="2"/>
  <c r="I28" i="2"/>
  <c r="H26" i="2"/>
  <c r="C28" i="2"/>
  <c r="C35" i="2" s="1"/>
  <c r="C26" i="2"/>
  <c r="C33" i="2" s="1"/>
  <c r="H28" i="2"/>
  <c r="H35" i="2" s="1"/>
  <c r="G26" i="2"/>
  <c r="G33" i="2" s="1"/>
  <c r="J26" i="2" l="1"/>
</calcChain>
</file>

<file path=xl/sharedStrings.xml><?xml version="1.0" encoding="utf-8"?>
<sst xmlns="http://schemas.openxmlformats.org/spreadsheetml/2006/main" count="178" uniqueCount="33">
  <si>
    <t>x1</t>
  </si>
  <si>
    <t>x2</t>
  </si>
  <si>
    <t>s1</t>
  </si>
  <si>
    <t>s2</t>
  </si>
  <si>
    <t>s3</t>
  </si>
  <si>
    <t>s4</t>
  </si>
  <si>
    <t>a2</t>
  </si>
  <si>
    <t>rhs</t>
  </si>
  <si>
    <t>z</t>
  </si>
  <si>
    <t>a1</t>
  </si>
  <si>
    <t>ratio</t>
  </si>
  <si>
    <t>R10 = R3 - 1000*R4 - 1000*R5</t>
  </si>
  <si>
    <t>R17 = R10+24992*R18</t>
  </si>
  <si>
    <t>R18 = R11-5*R19</t>
  </si>
  <si>
    <t>R20 = R13-20*R19</t>
  </si>
  <si>
    <t>R21 = R14 - 15*R19</t>
  </si>
  <si>
    <t>R19 = R12/20 &lt;--- DO THIS FIRST</t>
  </si>
  <si>
    <t>R25 = R18/13.75 &lt;---DO THIS FIRST</t>
  </si>
  <si>
    <t>R24 = R17 + 13748*R25</t>
  </si>
  <si>
    <t>R26 = R19 - .25*R25</t>
  </si>
  <si>
    <t xml:space="preserve">R27 = R20 </t>
  </si>
  <si>
    <t>R28 = R21 + 1.75 *R25</t>
  </si>
  <si>
    <t>R10 = R3 - 1*R4 - 1*R5</t>
  </si>
  <si>
    <t>R17 = R10+25*R18</t>
  </si>
  <si>
    <t>R24 = R17 + 13.75*R25</t>
  </si>
  <si>
    <t>R45 = R38-8*R40 - 4*R39</t>
  </si>
  <si>
    <t>a1 can be removed!</t>
  </si>
  <si>
    <t>a2 can be removed!!!!</t>
  </si>
  <si>
    <t>Put in the original objective</t>
  </si>
  <si>
    <t>Do row ops to ensure basic variables have 0 Z-coefficients</t>
  </si>
  <si>
    <t>Do row operations to ensure that the basic variables have 0 Z-coefficients</t>
  </si>
  <si>
    <r>
      <t xml:space="preserve">R19 = R12/20 </t>
    </r>
    <r>
      <rPr>
        <b/>
        <sz val="12"/>
        <color theme="1"/>
        <rFont val="Calibri"/>
        <family val="2"/>
        <scheme val="minor"/>
      </rPr>
      <t>&lt;--- DO THIS FIRST</t>
    </r>
  </si>
  <si>
    <r>
      <t xml:space="preserve">R25 = R18/13.75 </t>
    </r>
    <r>
      <rPr>
        <b/>
        <sz val="12"/>
        <color theme="1"/>
        <rFont val="Calibri"/>
        <family val="2"/>
        <scheme val="minor"/>
      </rPr>
      <t>&lt;---DO THIS FIRST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</si>
</sst>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9D81-2935-9A4E-951E-CF80943BE605}">
  <dimension ref="A2:L35"/>
  <sheetViews>
    <sheetView workbookViewId="0">
      <selection activeCell="A2" sqref="A2:L28"/>
    </sheetView>
  </sheetViews>
  <sheetFormatPr baseColWidth="10" defaultRowHeight="16" x14ac:dyDescent="0.2"/>
  <cols>
    <col min="1" max="1" width="31.1640625" customWidth="1"/>
    <col min="2" max="2" width="7.33203125" style="1" customWidth="1"/>
    <col min="3" max="11" width="6.83203125" style="1" customWidth="1"/>
    <col min="12" max="12" width="7.6640625" customWidth="1"/>
  </cols>
  <sheetData>
    <row r="2" spans="1:12" x14ac:dyDescent="0.2">
      <c r="B2" s="2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9</v>
      </c>
      <c r="J2" s="2" t="s">
        <v>6</v>
      </c>
      <c r="K2" s="2" t="s">
        <v>7</v>
      </c>
    </row>
    <row r="3" spans="1:12" x14ac:dyDescent="0.2">
      <c r="B3" s="2" t="s">
        <v>8</v>
      </c>
      <c r="C3" s="2">
        <v>8</v>
      </c>
      <c r="D3" s="2">
        <v>4</v>
      </c>
      <c r="E3" s="2">
        <v>0</v>
      </c>
      <c r="F3" s="2">
        <v>0</v>
      </c>
      <c r="G3" s="2">
        <v>0</v>
      </c>
      <c r="H3" s="2">
        <v>0</v>
      </c>
      <c r="I3" s="2">
        <v>1000</v>
      </c>
      <c r="J3" s="2">
        <v>1000</v>
      </c>
      <c r="K3" s="2">
        <v>0</v>
      </c>
    </row>
    <row r="4" spans="1:12" x14ac:dyDescent="0.2">
      <c r="B4" s="2" t="s">
        <v>9</v>
      </c>
      <c r="C4" s="2">
        <v>5</v>
      </c>
      <c r="D4" s="2">
        <v>15</v>
      </c>
      <c r="E4" s="2">
        <v>-1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50</v>
      </c>
    </row>
    <row r="5" spans="1:12" x14ac:dyDescent="0.2">
      <c r="B5" s="2" t="s">
        <v>6</v>
      </c>
      <c r="C5" s="2">
        <v>20</v>
      </c>
      <c r="D5" s="2">
        <v>5</v>
      </c>
      <c r="E5" s="2">
        <v>0</v>
      </c>
      <c r="F5" s="2">
        <v>-1</v>
      </c>
      <c r="G5" s="2">
        <v>0</v>
      </c>
      <c r="H5" s="2">
        <v>0</v>
      </c>
      <c r="I5" s="2">
        <v>0</v>
      </c>
      <c r="J5" s="2">
        <v>1</v>
      </c>
      <c r="K5" s="2">
        <v>40</v>
      </c>
    </row>
    <row r="6" spans="1:12" x14ac:dyDescent="0.2">
      <c r="B6" s="2" t="s">
        <v>4</v>
      </c>
      <c r="C6" s="2">
        <v>20</v>
      </c>
      <c r="D6" s="2">
        <v>5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40</v>
      </c>
    </row>
    <row r="7" spans="1:12" x14ac:dyDescent="0.2">
      <c r="B7" s="2" t="s">
        <v>5</v>
      </c>
      <c r="C7" s="2">
        <v>15</v>
      </c>
      <c r="D7" s="2">
        <v>2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60</v>
      </c>
    </row>
    <row r="9" spans="1:12" x14ac:dyDescent="0.2">
      <c r="B9" s="2"/>
      <c r="C9" s="3" t="s">
        <v>0</v>
      </c>
      <c r="D9" s="2" t="s">
        <v>1</v>
      </c>
      <c r="E9" s="2" t="s">
        <v>2</v>
      </c>
      <c r="F9" s="2" t="s">
        <v>3</v>
      </c>
      <c r="G9" s="2" t="s">
        <v>4</v>
      </c>
      <c r="H9" s="2" t="s">
        <v>5</v>
      </c>
      <c r="I9" s="2" t="s">
        <v>9</v>
      </c>
      <c r="J9" s="2" t="s">
        <v>6</v>
      </c>
      <c r="K9" s="2" t="s">
        <v>7</v>
      </c>
    </row>
    <row r="10" spans="1:12" x14ac:dyDescent="0.2">
      <c r="A10" t="s">
        <v>11</v>
      </c>
      <c r="B10" s="2" t="s">
        <v>8</v>
      </c>
      <c r="C10" s="3">
        <f>C3-1000*C4-1000*C5</f>
        <v>-24992</v>
      </c>
      <c r="D10" s="2">
        <f t="shared" ref="D10:K10" si="0">D3-1000*D4-1000*D5</f>
        <v>-19996</v>
      </c>
      <c r="E10" s="2">
        <f t="shared" si="0"/>
        <v>1000</v>
      </c>
      <c r="F10" s="2">
        <f t="shared" si="0"/>
        <v>1000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-90000</v>
      </c>
      <c r="L10" t="s">
        <v>10</v>
      </c>
    </row>
    <row r="11" spans="1:12" x14ac:dyDescent="0.2">
      <c r="B11" s="2" t="s">
        <v>9</v>
      </c>
      <c r="C11" s="3">
        <v>5</v>
      </c>
      <c r="D11" s="2">
        <v>15</v>
      </c>
      <c r="E11" s="2">
        <v>-1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50</v>
      </c>
      <c r="L11">
        <f>K11/C11</f>
        <v>10</v>
      </c>
    </row>
    <row r="12" spans="1:12" x14ac:dyDescent="0.2">
      <c r="B12" s="3" t="s">
        <v>6</v>
      </c>
      <c r="C12" s="3">
        <v>20</v>
      </c>
      <c r="D12" s="3">
        <v>5</v>
      </c>
      <c r="E12" s="3">
        <v>0</v>
      </c>
      <c r="F12" s="3">
        <v>-1</v>
      </c>
      <c r="G12" s="3">
        <v>0</v>
      </c>
      <c r="H12" s="3">
        <v>0</v>
      </c>
      <c r="I12" s="3">
        <v>0</v>
      </c>
      <c r="J12" s="3">
        <v>1</v>
      </c>
      <c r="K12" s="3">
        <v>40</v>
      </c>
      <c r="L12">
        <f t="shared" ref="L12:L14" si="1">K12/C12</f>
        <v>2</v>
      </c>
    </row>
    <row r="13" spans="1:12" x14ac:dyDescent="0.2">
      <c r="B13" s="2" t="s">
        <v>4</v>
      </c>
      <c r="C13" s="3">
        <v>20</v>
      </c>
      <c r="D13" s="2">
        <v>5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40</v>
      </c>
      <c r="L13">
        <f t="shared" si="1"/>
        <v>2</v>
      </c>
    </row>
    <row r="14" spans="1:12" x14ac:dyDescent="0.2">
      <c r="B14" s="2" t="s">
        <v>5</v>
      </c>
      <c r="C14" s="3">
        <v>15</v>
      </c>
      <c r="D14" s="2">
        <v>2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60</v>
      </c>
      <c r="L14">
        <f t="shared" si="1"/>
        <v>4</v>
      </c>
    </row>
    <row r="16" spans="1:12" x14ac:dyDescent="0.2">
      <c r="B16" s="2"/>
      <c r="C16" s="2" t="s">
        <v>0</v>
      </c>
      <c r="D16" s="3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9</v>
      </c>
      <c r="J16" s="2" t="s">
        <v>6</v>
      </c>
      <c r="K16" s="2" t="s">
        <v>7</v>
      </c>
    </row>
    <row r="17" spans="1:12" x14ac:dyDescent="0.2">
      <c r="A17" t="s">
        <v>12</v>
      </c>
      <c r="B17" s="2" t="s">
        <v>8</v>
      </c>
      <c r="C17" s="2">
        <f>C10+24992*C19</f>
        <v>0</v>
      </c>
      <c r="D17" s="3">
        <f t="shared" ref="D17:K17" si="2">D10+24992*D19</f>
        <v>-13748</v>
      </c>
      <c r="E17" s="2">
        <f t="shared" si="2"/>
        <v>1000</v>
      </c>
      <c r="F17" s="2">
        <f t="shared" si="2"/>
        <v>-249.60000000000014</v>
      </c>
      <c r="G17" s="2">
        <f t="shared" si="2"/>
        <v>0</v>
      </c>
      <c r="H17" s="2">
        <f t="shared" si="2"/>
        <v>0</v>
      </c>
      <c r="I17" s="2">
        <f t="shared" si="2"/>
        <v>0</v>
      </c>
      <c r="J17" s="2">
        <f t="shared" si="2"/>
        <v>1249.6000000000001</v>
      </c>
      <c r="K17" s="2">
        <f t="shared" si="2"/>
        <v>-40016</v>
      </c>
      <c r="L17" t="s">
        <v>10</v>
      </c>
    </row>
    <row r="18" spans="1:12" x14ac:dyDescent="0.2">
      <c r="A18" t="s">
        <v>13</v>
      </c>
      <c r="B18" s="3" t="s">
        <v>9</v>
      </c>
      <c r="C18" s="3">
        <f>C11-5*C19</f>
        <v>0</v>
      </c>
      <c r="D18" s="3">
        <f t="shared" ref="D18:K18" si="3">D11-5*D19</f>
        <v>13.75</v>
      </c>
      <c r="E18" s="3">
        <f t="shared" si="3"/>
        <v>-1</v>
      </c>
      <c r="F18" s="3">
        <f t="shared" si="3"/>
        <v>0.25</v>
      </c>
      <c r="G18" s="3">
        <f t="shared" si="3"/>
        <v>0</v>
      </c>
      <c r="H18" s="3">
        <f t="shared" si="3"/>
        <v>0</v>
      </c>
      <c r="I18" s="3">
        <f t="shared" si="3"/>
        <v>1</v>
      </c>
      <c r="J18" s="3">
        <f t="shared" si="3"/>
        <v>-0.25</v>
      </c>
      <c r="K18" s="3">
        <f t="shared" si="3"/>
        <v>40</v>
      </c>
      <c r="L18" s="4">
        <f>K18/D18</f>
        <v>2.9090909090909092</v>
      </c>
    </row>
    <row r="19" spans="1:12" x14ac:dyDescent="0.2">
      <c r="A19" t="s">
        <v>16</v>
      </c>
      <c r="B19" s="2" t="s">
        <v>0</v>
      </c>
      <c r="C19" s="2">
        <f>C12/20</f>
        <v>1</v>
      </c>
      <c r="D19" s="3">
        <f t="shared" ref="D19:K19" si="4">D12/20</f>
        <v>0.25</v>
      </c>
      <c r="E19" s="2">
        <f t="shared" si="4"/>
        <v>0</v>
      </c>
      <c r="F19" s="2">
        <f t="shared" si="4"/>
        <v>-0.05</v>
      </c>
      <c r="G19" s="2">
        <f t="shared" si="4"/>
        <v>0</v>
      </c>
      <c r="H19" s="2">
        <f t="shared" si="4"/>
        <v>0</v>
      </c>
      <c r="I19" s="2">
        <f t="shared" si="4"/>
        <v>0</v>
      </c>
      <c r="J19" s="2">
        <f t="shared" si="4"/>
        <v>0.05</v>
      </c>
      <c r="K19" s="2">
        <f t="shared" si="4"/>
        <v>2</v>
      </c>
      <c r="L19" s="4">
        <f t="shared" ref="L19:L21" si="5">K19/D19</f>
        <v>8</v>
      </c>
    </row>
    <row r="20" spans="1:12" x14ac:dyDescent="0.2">
      <c r="A20" t="s">
        <v>14</v>
      </c>
      <c r="B20" s="2" t="s">
        <v>4</v>
      </c>
      <c r="C20" s="2">
        <f>C13-20*C19</f>
        <v>0</v>
      </c>
      <c r="D20" s="3">
        <f t="shared" ref="D20:K20" si="6">D13-20*D19</f>
        <v>0</v>
      </c>
      <c r="E20" s="2">
        <f t="shared" si="6"/>
        <v>0</v>
      </c>
      <c r="F20" s="2">
        <f t="shared" si="6"/>
        <v>1</v>
      </c>
      <c r="G20" s="2">
        <f t="shared" si="6"/>
        <v>1</v>
      </c>
      <c r="H20" s="2">
        <f t="shared" si="6"/>
        <v>0</v>
      </c>
      <c r="I20" s="2">
        <f t="shared" si="6"/>
        <v>0</v>
      </c>
      <c r="J20" s="2">
        <f t="shared" si="6"/>
        <v>-1</v>
      </c>
      <c r="K20" s="2">
        <f t="shared" si="6"/>
        <v>0</v>
      </c>
      <c r="L20" s="4" t="e">
        <f t="shared" si="5"/>
        <v>#DIV/0!</v>
      </c>
    </row>
    <row r="21" spans="1:12" x14ac:dyDescent="0.2">
      <c r="A21" t="s">
        <v>15</v>
      </c>
      <c r="B21" s="2" t="s">
        <v>5</v>
      </c>
      <c r="C21" s="2">
        <f>C14-15*C19</f>
        <v>0</v>
      </c>
      <c r="D21" s="3">
        <f t="shared" ref="D21:K21" si="7">D14-15*D19</f>
        <v>-1.75</v>
      </c>
      <c r="E21" s="2">
        <f t="shared" si="7"/>
        <v>0</v>
      </c>
      <c r="F21" s="2">
        <f t="shared" si="7"/>
        <v>0.75</v>
      </c>
      <c r="G21" s="2">
        <f t="shared" si="7"/>
        <v>0</v>
      </c>
      <c r="H21" s="2">
        <f t="shared" si="7"/>
        <v>1</v>
      </c>
      <c r="I21" s="2">
        <f t="shared" si="7"/>
        <v>0</v>
      </c>
      <c r="J21" s="2">
        <f t="shared" si="7"/>
        <v>-0.75</v>
      </c>
      <c r="K21" s="2">
        <f t="shared" si="7"/>
        <v>30</v>
      </c>
      <c r="L21" s="4">
        <f t="shared" si="5"/>
        <v>-17.142857142857142</v>
      </c>
    </row>
    <row r="23" spans="1:12" x14ac:dyDescent="0.2">
      <c r="B23" s="2"/>
      <c r="C23" s="2" t="s">
        <v>0</v>
      </c>
      <c r="D23" s="2" t="s">
        <v>1</v>
      </c>
      <c r="E23" s="2" t="s">
        <v>2</v>
      </c>
      <c r="F23" s="2" t="s">
        <v>3</v>
      </c>
      <c r="G23" s="2" t="s">
        <v>4</v>
      </c>
      <c r="H23" s="2" t="s">
        <v>5</v>
      </c>
      <c r="I23" s="2" t="s">
        <v>9</v>
      </c>
      <c r="J23" s="2" t="s">
        <v>6</v>
      </c>
      <c r="K23" s="2" t="s">
        <v>7</v>
      </c>
    </row>
    <row r="24" spans="1:12" x14ac:dyDescent="0.2">
      <c r="A24" t="s">
        <v>18</v>
      </c>
      <c r="B24" s="2" t="s">
        <v>8</v>
      </c>
      <c r="C24" s="2">
        <f>C17+13748*C25</f>
        <v>0</v>
      </c>
      <c r="D24" s="2">
        <f t="shared" ref="D24:K24" si="8">D17+13748*D25</f>
        <v>0</v>
      </c>
      <c r="E24" s="2">
        <f t="shared" si="8"/>
        <v>0.14545454545464054</v>
      </c>
      <c r="F24" s="2">
        <f t="shared" si="8"/>
        <v>0.36363636363620344</v>
      </c>
      <c r="G24" s="2">
        <f t="shared" si="8"/>
        <v>0</v>
      </c>
      <c r="H24" s="2">
        <f t="shared" si="8"/>
        <v>0</v>
      </c>
      <c r="I24" s="2">
        <f t="shared" si="8"/>
        <v>999.85454545454536</v>
      </c>
      <c r="J24" s="2">
        <f t="shared" si="8"/>
        <v>999.63636363636374</v>
      </c>
      <c r="K24" s="2">
        <f t="shared" si="8"/>
        <v>-21.818181818183803</v>
      </c>
    </row>
    <row r="25" spans="1:12" x14ac:dyDescent="0.2">
      <c r="A25" t="s">
        <v>17</v>
      </c>
      <c r="B25" s="2" t="s">
        <v>1</v>
      </c>
      <c r="C25" s="2">
        <f>C18/13.75</f>
        <v>0</v>
      </c>
      <c r="D25" s="2">
        <f t="shared" ref="D25:K25" si="9">D18/13.75</f>
        <v>1</v>
      </c>
      <c r="E25" s="2">
        <f t="shared" si="9"/>
        <v>-7.2727272727272724E-2</v>
      </c>
      <c r="F25" s="2">
        <f t="shared" si="9"/>
        <v>1.8181818181818181E-2</v>
      </c>
      <c r="G25" s="2">
        <f t="shared" si="9"/>
        <v>0</v>
      </c>
      <c r="H25" s="2">
        <f t="shared" si="9"/>
        <v>0</v>
      </c>
      <c r="I25" s="2">
        <f t="shared" si="9"/>
        <v>7.2727272727272724E-2</v>
      </c>
      <c r="J25" s="2">
        <f t="shared" si="9"/>
        <v>-1.8181818181818181E-2</v>
      </c>
      <c r="K25" s="2">
        <f t="shared" si="9"/>
        <v>2.9090909090909092</v>
      </c>
    </row>
    <row r="26" spans="1:12" x14ac:dyDescent="0.2">
      <c r="A26" t="s">
        <v>19</v>
      </c>
      <c r="B26" s="2" t="s">
        <v>0</v>
      </c>
      <c r="C26" s="2">
        <f>C19-0.25*C25</f>
        <v>1</v>
      </c>
      <c r="D26" s="2">
        <f t="shared" ref="D26:K26" si="10">D19-0.25*D25</f>
        <v>0</v>
      </c>
      <c r="E26" s="2">
        <f t="shared" si="10"/>
        <v>1.8181818181818181E-2</v>
      </c>
      <c r="F26" s="2">
        <f t="shared" si="10"/>
        <v>-5.454545454545455E-2</v>
      </c>
      <c r="G26" s="2">
        <f t="shared" si="10"/>
        <v>0</v>
      </c>
      <c r="H26" s="2">
        <f t="shared" si="10"/>
        <v>0</v>
      </c>
      <c r="I26" s="2">
        <f t="shared" si="10"/>
        <v>-1.8181818181818181E-2</v>
      </c>
      <c r="J26" s="2">
        <f t="shared" si="10"/>
        <v>5.454545454545455E-2</v>
      </c>
      <c r="K26" s="2">
        <f t="shared" si="10"/>
        <v>1.2727272727272727</v>
      </c>
    </row>
    <row r="27" spans="1:12" x14ac:dyDescent="0.2">
      <c r="A27" t="s">
        <v>20</v>
      </c>
      <c r="B27" s="2" t="s">
        <v>4</v>
      </c>
      <c r="C27" s="2">
        <f>C20</f>
        <v>0</v>
      </c>
      <c r="D27" s="2">
        <f t="shared" ref="D27:K27" si="11">D20</f>
        <v>0</v>
      </c>
      <c r="E27" s="2">
        <f t="shared" si="11"/>
        <v>0</v>
      </c>
      <c r="F27" s="2">
        <f t="shared" si="11"/>
        <v>1</v>
      </c>
      <c r="G27" s="2">
        <f t="shared" si="11"/>
        <v>1</v>
      </c>
      <c r="H27" s="2">
        <f t="shared" si="11"/>
        <v>0</v>
      </c>
      <c r="I27" s="2">
        <f t="shared" si="11"/>
        <v>0</v>
      </c>
      <c r="J27" s="2">
        <f t="shared" si="11"/>
        <v>-1</v>
      </c>
      <c r="K27" s="2">
        <f t="shared" si="11"/>
        <v>0</v>
      </c>
    </row>
    <row r="28" spans="1:12" x14ac:dyDescent="0.2">
      <c r="A28" t="s">
        <v>21</v>
      </c>
      <c r="B28" s="2" t="s">
        <v>5</v>
      </c>
      <c r="C28" s="2">
        <f>C21+1.75*C25</f>
        <v>0</v>
      </c>
      <c r="D28" s="2">
        <f t="shared" ref="D28:K28" si="12">D21+1.75*D25</f>
        <v>0</v>
      </c>
      <c r="E28" s="2">
        <f t="shared" si="12"/>
        <v>-0.12727272727272726</v>
      </c>
      <c r="F28" s="2">
        <f t="shared" si="12"/>
        <v>0.78181818181818186</v>
      </c>
      <c r="G28" s="2">
        <f t="shared" si="12"/>
        <v>0</v>
      </c>
      <c r="H28" s="2">
        <f t="shared" si="12"/>
        <v>1</v>
      </c>
      <c r="I28" s="2">
        <f t="shared" si="12"/>
        <v>0.12727272727272726</v>
      </c>
      <c r="J28" s="2">
        <f t="shared" si="12"/>
        <v>-0.78181818181818186</v>
      </c>
      <c r="K28" s="2">
        <f t="shared" si="12"/>
        <v>35.090909090909093</v>
      </c>
    </row>
    <row r="30" spans="1:12" x14ac:dyDescent="0.2">
      <c r="B30"/>
      <c r="C30"/>
      <c r="D30"/>
      <c r="E30"/>
      <c r="F30"/>
      <c r="G30"/>
      <c r="H30"/>
      <c r="I30"/>
      <c r="J30"/>
      <c r="K30"/>
    </row>
    <row r="31" spans="1:12" x14ac:dyDescent="0.2">
      <c r="B31"/>
      <c r="C31"/>
      <c r="D31"/>
      <c r="E31"/>
      <c r="F31"/>
      <c r="G31"/>
      <c r="H31"/>
      <c r="I31"/>
      <c r="J31"/>
      <c r="K31"/>
    </row>
    <row r="32" spans="1:12" x14ac:dyDescent="0.2">
      <c r="B32"/>
      <c r="C32"/>
      <c r="D32"/>
      <c r="E32"/>
      <c r="F32"/>
      <c r="G32"/>
      <c r="H32"/>
      <c r="I32"/>
      <c r="J32"/>
      <c r="K32"/>
    </row>
    <row r="33" customFormat="1" x14ac:dyDescent="0.2"/>
    <row r="34" customFormat="1" x14ac:dyDescent="0.2"/>
    <row r="35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EAD4-8276-2341-BB52-62CD1C50B276}">
  <dimension ref="A2:L49"/>
  <sheetViews>
    <sheetView tabSelected="1" workbookViewId="0">
      <selection activeCell="L16" sqref="L16"/>
    </sheetView>
  </sheetViews>
  <sheetFormatPr baseColWidth="10" defaultRowHeight="16" x14ac:dyDescent="0.2"/>
  <cols>
    <col min="1" max="1" width="35.1640625" customWidth="1"/>
    <col min="2" max="11" width="8.33203125" customWidth="1"/>
  </cols>
  <sheetData>
    <row r="2" spans="1:12" x14ac:dyDescent="0.2">
      <c r="B2" s="2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9</v>
      </c>
      <c r="J2" s="2" t="s">
        <v>6</v>
      </c>
      <c r="K2" s="2" t="s">
        <v>7</v>
      </c>
    </row>
    <row r="3" spans="1:12" x14ac:dyDescent="0.2">
      <c r="B3" s="2" t="s">
        <v>8</v>
      </c>
      <c r="C3" s="2">
        <v>0</v>
      </c>
      <c r="D3" s="2"/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1</v>
      </c>
      <c r="K3" s="2">
        <v>0</v>
      </c>
    </row>
    <row r="4" spans="1:12" x14ac:dyDescent="0.2">
      <c r="B4" s="2" t="s">
        <v>9</v>
      </c>
      <c r="C4" s="2">
        <v>5</v>
      </c>
      <c r="D4" s="2">
        <v>15</v>
      </c>
      <c r="E4" s="2">
        <v>-1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50</v>
      </c>
    </row>
    <row r="5" spans="1:12" x14ac:dyDescent="0.2">
      <c r="B5" s="2" t="s">
        <v>6</v>
      </c>
      <c r="C5" s="2">
        <v>20</v>
      </c>
      <c r="D5" s="2">
        <v>5</v>
      </c>
      <c r="E5" s="2">
        <v>0</v>
      </c>
      <c r="F5" s="2">
        <v>-1</v>
      </c>
      <c r="G5" s="2">
        <v>0</v>
      </c>
      <c r="H5" s="2">
        <v>0</v>
      </c>
      <c r="I5" s="2">
        <v>0</v>
      </c>
      <c r="J5" s="2">
        <v>1</v>
      </c>
      <c r="K5" s="2">
        <v>40</v>
      </c>
    </row>
    <row r="6" spans="1:12" x14ac:dyDescent="0.2">
      <c r="B6" s="2" t="s">
        <v>4</v>
      </c>
      <c r="C6" s="2">
        <v>20</v>
      </c>
      <c r="D6" s="2">
        <v>5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40</v>
      </c>
    </row>
    <row r="7" spans="1:12" x14ac:dyDescent="0.2">
      <c r="B7" s="2" t="s">
        <v>5</v>
      </c>
      <c r="C7" s="2">
        <v>15</v>
      </c>
      <c r="D7" s="2">
        <v>2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60</v>
      </c>
    </row>
    <row r="8" spans="1:12" x14ac:dyDescent="0.2">
      <c r="B8" s="1"/>
      <c r="C8" s="1"/>
      <c r="D8" s="1"/>
      <c r="E8" s="1"/>
      <c r="F8" s="1"/>
      <c r="G8" s="1"/>
      <c r="H8" s="1"/>
      <c r="I8" s="1"/>
      <c r="J8" s="1"/>
      <c r="K8" s="1"/>
    </row>
    <row r="9" spans="1:12" ht="34" x14ac:dyDescent="0.2">
      <c r="A9" s="7" t="s">
        <v>30</v>
      </c>
      <c r="B9" s="2"/>
      <c r="C9" s="3" t="s">
        <v>0</v>
      </c>
      <c r="D9" s="2" t="s">
        <v>1</v>
      </c>
      <c r="E9" s="2" t="s">
        <v>2</v>
      </c>
      <c r="F9" s="2" t="s">
        <v>3</v>
      </c>
      <c r="G9" s="2" t="s">
        <v>4</v>
      </c>
      <c r="H9" s="2" t="s">
        <v>5</v>
      </c>
      <c r="I9" s="2" t="s">
        <v>9</v>
      </c>
      <c r="J9" s="2" t="s">
        <v>6</v>
      </c>
      <c r="K9" s="2" t="s">
        <v>7</v>
      </c>
    </row>
    <row r="10" spans="1:12" x14ac:dyDescent="0.2">
      <c r="A10" t="s">
        <v>22</v>
      </c>
      <c r="B10" s="2" t="s">
        <v>8</v>
      </c>
      <c r="C10" s="3">
        <f>C3-1*C4-1*C5</f>
        <v>-25</v>
      </c>
      <c r="D10" s="5">
        <f t="shared" ref="D10:J10" si="0">D3-1*D4-1*D5</f>
        <v>-20</v>
      </c>
      <c r="E10" s="5">
        <f t="shared" si="0"/>
        <v>1</v>
      </c>
      <c r="F10" s="5">
        <f t="shared" si="0"/>
        <v>1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>K3-1*K4-1*K5</f>
        <v>-90</v>
      </c>
      <c r="L10" t="s">
        <v>10</v>
      </c>
    </row>
    <row r="11" spans="1:12" x14ac:dyDescent="0.2">
      <c r="B11" s="2" t="s">
        <v>9</v>
      </c>
      <c r="C11" s="3">
        <v>5</v>
      </c>
      <c r="D11" s="2">
        <v>15</v>
      </c>
      <c r="E11" s="2">
        <v>-1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50</v>
      </c>
      <c r="L11">
        <f>K11/C11</f>
        <v>10</v>
      </c>
    </row>
    <row r="12" spans="1:12" x14ac:dyDescent="0.2">
      <c r="B12" s="3" t="s">
        <v>6</v>
      </c>
      <c r="C12" s="3">
        <v>20</v>
      </c>
      <c r="D12" s="3">
        <v>5</v>
      </c>
      <c r="E12" s="3">
        <v>0</v>
      </c>
      <c r="F12" s="3">
        <v>-1</v>
      </c>
      <c r="G12" s="3">
        <v>0</v>
      </c>
      <c r="H12" s="3">
        <v>0</v>
      </c>
      <c r="I12" s="3">
        <v>0</v>
      </c>
      <c r="J12" s="3">
        <v>1</v>
      </c>
      <c r="K12" s="3">
        <v>40</v>
      </c>
      <c r="L12">
        <f t="shared" ref="L12:L14" si="1">K12/C12</f>
        <v>2</v>
      </c>
    </row>
    <row r="13" spans="1:12" x14ac:dyDescent="0.2">
      <c r="B13" s="2" t="s">
        <v>4</v>
      </c>
      <c r="C13" s="3">
        <v>20</v>
      </c>
      <c r="D13" s="2">
        <v>5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40</v>
      </c>
      <c r="L13">
        <f t="shared" si="1"/>
        <v>2</v>
      </c>
    </row>
    <row r="14" spans="1:12" x14ac:dyDescent="0.2">
      <c r="B14" s="2" t="s">
        <v>5</v>
      </c>
      <c r="C14" s="3">
        <v>15</v>
      </c>
      <c r="D14" s="2">
        <v>2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60</v>
      </c>
      <c r="L14">
        <f t="shared" si="1"/>
        <v>4</v>
      </c>
    </row>
    <row r="15" spans="1:12" x14ac:dyDescent="0.2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2">
      <c r="A16" s="6" t="s">
        <v>27</v>
      </c>
      <c r="B16" s="2"/>
      <c r="C16" s="2" t="s">
        <v>0</v>
      </c>
      <c r="D16" s="3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9</v>
      </c>
      <c r="J16" s="2" t="s">
        <v>7</v>
      </c>
    </row>
    <row r="17" spans="1:11" x14ac:dyDescent="0.2">
      <c r="A17" t="s">
        <v>23</v>
      </c>
      <c r="B17" s="2" t="s">
        <v>8</v>
      </c>
      <c r="C17" s="2">
        <f>C10+25*C19</f>
        <v>0</v>
      </c>
      <c r="D17" s="3">
        <f t="shared" ref="D17:I17" si="2">D10+25*D19</f>
        <v>-13.75</v>
      </c>
      <c r="E17" s="2">
        <f t="shared" si="2"/>
        <v>1</v>
      </c>
      <c r="F17" s="2">
        <f t="shared" si="2"/>
        <v>-0.25</v>
      </c>
      <c r="G17" s="2">
        <f t="shared" si="2"/>
        <v>0</v>
      </c>
      <c r="H17" s="2">
        <f t="shared" si="2"/>
        <v>0</v>
      </c>
      <c r="I17" s="2">
        <f t="shared" si="2"/>
        <v>0</v>
      </c>
      <c r="J17" s="2">
        <f>K10+25*J19</f>
        <v>-40</v>
      </c>
      <c r="K17" t="s">
        <v>10</v>
      </c>
    </row>
    <row r="18" spans="1:11" x14ac:dyDescent="0.2">
      <c r="A18" t="s">
        <v>13</v>
      </c>
      <c r="B18" s="3" t="s">
        <v>9</v>
      </c>
      <c r="C18" s="3">
        <f>C11-5*C19</f>
        <v>0</v>
      </c>
      <c r="D18" s="3">
        <f t="shared" ref="D18:I18" si="3">D11-5*D19</f>
        <v>13.75</v>
      </c>
      <c r="E18" s="3">
        <f t="shared" si="3"/>
        <v>-1</v>
      </c>
      <c r="F18" s="3">
        <f t="shared" si="3"/>
        <v>0.25</v>
      </c>
      <c r="G18" s="3">
        <f t="shared" si="3"/>
        <v>0</v>
      </c>
      <c r="H18" s="3">
        <f t="shared" si="3"/>
        <v>0</v>
      </c>
      <c r="I18" s="3">
        <f t="shared" si="3"/>
        <v>1</v>
      </c>
      <c r="J18" s="3">
        <f>K11-5*J19</f>
        <v>40</v>
      </c>
      <c r="K18" s="4">
        <f>J18/D18</f>
        <v>2.9090909090909092</v>
      </c>
    </row>
    <row r="19" spans="1:11" x14ac:dyDescent="0.2">
      <c r="A19" t="s">
        <v>31</v>
      </c>
      <c r="B19" s="2" t="s">
        <v>0</v>
      </c>
      <c r="C19" s="2">
        <f>C12/20</f>
        <v>1</v>
      </c>
      <c r="D19" s="3">
        <f t="shared" ref="D19:I19" si="4">D12/20</f>
        <v>0.25</v>
      </c>
      <c r="E19" s="2">
        <f t="shared" si="4"/>
        <v>0</v>
      </c>
      <c r="F19" s="2">
        <f t="shared" si="4"/>
        <v>-0.05</v>
      </c>
      <c r="G19" s="2">
        <f t="shared" si="4"/>
        <v>0</v>
      </c>
      <c r="H19" s="2">
        <f t="shared" si="4"/>
        <v>0</v>
      </c>
      <c r="I19" s="2">
        <f t="shared" si="4"/>
        <v>0</v>
      </c>
      <c r="J19" s="2">
        <f>K12/20</f>
        <v>2</v>
      </c>
      <c r="K19" s="4">
        <f>J19/D19</f>
        <v>8</v>
      </c>
    </row>
    <row r="20" spans="1:11" x14ac:dyDescent="0.2">
      <c r="A20" t="s">
        <v>14</v>
      </c>
      <c r="B20" s="2" t="s">
        <v>4</v>
      </c>
      <c r="C20" s="2">
        <f>C13-20*C19</f>
        <v>0</v>
      </c>
      <c r="D20" s="3">
        <f t="shared" ref="D20:I20" si="5">D13-20*D19</f>
        <v>0</v>
      </c>
      <c r="E20" s="2">
        <f t="shared" si="5"/>
        <v>0</v>
      </c>
      <c r="F20" s="2">
        <f t="shared" si="5"/>
        <v>1</v>
      </c>
      <c r="G20" s="2">
        <f t="shared" si="5"/>
        <v>1</v>
      </c>
      <c r="H20" s="2">
        <f t="shared" si="5"/>
        <v>0</v>
      </c>
      <c r="I20" s="2">
        <f t="shared" si="5"/>
        <v>0</v>
      </c>
      <c r="J20" s="2">
        <f>K13-20*J19</f>
        <v>0</v>
      </c>
      <c r="K20" s="4" t="e">
        <f>J20/D20</f>
        <v>#DIV/0!</v>
      </c>
    </row>
    <row r="21" spans="1:11" x14ac:dyDescent="0.2">
      <c r="A21" t="s">
        <v>15</v>
      </c>
      <c r="B21" s="2" t="s">
        <v>5</v>
      </c>
      <c r="C21" s="2">
        <f>C14-15*C19</f>
        <v>0</v>
      </c>
      <c r="D21" s="3">
        <f t="shared" ref="D21:I21" si="6">D14-15*D19</f>
        <v>-1.75</v>
      </c>
      <c r="E21" s="2">
        <f t="shared" si="6"/>
        <v>0</v>
      </c>
      <c r="F21" s="2">
        <f t="shared" si="6"/>
        <v>0.75</v>
      </c>
      <c r="G21" s="2">
        <f t="shared" si="6"/>
        <v>0</v>
      </c>
      <c r="H21" s="2">
        <f t="shared" si="6"/>
        <v>1</v>
      </c>
      <c r="I21" s="2">
        <f t="shared" si="6"/>
        <v>0</v>
      </c>
      <c r="J21" s="2">
        <f>K14-15*J19</f>
        <v>30</v>
      </c>
      <c r="K21" s="4">
        <f>J21/D21</f>
        <v>-17.142857142857142</v>
      </c>
    </row>
    <row r="22" spans="1:1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B23" s="2"/>
      <c r="C23" s="2" t="s">
        <v>0</v>
      </c>
      <c r="D23" s="2" t="s">
        <v>1</v>
      </c>
      <c r="E23" s="2" t="s">
        <v>2</v>
      </c>
      <c r="F23" s="2" t="s">
        <v>3</v>
      </c>
      <c r="G23" s="2" t="s">
        <v>4</v>
      </c>
      <c r="H23" s="2" t="s">
        <v>5</v>
      </c>
      <c r="I23" s="2" t="s">
        <v>9</v>
      </c>
      <c r="J23" s="2" t="s">
        <v>7</v>
      </c>
    </row>
    <row r="24" spans="1:11" x14ac:dyDescent="0.2">
      <c r="A24" t="s">
        <v>24</v>
      </c>
      <c r="B24" s="2" t="s">
        <v>8</v>
      </c>
      <c r="C24" s="2">
        <f>C17+13.75*C25</f>
        <v>0</v>
      </c>
      <c r="D24" s="2">
        <f t="shared" ref="D24:I24" si="7">D17+13.75*D25</f>
        <v>0</v>
      </c>
      <c r="E24" s="2">
        <f t="shared" si="7"/>
        <v>0</v>
      </c>
      <c r="F24" s="2">
        <f t="shared" si="7"/>
        <v>0</v>
      </c>
      <c r="G24" s="2">
        <f t="shared" si="7"/>
        <v>0</v>
      </c>
      <c r="H24" s="2">
        <f t="shared" si="7"/>
        <v>0</v>
      </c>
      <c r="I24" s="2">
        <f t="shared" si="7"/>
        <v>1</v>
      </c>
      <c r="J24" s="2">
        <f>J17+13.75*J25</f>
        <v>0</v>
      </c>
    </row>
    <row r="25" spans="1:11" x14ac:dyDescent="0.2">
      <c r="A25" t="s">
        <v>32</v>
      </c>
      <c r="B25" s="2" t="s">
        <v>1</v>
      </c>
      <c r="C25" s="2">
        <f>C18/13.75</f>
        <v>0</v>
      </c>
      <c r="D25" s="2">
        <f t="shared" ref="D25:I25" si="8">D18/13.75</f>
        <v>1</v>
      </c>
      <c r="E25" s="2">
        <f t="shared" si="8"/>
        <v>-7.2727272727272724E-2</v>
      </c>
      <c r="F25" s="2">
        <f t="shared" si="8"/>
        <v>1.8181818181818181E-2</v>
      </c>
      <c r="G25" s="2">
        <f t="shared" si="8"/>
        <v>0</v>
      </c>
      <c r="H25" s="2">
        <f t="shared" si="8"/>
        <v>0</v>
      </c>
      <c r="I25" s="2">
        <f t="shared" si="8"/>
        <v>7.2727272727272724E-2</v>
      </c>
      <c r="J25" s="2">
        <f>J18/13.75</f>
        <v>2.9090909090909092</v>
      </c>
    </row>
    <row r="26" spans="1:11" x14ac:dyDescent="0.2">
      <c r="A26" t="s">
        <v>19</v>
      </c>
      <c r="B26" s="2" t="s">
        <v>0</v>
      </c>
      <c r="C26" s="2">
        <f>C19-0.25*C25</f>
        <v>1</v>
      </c>
      <c r="D26" s="2">
        <f t="shared" ref="D26:I26" si="9">D19-0.25*D25</f>
        <v>0</v>
      </c>
      <c r="E26" s="2">
        <f t="shared" si="9"/>
        <v>1.8181818181818181E-2</v>
      </c>
      <c r="F26" s="2">
        <f t="shared" si="9"/>
        <v>-5.454545454545455E-2</v>
      </c>
      <c r="G26" s="2">
        <f t="shared" si="9"/>
        <v>0</v>
      </c>
      <c r="H26" s="2">
        <f t="shared" si="9"/>
        <v>0</v>
      </c>
      <c r="I26" s="2">
        <f t="shared" si="9"/>
        <v>-1.8181818181818181E-2</v>
      </c>
      <c r="J26" s="2">
        <f>J19-0.25*J25</f>
        <v>1.2727272727272727</v>
      </c>
    </row>
    <row r="27" spans="1:11" x14ac:dyDescent="0.2">
      <c r="A27" t="s">
        <v>20</v>
      </c>
      <c r="B27" s="2" t="s">
        <v>4</v>
      </c>
      <c r="C27" s="2">
        <f>C20</f>
        <v>0</v>
      </c>
      <c r="D27" s="2">
        <f t="shared" ref="D27:I27" si="10">D20</f>
        <v>0</v>
      </c>
      <c r="E27" s="2">
        <f t="shared" si="10"/>
        <v>0</v>
      </c>
      <c r="F27" s="2">
        <f t="shared" si="10"/>
        <v>1</v>
      </c>
      <c r="G27" s="2">
        <f t="shared" si="10"/>
        <v>1</v>
      </c>
      <c r="H27" s="2">
        <f t="shared" si="10"/>
        <v>0</v>
      </c>
      <c r="I27" s="2">
        <f t="shared" si="10"/>
        <v>0</v>
      </c>
      <c r="J27" s="2">
        <f>J20</f>
        <v>0</v>
      </c>
    </row>
    <row r="28" spans="1:11" x14ac:dyDescent="0.2">
      <c r="A28" t="s">
        <v>21</v>
      </c>
      <c r="B28" s="2" t="s">
        <v>5</v>
      </c>
      <c r="C28" s="2">
        <f>C21+1.75*C25</f>
        <v>0</v>
      </c>
      <c r="D28" s="2">
        <f t="shared" ref="D28:I28" si="11">D21+1.75*D25</f>
        <v>0</v>
      </c>
      <c r="E28" s="2">
        <f t="shared" si="11"/>
        <v>-0.12727272727272726</v>
      </c>
      <c r="F28" s="2">
        <f t="shared" si="11"/>
        <v>0.78181818181818186</v>
      </c>
      <c r="G28" s="2">
        <f t="shared" si="11"/>
        <v>0</v>
      </c>
      <c r="H28" s="2">
        <f t="shared" si="11"/>
        <v>1</v>
      </c>
      <c r="I28" s="2">
        <f t="shared" si="11"/>
        <v>0.12727272727272726</v>
      </c>
      <c r="J28" s="2">
        <f>J21+1.75*J25</f>
        <v>35.090909090909093</v>
      </c>
    </row>
    <row r="30" spans="1:11" x14ac:dyDescent="0.2">
      <c r="A30" s="6" t="s">
        <v>26</v>
      </c>
      <c r="B30" s="2"/>
      <c r="C30" s="2" t="s">
        <v>0</v>
      </c>
      <c r="D30" s="2" t="s">
        <v>1</v>
      </c>
      <c r="E30" s="2" t="s">
        <v>2</v>
      </c>
      <c r="F30" s="2" t="s">
        <v>3</v>
      </c>
      <c r="G30" s="2" t="s">
        <v>4</v>
      </c>
      <c r="H30" s="2" t="s">
        <v>5</v>
      </c>
      <c r="I30" s="2" t="s">
        <v>7</v>
      </c>
    </row>
    <row r="31" spans="1:11" x14ac:dyDescent="0.2">
      <c r="B31" s="2" t="s">
        <v>8</v>
      </c>
      <c r="C31" s="2">
        <f>C24+13.75*C32</f>
        <v>0</v>
      </c>
      <c r="D31" s="2">
        <v>0</v>
      </c>
      <c r="E31" s="2">
        <v>0</v>
      </c>
      <c r="F31" s="2">
        <v>0</v>
      </c>
      <c r="G31" s="2">
        <f t="shared" ref="D31:H31" si="12">G24+13.75*G32</f>
        <v>0</v>
      </c>
      <c r="H31" s="2">
        <f t="shared" si="12"/>
        <v>0</v>
      </c>
      <c r="I31" s="2">
        <v>0</v>
      </c>
    </row>
    <row r="32" spans="1:11" x14ac:dyDescent="0.2">
      <c r="B32" s="2" t="s">
        <v>1</v>
      </c>
      <c r="C32" s="2">
        <f>C25/13.75</f>
        <v>0</v>
      </c>
      <c r="D32" s="2">
        <v>1</v>
      </c>
      <c r="E32" s="2">
        <v>-7.2727272727272724E-2</v>
      </c>
      <c r="F32" s="2">
        <v>1.8181818181818181E-2</v>
      </c>
      <c r="G32" s="2">
        <f t="shared" ref="D32:H32" si="13">G25/13.75</f>
        <v>0</v>
      </c>
      <c r="H32" s="2">
        <f t="shared" si="13"/>
        <v>0</v>
      </c>
      <c r="I32" s="2">
        <v>2.9090909090909092</v>
      </c>
    </row>
    <row r="33" spans="1:9" x14ac:dyDescent="0.2">
      <c r="B33" s="2" t="s">
        <v>0</v>
      </c>
      <c r="C33" s="2">
        <f>C26-0.25*C32</f>
        <v>1</v>
      </c>
      <c r="D33" s="2">
        <v>0</v>
      </c>
      <c r="E33" s="2">
        <v>1.8181818181818181E-2</v>
      </c>
      <c r="F33" s="2">
        <v>-5.454545454545455E-2</v>
      </c>
      <c r="G33" s="2">
        <f t="shared" ref="G33" si="14">G26-0.25*G32</f>
        <v>0</v>
      </c>
      <c r="H33" s="2">
        <f t="shared" ref="H33" si="15">H26-0.25*H32</f>
        <v>0</v>
      </c>
      <c r="I33" s="2">
        <v>1.2727272727272727</v>
      </c>
    </row>
    <row r="34" spans="1:9" x14ac:dyDescent="0.2">
      <c r="B34" s="2" t="s">
        <v>4</v>
      </c>
      <c r="C34" s="2">
        <f>C27</f>
        <v>0</v>
      </c>
      <c r="D34" s="2">
        <v>0</v>
      </c>
      <c r="E34" s="2">
        <v>0</v>
      </c>
      <c r="F34" s="2">
        <v>1</v>
      </c>
      <c r="G34" s="2">
        <f t="shared" ref="D34:H34" si="16">G27</f>
        <v>1</v>
      </c>
      <c r="H34" s="2">
        <f t="shared" si="16"/>
        <v>0</v>
      </c>
      <c r="I34" s="2">
        <v>0</v>
      </c>
    </row>
    <row r="35" spans="1:9" x14ac:dyDescent="0.2">
      <c r="B35" s="2" t="s">
        <v>5</v>
      </c>
      <c r="C35" s="2">
        <f>C28+1.75*C32</f>
        <v>0</v>
      </c>
      <c r="D35" s="2">
        <v>0</v>
      </c>
      <c r="E35" s="2">
        <v>-0.12727272727272726</v>
      </c>
      <c r="F35" s="2">
        <v>0.78181818181818186</v>
      </c>
      <c r="G35" s="2">
        <f t="shared" ref="D35:H35" si="17">G28+1.75*G32</f>
        <v>0</v>
      </c>
      <c r="H35" s="2">
        <f t="shared" si="17"/>
        <v>1</v>
      </c>
      <c r="I35" s="2">
        <v>35.090909090909093</v>
      </c>
    </row>
    <row r="37" spans="1:9" x14ac:dyDescent="0.2">
      <c r="A37" s="6" t="s">
        <v>28</v>
      </c>
      <c r="B37" s="2"/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7</v>
      </c>
    </row>
    <row r="38" spans="1:9" x14ac:dyDescent="0.2">
      <c r="B38" s="2" t="s">
        <v>8</v>
      </c>
      <c r="C38" s="2">
        <v>8</v>
      </c>
      <c r="D38" s="2">
        <v>4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</row>
    <row r="39" spans="1:9" x14ac:dyDescent="0.2">
      <c r="B39" s="2" t="s">
        <v>1</v>
      </c>
      <c r="C39" s="2">
        <v>0</v>
      </c>
      <c r="D39" s="2">
        <v>1</v>
      </c>
      <c r="E39" s="2">
        <v>-7.2727272727272724E-2</v>
      </c>
      <c r="F39" s="2">
        <v>1.8181818181818181E-2</v>
      </c>
      <c r="G39" s="2">
        <v>0</v>
      </c>
      <c r="H39" s="2">
        <v>0</v>
      </c>
      <c r="I39" s="2">
        <v>2.9090909090909092</v>
      </c>
    </row>
    <row r="40" spans="1:9" x14ac:dyDescent="0.2">
      <c r="B40" s="2" t="s">
        <v>0</v>
      </c>
      <c r="C40" s="2">
        <v>1</v>
      </c>
      <c r="D40" s="2">
        <v>0</v>
      </c>
      <c r="E40" s="2">
        <v>1.8181818181818181E-2</v>
      </c>
      <c r="F40" s="2">
        <v>-5.454545454545455E-2</v>
      </c>
      <c r="G40" s="2">
        <v>0</v>
      </c>
      <c r="H40" s="2">
        <v>0</v>
      </c>
      <c r="I40" s="2">
        <v>1.2727272727272727</v>
      </c>
    </row>
    <row r="41" spans="1:9" x14ac:dyDescent="0.2">
      <c r="B41" s="2" t="s">
        <v>4</v>
      </c>
      <c r="C41" s="2">
        <v>0</v>
      </c>
      <c r="D41" s="2">
        <v>0</v>
      </c>
      <c r="E41" s="2">
        <v>0</v>
      </c>
      <c r="F41" s="2">
        <v>1</v>
      </c>
      <c r="G41" s="2">
        <v>1</v>
      </c>
      <c r="H41" s="2">
        <v>0</v>
      </c>
      <c r="I41" s="2">
        <v>0</v>
      </c>
    </row>
    <row r="42" spans="1:9" x14ac:dyDescent="0.2">
      <c r="B42" s="2" t="s">
        <v>5</v>
      </c>
      <c r="C42" s="2">
        <v>0</v>
      </c>
      <c r="D42" s="2">
        <v>0</v>
      </c>
      <c r="E42" s="2">
        <v>-0.12727272727272726</v>
      </c>
      <c r="F42" s="2">
        <v>0.78181818181818186</v>
      </c>
      <c r="G42" s="2">
        <v>0</v>
      </c>
      <c r="H42" s="2">
        <v>1</v>
      </c>
      <c r="I42" s="2">
        <v>35.090909090909093</v>
      </c>
    </row>
    <row r="44" spans="1:9" ht="34" x14ac:dyDescent="0.2">
      <c r="A44" s="7" t="s">
        <v>29</v>
      </c>
      <c r="B44" s="2"/>
      <c r="C44" s="2" t="s">
        <v>0</v>
      </c>
      <c r="D44" s="2" t="s">
        <v>1</v>
      </c>
      <c r="E44" s="2" t="s">
        <v>2</v>
      </c>
      <c r="F44" s="2" t="s">
        <v>3</v>
      </c>
      <c r="G44" s="2" t="s">
        <v>4</v>
      </c>
      <c r="H44" s="2" t="s">
        <v>5</v>
      </c>
      <c r="I44" s="2" t="s">
        <v>7</v>
      </c>
    </row>
    <row r="45" spans="1:9" x14ac:dyDescent="0.2">
      <c r="A45" t="s">
        <v>25</v>
      </c>
      <c r="B45" s="2" t="s">
        <v>8</v>
      </c>
      <c r="C45" s="2">
        <f>C38-8*C40-4*C39</f>
        <v>0</v>
      </c>
      <c r="D45" s="2">
        <f t="shared" ref="D45:I45" si="18">D38-8*D40-4*D39</f>
        <v>0</v>
      </c>
      <c r="E45" s="2">
        <f t="shared" si="18"/>
        <v>0.14545454545454545</v>
      </c>
      <c r="F45" s="2">
        <f t="shared" si="18"/>
        <v>0.36363636363636365</v>
      </c>
      <c r="G45" s="2">
        <f t="shared" si="18"/>
        <v>0</v>
      </c>
      <c r="H45" s="2">
        <f t="shared" si="18"/>
        <v>0</v>
      </c>
      <c r="I45" s="2">
        <f t="shared" si="18"/>
        <v>-21.81818181818182</v>
      </c>
    </row>
    <row r="46" spans="1:9" x14ac:dyDescent="0.2">
      <c r="B46" s="2" t="s">
        <v>1</v>
      </c>
      <c r="C46" s="2">
        <v>0</v>
      </c>
      <c r="D46" s="2">
        <v>1</v>
      </c>
      <c r="E46" s="2">
        <v>-7.2727272727272724E-2</v>
      </c>
      <c r="F46" s="2">
        <v>1.8181818181818181E-2</v>
      </c>
      <c r="G46" s="2">
        <v>0</v>
      </c>
      <c r="H46" s="2">
        <v>0</v>
      </c>
      <c r="I46" s="2">
        <v>2.9090909090909092</v>
      </c>
    </row>
    <row r="47" spans="1:9" x14ac:dyDescent="0.2">
      <c r="B47" s="2" t="s">
        <v>0</v>
      </c>
      <c r="C47" s="2">
        <v>1</v>
      </c>
      <c r="D47" s="2">
        <v>0</v>
      </c>
      <c r="E47" s="2">
        <v>1.8181818181818181E-2</v>
      </c>
      <c r="F47" s="2">
        <v>-5.454545454545455E-2</v>
      </c>
      <c r="G47" s="2">
        <v>0</v>
      </c>
      <c r="H47" s="2">
        <v>0</v>
      </c>
      <c r="I47" s="2">
        <v>1.2727272727272727</v>
      </c>
    </row>
    <row r="48" spans="1:9" x14ac:dyDescent="0.2">
      <c r="B48" s="2" t="s">
        <v>4</v>
      </c>
      <c r="C48" s="2">
        <v>0</v>
      </c>
      <c r="D48" s="2">
        <v>0</v>
      </c>
      <c r="E48" s="2">
        <v>0</v>
      </c>
      <c r="F48" s="2">
        <v>1</v>
      </c>
      <c r="G48" s="2">
        <v>1</v>
      </c>
      <c r="H48" s="2">
        <v>0</v>
      </c>
      <c r="I48" s="2">
        <v>0</v>
      </c>
    </row>
    <row r="49" spans="2:9" x14ac:dyDescent="0.2">
      <c r="B49" s="2" t="s">
        <v>5</v>
      </c>
      <c r="C49" s="2">
        <v>0</v>
      </c>
      <c r="D49" s="2">
        <v>0</v>
      </c>
      <c r="E49" s="2">
        <v>-0.12727272727272726</v>
      </c>
      <c r="F49" s="2">
        <v>0.78181818181818186</v>
      </c>
      <c r="G49" s="2">
        <v>0</v>
      </c>
      <c r="H49" s="2">
        <v>1</v>
      </c>
      <c r="I49" s="2">
        <v>35.090909090909093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 M</vt:lpstr>
      <vt:lpstr>2 Phase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2023-02-13T17:13:10Z</dcterms:created>
  <dcterms:modified xsi:type="dcterms:W3CDTF">2023-02-13T18:33:02Z</dcterms:modified>
</cp:coreProperties>
</file>