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exp\Documents\School\Fall 2022\Advanced Spreadsheet Analytics\Case Projects\East Coast Trucking\"/>
    </mc:Choice>
  </mc:AlternateContent>
  <xr:revisionPtr revIDLastSave="0" documentId="8_{D759FCB7-5CA2-4A12-94EA-47A7040EC2B9}" xr6:coauthVersionLast="47" xr6:coauthVersionMax="47" xr10:uidLastSave="{00000000-0000-0000-0000-000000000000}"/>
  <bookViews>
    <workbookView xWindow="28680" yWindow="1740" windowWidth="15600" windowHeight="11160" firstSheet="4" activeTab="5" xr2:uid="{00000000-000D-0000-FFFF-FFFF00000000}"/>
  </bookViews>
  <sheets>
    <sheet name="Documentation" sheetId="2" r:id="rId1"/>
    <sheet name="Distance Model" sheetId="1" r:id="rId2"/>
    <sheet name="Cost Model" sheetId="3" r:id="rId3"/>
    <sheet name="Cost Sensitivity Analysis" sheetId="4" r:id="rId4"/>
    <sheet name="Region Model" sheetId="5" r:id="rId5"/>
    <sheet name="Region Sensitivity Analysis" sheetId="6" r:id="rId6"/>
  </sheets>
  <externalReferences>
    <externalReference r:id="rId7"/>
  </externalReferences>
  <definedNames>
    <definedName name="Accelerated_Apt_Construction">'[1]Town Budget Calculations'!$B$21</definedName>
    <definedName name="solver_adj" localSheetId="2" hidden="1">'Cost Model'!$B$36:$M$36</definedName>
    <definedName name="solver_adj" localSheetId="1" hidden="1">'Distance Model'!$B$36:$M$36</definedName>
    <definedName name="solver_adj" localSheetId="4" hidden="1">'Region Model'!$B$36:$M$36</definedName>
    <definedName name="solver_cvg" localSheetId="2" hidden="1">0.0001</definedName>
    <definedName name="solver_cvg" localSheetId="1" hidden="1">0.0001</definedName>
    <definedName name="solver_cvg" localSheetId="4" hidden="1">0.0001</definedName>
    <definedName name="solver_drv" localSheetId="2" hidden="1">2</definedName>
    <definedName name="solver_drv" localSheetId="1" hidden="1">2</definedName>
    <definedName name="solver_drv" localSheetId="4" hidden="1">2</definedName>
    <definedName name="solver_eng" localSheetId="2" hidden="1">2</definedName>
    <definedName name="solver_eng" localSheetId="1" hidden="1">2</definedName>
    <definedName name="solver_eng" localSheetId="4" hidden="1">2</definedName>
    <definedName name="solver_est" localSheetId="2" hidden="1">1</definedName>
    <definedName name="solver_est" localSheetId="1" hidden="1">1</definedName>
    <definedName name="solver_est" localSheetId="4" hidden="1">1</definedName>
    <definedName name="solver_itr" localSheetId="2" hidden="1">2147483647</definedName>
    <definedName name="solver_itr" localSheetId="1" hidden="1">2147483647</definedName>
    <definedName name="solver_itr" localSheetId="4" hidden="1">2147483647</definedName>
    <definedName name="solver_lhs1" localSheetId="2" hidden="1">'Cost Model'!$B$36:$M$36</definedName>
    <definedName name="solver_lhs1" localSheetId="1" hidden="1">'Distance Model'!$B$36:$M$36</definedName>
    <definedName name="solver_lhs1" localSheetId="4" hidden="1">'Region Model'!$B$36:$M$36</definedName>
    <definedName name="solver_lhs10" localSheetId="2" hidden="1">'Cost Model'!$N$29</definedName>
    <definedName name="solver_lhs10" localSheetId="1" hidden="1">'Distance Model'!$N$29</definedName>
    <definedName name="solver_lhs10" localSheetId="4" hidden="1">'Region Model'!$N$25</definedName>
    <definedName name="solver_lhs11" localSheetId="2" hidden="1">'Cost Model'!$N$30</definedName>
    <definedName name="solver_lhs11" localSheetId="1" hidden="1">'Distance Model'!$N$30</definedName>
    <definedName name="solver_lhs11" localSheetId="4" hidden="1">'Region Model'!$N$26</definedName>
    <definedName name="solver_lhs12" localSheetId="2" hidden="1">'Cost Model'!$N$31</definedName>
    <definedName name="solver_lhs12" localSheetId="1" hidden="1">'Distance Model'!$N$31</definedName>
    <definedName name="solver_lhs12" localSheetId="4" hidden="1">'Region Model'!$N$27</definedName>
    <definedName name="solver_lhs13" localSheetId="2" hidden="1">'Cost Model'!$N$32</definedName>
    <definedName name="solver_lhs13" localSheetId="1" hidden="1">'Distance Model'!$N$32</definedName>
    <definedName name="solver_lhs13" localSheetId="4" hidden="1">'Region Model'!$N$28</definedName>
    <definedName name="solver_lhs14" localSheetId="4" hidden="1">'Region Model'!$N$29</definedName>
    <definedName name="solver_lhs15" localSheetId="4" hidden="1">'Region Model'!$N$30</definedName>
    <definedName name="solver_lhs16" localSheetId="4" hidden="1">'Region Model'!$N$31</definedName>
    <definedName name="solver_lhs17" localSheetId="4" hidden="1">'Region Model'!$N$32</definedName>
    <definedName name="solver_lhs18" localSheetId="4" hidden="1">'Region Model'!$N$32</definedName>
    <definedName name="solver_lhs2" localSheetId="2" hidden="1">'Cost Model'!$N$21</definedName>
    <definedName name="solver_lhs2" localSheetId="1" hidden="1">'Distance Model'!$N$21</definedName>
    <definedName name="solver_lhs2" localSheetId="4" hidden="1">'Region Model'!$B$37</definedName>
    <definedName name="solver_lhs3" localSheetId="2" hidden="1">'Cost Model'!$N$22</definedName>
    <definedName name="solver_lhs3" localSheetId="1" hidden="1">'Distance Model'!$N$22</definedName>
    <definedName name="solver_lhs3" localSheetId="4" hidden="1">'Region Model'!$E$37</definedName>
    <definedName name="solver_lhs4" localSheetId="2" hidden="1">'Cost Model'!$N$23</definedName>
    <definedName name="solver_lhs4" localSheetId="1" hidden="1">'Distance Model'!$N$23</definedName>
    <definedName name="solver_lhs4" localSheetId="4" hidden="1">'Region Model'!$H$37</definedName>
    <definedName name="solver_lhs5" localSheetId="2" hidden="1">'Cost Model'!$N$24</definedName>
    <definedName name="solver_lhs5" localSheetId="1" hidden="1">'Distance Model'!$N$24</definedName>
    <definedName name="solver_lhs5" localSheetId="4" hidden="1">'Region Model'!$K$37</definedName>
    <definedName name="solver_lhs6" localSheetId="2" hidden="1">'Cost Model'!$N$25</definedName>
    <definedName name="solver_lhs6" localSheetId="1" hidden="1">'Distance Model'!$N$25</definedName>
    <definedName name="solver_lhs6" localSheetId="4" hidden="1">'Region Model'!$N$21</definedName>
    <definedName name="solver_lhs7" localSheetId="2" hidden="1">'Cost Model'!$N$26</definedName>
    <definedName name="solver_lhs7" localSheetId="1" hidden="1">'Distance Model'!$N$26</definedName>
    <definedName name="solver_lhs7" localSheetId="4" hidden="1">'Region Model'!$N$22</definedName>
    <definedName name="solver_lhs8" localSheetId="2" hidden="1">'Cost Model'!$N$27</definedName>
    <definedName name="solver_lhs8" localSheetId="1" hidden="1">'Distance Model'!$N$27</definedName>
    <definedName name="solver_lhs8" localSheetId="4" hidden="1">'Region Model'!$N$23</definedName>
    <definedName name="solver_lhs9" localSheetId="2" hidden="1">'Cost Model'!$N$28</definedName>
    <definedName name="solver_lhs9" localSheetId="1" hidden="1">'Distance Model'!$N$28</definedName>
    <definedName name="solver_lhs9" localSheetId="4" hidden="1">'Region Model'!$N$24</definedName>
    <definedName name="solver_lin" localSheetId="2" hidden="1">1</definedName>
    <definedName name="solver_lin" localSheetId="1" hidden="1">1</definedName>
    <definedName name="solver_lin" localSheetId="4" hidden="1">1</definedName>
    <definedName name="solver_mip" localSheetId="2" hidden="1">2147483647</definedName>
    <definedName name="solver_mip" localSheetId="1" hidden="1">2147483647</definedName>
    <definedName name="solver_mip" localSheetId="4" hidden="1">2147483647</definedName>
    <definedName name="solver_mni" localSheetId="2" hidden="1">30</definedName>
    <definedName name="solver_mni" localSheetId="1" hidden="1">30</definedName>
    <definedName name="solver_mni" localSheetId="4" hidden="1">30</definedName>
    <definedName name="solver_mrt" localSheetId="2" hidden="1">0.075</definedName>
    <definedName name="solver_mrt" localSheetId="1" hidden="1">0.075</definedName>
    <definedName name="solver_mrt" localSheetId="4" hidden="1">0.075</definedName>
    <definedName name="solver_msl" localSheetId="2" hidden="1">2</definedName>
    <definedName name="solver_msl" localSheetId="1" hidden="1">2</definedName>
    <definedName name="solver_msl" localSheetId="4" hidden="1">2</definedName>
    <definedName name="solver_neg" localSheetId="2" hidden="1">1</definedName>
    <definedName name="solver_neg" localSheetId="1" hidden="1">1</definedName>
    <definedName name="solver_neg" localSheetId="4" hidden="1">1</definedName>
    <definedName name="solver_nod" localSheetId="2" hidden="1">2147483647</definedName>
    <definedName name="solver_nod" localSheetId="1" hidden="1">2147483647</definedName>
    <definedName name="solver_nod" localSheetId="4" hidden="1">2147483647</definedName>
    <definedName name="solver_num" localSheetId="2" hidden="1">13</definedName>
    <definedName name="solver_num" localSheetId="1" hidden="1">13</definedName>
    <definedName name="solver_num" localSheetId="4" hidden="1">17</definedName>
    <definedName name="solver_nwt" localSheetId="2" hidden="1">1</definedName>
    <definedName name="solver_nwt" localSheetId="1" hidden="1">1</definedName>
    <definedName name="solver_nwt" localSheetId="4" hidden="1">1</definedName>
    <definedName name="solver_opt" localSheetId="2" hidden="1">'Cost Model'!$N$38</definedName>
    <definedName name="solver_opt" localSheetId="1" hidden="1">'Distance Model'!$N$36</definedName>
    <definedName name="solver_opt" localSheetId="4" hidden="1">'Region Model'!$N$39</definedName>
    <definedName name="solver_pre" localSheetId="2" hidden="1">0.000001</definedName>
    <definedName name="solver_pre" localSheetId="1" hidden="1">0.000001</definedName>
    <definedName name="solver_pre" localSheetId="4" hidden="1">0.000001</definedName>
    <definedName name="solver_rbv" localSheetId="2" hidden="1">2</definedName>
    <definedName name="solver_rbv" localSheetId="1" hidden="1">2</definedName>
    <definedName name="solver_rbv" localSheetId="4" hidden="1">2</definedName>
    <definedName name="solver_rel1" localSheetId="2" hidden="1">5</definedName>
    <definedName name="solver_rel1" localSheetId="1" hidden="1">5</definedName>
    <definedName name="solver_rel1" localSheetId="4" hidden="1">5</definedName>
    <definedName name="solver_rel10" localSheetId="2" hidden="1">3</definedName>
    <definedName name="solver_rel10" localSheetId="1" hidden="1">3</definedName>
    <definedName name="solver_rel10" localSheetId="4" hidden="1">3</definedName>
    <definedName name="solver_rel11" localSheetId="2" hidden="1">3</definedName>
    <definedName name="solver_rel11" localSheetId="1" hidden="1">3</definedName>
    <definedName name="solver_rel11" localSheetId="4" hidden="1">3</definedName>
    <definedName name="solver_rel12" localSheetId="2" hidden="1">3</definedName>
    <definedName name="solver_rel12" localSheetId="1" hidden="1">3</definedName>
    <definedName name="solver_rel12" localSheetId="4" hidden="1">3</definedName>
    <definedName name="solver_rel13" localSheetId="2" hidden="1">3</definedName>
    <definedName name="solver_rel13" localSheetId="1" hidden="1">3</definedName>
    <definedName name="solver_rel13" localSheetId="4" hidden="1">3</definedName>
    <definedName name="solver_rel14" localSheetId="4" hidden="1">3</definedName>
    <definedName name="solver_rel15" localSheetId="4" hidden="1">3</definedName>
    <definedName name="solver_rel16" localSheetId="4" hidden="1">3</definedName>
    <definedName name="solver_rel17" localSheetId="4" hidden="1">3</definedName>
    <definedName name="solver_rel18" localSheetId="4" hidden="1">3</definedName>
    <definedName name="solver_rel2" localSheetId="2" hidden="1">3</definedName>
    <definedName name="solver_rel2" localSheetId="1" hidden="1">3</definedName>
    <definedName name="solver_rel2" localSheetId="4" hidden="1">3</definedName>
    <definedName name="solver_rel3" localSheetId="2" hidden="1">3</definedName>
    <definedName name="solver_rel3" localSheetId="1" hidden="1">3</definedName>
    <definedName name="solver_rel3" localSheetId="4" hidden="1">3</definedName>
    <definedName name="solver_rel4" localSheetId="2" hidden="1">3</definedName>
    <definedName name="solver_rel4" localSheetId="1" hidden="1">3</definedName>
    <definedName name="solver_rel4" localSheetId="4" hidden="1">3</definedName>
    <definedName name="solver_rel5" localSheetId="2" hidden="1">3</definedName>
    <definedName name="solver_rel5" localSheetId="1" hidden="1">3</definedName>
    <definedName name="solver_rel5" localSheetId="4" hidden="1">3</definedName>
    <definedName name="solver_rel6" localSheetId="2" hidden="1">3</definedName>
    <definedName name="solver_rel6" localSheetId="1" hidden="1">3</definedName>
    <definedName name="solver_rel6" localSheetId="4" hidden="1">3</definedName>
    <definedName name="solver_rel7" localSheetId="2" hidden="1">3</definedName>
    <definedName name="solver_rel7" localSheetId="1" hidden="1">3</definedName>
    <definedName name="solver_rel7" localSheetId="4" hidden="1">3</definedName>
    <definedName name="solver_rel8" localSheetId="2" hidden="1">3</definedName>
    <definedName name="solver_rel8" localSheetId="1" hidden="1">3</definedName>
    <definedName name="solver_rel8" localSheetId="4" hidden="1">3</definedName>
    <definedName name="solver_rel9" localSheetId="2" hidden="1">3</definedName>
    <definedName name="solver_rel9" localSheetId="1" hidden="1">3</definedName>
    <definedName name="solver_rel9" localSheetId="4" hidden="1">3</definedName>
    <definedName name="solver_rhs1" localSheetId="2" hidden="1">"binary"</definedName>
    <definedName name="solver_rhs1" localSheetId="1" hidden="1">"binary"</definedName>
    <definedName name="solver_rhs1" localSheetId="4" hidden="1">"binary"</definedName>
    <definedName name="solver_rhs10" localSheetId="2" hidden="1">1</definedName>
    <definedName name="solver_rhs10" localSheetId="1" hidden="1">1</definedName>
    <definedName name="solver_rhs10" localSheetId="4" hidden="1">1</definedName>
    <definedName name="solver_rhs11" localSheetId="2" hidden="1">1</definedName>
    <definedName name="solver_rhs11" localSheetId="1" hidden="1">1</definedName>
    <definedName name="solver_rhs11" localSheetId="4" hidden="1">1</definedName>
    <definedName name="solver_rhs12" localSheetId="2" hidden="1">1</definedName>
    <definedName name="solver_rhs12" localSheetId="1" hidden="1">1</definedName>
    <definedName name="solver_rhs12" localSheetId="4" hidden="1">1</definedName>
    <definedName name="solver_rhs13" localSheetId="2" hidden="1">1</definedName>
    <definedName name="solver_rhs13" localSheetId="1" hidden="1">1</definedName>
    <definedName name="solver_rhs13" localSheetId="4" hidden="1">1</definedName>
    <definedName name="solver_rhs14" localSheetId="4" hidden="1">1</definedName>
    <definedName name="solver_rhs15" localSheetId="4" hidden="1">1</definedName>
    <definedName name="solver_rhs16" localSheetId="4" hidden="1">1</definedName>
    <definedName name="solver_rhs17" localSheetId="4" hidden="1">1</definedName>
    <definedName name="solver_rhs18" localSheetId="4" hidden="1">1</definedName>
    <definedName name="solver_rhs2" localSheetId="2" hidden="1">1</definedName>
    <definedName name="solver_rhs2" localSheetId="1" hidden="1">1</definedName>
    <definedName name="solver_rhs2" localSheetId="4" hidden="1">1</definedName>
    <definedName name="solver_rhs3" localSheetId="2" hidden="1">1</definedName>
    <definedName name="solver_rhs3" localSheetId="1" hidden="1">1</definedName>
    <definedName name="solver_rhs3" localSheetId="4" hidden="1">1</definedName>
    <definedName name="solver_rhs4" localSheetId="2" hidden="1">1</definedName>
    <definedName name="solver_rhs4" localSheetId="1" hidden="1">1</definedName>
    <definedName name="solver_rhs4" localSheetId="4" hidden="1">1</definedName>
    <definedName name="solver_rhs5" localSheetId="2" hidden="1">1</definedName>
    <definedName name="solver_rhs5" localSheetId="1" hidden="1">1</definedName>
    <definedName name="solver_rhs5" localSheetId="4" hidden="1">1</definedName>
    <definedName name="solver_rhs6" localSheetId="2" hidden="1">1</definedName>
    <definedName name="solver_rhs6" localSheetId="1" hidden="1">1</definedName>
    <definedName name="solver_rhs6" localSheetId="4" hidden="1">1</definedName>
    <definedName name="solver_rhs7" localSheetId="2" hidden="1">1</definedName>
    <definedName name="solver_rhs7" localSheetId="1" hidden="1">1</definedName>
    <definedName name="solver_rhs7" localSheetId="4" hidden="1">1</definedName>
    <definedName name="solver_rhs8" localSheetId="2" hidden="1">1</definedName>
    <definedName name="solver_rhs8" localSheetId="1" hidden="1">1</definedName>
    <definedName name="solver_rhs8" localSheetId="4" hidden="1">1</definedName>
    <definedName name="solver_rhs9" localSheetId="2" hidden="1">1</definedName>
    <definedName name="solver_rhs9" localSheetId="1" hidden="1">1</definedName>
    <definedName name="solver_rhs9" localSheetId="4" hidden="1">1</definedName>
    <definedName name="solver_rlx" localSheetId="2" hidden="1">2</definedName>
    <definedName name="solver_rlx" localSheetId="1" hidden="1">2</definedName>
    <definedName name="solver_rlx" localSheetId="4" hidden="1">2</definedName>
    <definedName name="solver_rsd" localSheetId="2" hidden="1">0</definedName>
    <definedName name="solver_rsd" localSheetId="1" hidden="1">0</definedName>
    <definedName name="solver_rsd" localSheetId="4" hidden="1">0</definedName>
    <definedName name="solver_scl" localSheetId="2" hidden="1">2</definedName>
    <definedName name="solver_scl" localSheetId="1" hidden="1">2</definedName>
    <definedName name="solver_scl" localSheetId="4" hidden="1">2</definedName>
    <definedName name="solver_sho" localSheetId="2" hidden="1">2</definedName>
    <definedName name="solver_sho" localSheetId="1" hidden="1">2</definedName>
    <definedName name="solver_sho" localSheetId="4" hidden="1">2</definedName>
    <definedName name="solver_ssz" localSheetId="2" hidden="1">100</definedName>
    <definedName name="solver_ssz" localSheetId="1" hidden="1">100</definedName>
    <definedName name="solver_ssz" localSheetId="4" hidden="1">100</definedName>
    <definedName name="solver_tim" localSheetId="2" hidden="1">2147483647</definedName>
    <definedName name="solver_tim" localSheetId="1" hidden="1">2147483647</definedName>
    <definedName name="solver_tim" localSheetId="4" hidden="1">2147483647</definedName>
    <definedName name="solver_tol" localSheetId="2" hidden="1">0</definedName>
    <definedName name="solver_tol" localSheetId="1" hidden="1">0</definedName>
    <definedName name="solver_tol" localSheetId="4" hidden="1">0</definedName>
    <definedName name="solver_typ" localSheetId="2" hidden="1">2</definedName>
    <definedName name="solver_typ" localSheetId="1" hidden="1">2</definedName>
    <definedName name="solver_typ" localSheetId="4" hidden="1">2</definedName>
    <definedName name="solver_val" localSheetId="2" hidden="1">400</definedName>
    <definedName name="solver_val" localSheetId="1" hidden="1">400</definedName>
    <definedName name="solver_val" localSheetId="4" hidden="1">400</definedName>
    <definedName name="solver_ver" localSheetId="2" hidden="1">3</definedName>
    <definedName name="solver_ver" localSheetId="1" hidden="1">3</definedName>
    <definedName name="solver_ver" localSheetId="4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1" i="1" l="1"/>
  <c r="K37" i="5"/>
  <c r="H37" i="5"/>
  <c r="E37" i="5"/>
  <c r="B37" i="5"/>
  <c r="N39" i="5" l="1"/>
  <c r="N36" i="5"/>
  <c r="M32" i="5"/>
  <c r="L32" i="5"/>
  <c r="K32" i="5"/>
  <c r="J32" i="5"/>
  <c r="I32" i="5"/>
  <c r="H32" i="5"/>
  <c r="G32" i="5"/>
  <c r="F32" i="5"/>
  <c r="E32" i="5"/>
  <c r="D32" i="5"/>
  <c r="C32" i="5"/>
  <c r="B32" i="5"/>
  <c r="M31" i="5"/>
  <c r="L31" i="5"/>
  <c r="K31" i="5"/>
  <c r="J31" i="5"/>
  <c r="I31" i="5"/>
  <c r="H31" i="5"/>
  <c r="G31" i="5"/>
  <c r="F31" i="5"/>
  <c r="E31" i="5"/>
  <c r="D31" i="5"/>
  <c r="C31" i="5"/>
  <c r="B31" i="5"/>
  <c r="M30" i="5"/>
  <c r="L30" i="5"/>
  <c r="K30" i="5"/>
  <c r="J30" i="5"/>
  <c r="I30" i="5"/>
  <c r="H30" i="5"/>
  <c r="G30" i="5"/>
  <c r="F30" i="5"/>
  <c r="E30" i="5"/>
  <c r="D30" i="5"/>
  <c r="C30" i="5"/>
  <c r="B30" i="5"/>
  <c r="M29" i="5"/>
  <c r="L29" i="5"/>
  <c r="K29" i="5"/>
  <c r="J29" i="5"/>
  <c r="I29" i="5"/>
  <c r="H29" i="5"/>
  <c r="G29" i="5"/>
  <c r="F29" i="5"/>
  <c r="E29" i="5"/>
  <c r="D29" i="5"/>
  <c r="C29" i="5"/>
  <c r="B29" i="5"/>
  <c r="M28" i="5"/>
  <c r="L28" i="5"/>
  <c r="K28" i="5"/>
  <c r="J28" i="5"/>
  <c r="I28" i="5"/>
  <c r="H28" i="5"/>
  <c r="G28" i="5"/>
  <c r="F28" i="5"/>
  <c r="E28" i="5"/>
  <c r="D28" i="5"/>
  <c r="C28" i="5"/>
  <c r="B28" i="5"/>
  <c r="M27" i="5"/>
  <c r="L27" i="5"/>
  <c r="K27" i="5"/>
  <c r="J27" i="5"/>
  <c r="I27" i="5"/>
  <c r="H27" i="5"/>
  <c r="G27" i="5"/>
  <c r="F27" i="5"/>
  <c r="E27" i="5"/>
  <c r="D27" i="5"/>
  <c r="C27" i="5"/>
  <c r="B27" i="5"/>
  <c r="M26" i="5"/>
  <c r="L26" i="5"/>
  <c r="K26" i="5"/>
  <c r="J26" i="5"/>
  <c r="I26" i="5"/>
  <c r="H26" i="5"/>
  <c r="G26" i="5"/>
  <c r="F26" i="5"/>
  <c r="E26" i="5"/>
  <c r="D26" i="5"/>
  <c r="C26" i="5"/>
  <c r="B26" i="5"/>
  <c r="M25" i="5"/>
  <c r="L25" i="5"/>
  <c r="K25" i="5"/>
  <c r="J25" i="5"/>
  <c r="I25" i="5"/>
  <c r="H25" i="5"/>
  <c r="G25" i="5"/>
  <c r="F25" i="5"/>
  <c r="E25" i="5"/>
  <c r="D25" i="5"/>
  <c r="C25" i="5"/>
  <c r="B25" i="5"/>
  <c r="M24" i="5"/>
  <c r="L24" i="5"/>
  <c r="K24" i="5"/>
  <c r="J24" i="5"/>
  <c r="I24" i="5"/>
  <c r="H24" i="5"/>
  <c r="G24" i="5"/>
  <c r="F24" i="5"/>
  <c r="E24" i="5"/>
  <c r="D24" i="5"/>
  <c r="C24" i="5"/>
  <c r="B24" i="5"/>
  <c r="M23" i="5"/>
  <c r="L23" i="5"/>
  <c r="K23" i="5"/>
  <c r="J23" i="5"/>
  <c r="I23" i="5"/>
  <c r="H23" i="5"/>
  <c r="G23" i="5"/>
  <c r="F23" i="5"/>
  <c r="E23" i="5"/>
  <c r="D23" i="5"/>
  <c r="C23" i="5"/>
  <c r="B23" i="5"/>
  <c r="M22" i="5"/>
  <c r="L22" i="5"/>
  <c r="K22" i="5"/>
  <c r="J22" i="5"/>
  <c r="I22" i="5"/>
  <c r="H22" i="5"/>
  <c r="G22" i="5"/>
  <c r="F22" i="5"/>
  <c r="E22" i="5"/>
  <c r="D22" i="5"/>
  <c r="C22" i="5"/>
  <c r="B22" i="5"/>
  <c r="M21" i="5"/>
  <c r="L21" i="5"/>
  <c r="K21" i="5"/>
  <c r="J21" i="5"/>
  <c r="I21" i="5"/>
  <c r="H21" i="5"/>
  <c r="G21" i="5"/>
  <c r="F21" i="5"/>
  <c r="E21" i="5"/>
  <c r="D21" i="5"/>
  <c r="C21" i="5"/>
  <c r="B21" i="5"/>
  <c r="N38" i="3"/>
  <c r="N36" i="3"/>
  <c r="M32" i="3"/>
  <c r="L32" i="3"/>
  <c r="K32" i="3"/>
  <c r="J32" i="3"/>
  <c r="I32" i="3"/>
  <c r="H32" i="3"/>
  <c r="G32" i="3"/>
  <c r="F32" i="3"/>
  <c r="E32" i="3"/>
  <c r="D32" i="3"/>
  <c r="C32" i="3"/>
  <c r="B32" i="3"/>
  <c r="M31" i="3"/>
  <c r="L31" i="3"/>
  <c r="K31" i="3"/>
  <c r="J31" i="3"/>
  <c r="I31" i="3"/>
  <c r="H31" i="3"/>
  <c r="G31" i="3"/>
  <c r="F31" i="3"/>
  <c r="E31" i="3"/>
  <c r="D31" i="3"/>
  <c r="C31" i="3"/>
  <c r="B31" i="3"/>
  <c r="M30" i="3"/>
  <c r="L30" i="3"/>
  <c r="K30" i="3"/>
  <c r="J30" i="3"/>
  <c r="I30" i="3"/>
  <c r="H30" i="3"/>
  <c r="G30" i="3"/>
  <c r="F30" i="3"/>
  <c r="E30" i="3"/>
  <c r="D30" i="3"/>
  <c r="C30" i="3"/>
  <c r="B30" i="3"/>
  <c r="M29" i="3"/>
  <c r="L29" i="3"/>
  <c r="K29" i="3"/>
  <c r="J29" i="3"/>
  <c r="I29" i="3"/>
  <c r="H29" i="3"/>
  <c r="G29" i="3"/>
  <c r="F29" i="3"/>
  <c r="E29" i="3"/>
  <c r="D29" i="3"/>
  <c r="C29" i="3"/>
  <c r="B29" i="3"/>
  <c r="M28" i="3"/>
  <c r="L28" i="3"/>
  <c r="K28" i="3"/>
  <c r="J28" i="3"/>
  <c r="I28" i="3"/>
  <c r="H28" i="3"/>
  <c r="G28" i="3"/>
  <c r="F28" i="3"/>
  <c r="E28" i="3"/>
  <c r="D28" i="3"/>
  <c r="C28" i="3"/>
  <c r="B28" i="3"/>
  <c r="M27" i="3"/>
  <c r="L27" i="3"/>
  <c r="K27" i="3"/>
  <c r="J27" i="3"/>
  <c r="I27" i="3"/>
  <c r="H27" i="3"/>
  <c r="G27" i="3"/>
  <c r="F27" i="3"/>
  <c r="E27" i="3"/>
  <c r="D27" i="3"/>
  <c r="C27" i="3"/>
  <c r="B27" i="3"/>
  <c r="M26" i="3"/>
  <c r="L26" i="3"/>
  <c r="K26" i="3"/>
  <c r="J26" i="3"/>
  <c r="I26" i="3"/>
  <c r="H26" i="3"/>
  <c r="G26" i="3"/>
  <c r="F26" i="3"/>
  <c r="E26" i="3"/>
  <c r="D26" i="3"/>
  <c r="C26" i="3"/>
  <c r="B26" i="3"/>
  <c r="M25" i="3"/>
  <c r="L25" i="3"/>
  <c r="K25" i="3"/>
  <c r="J25" i="3"/>
  <c r="I25" i="3"/>
  <c r="H25" i="3"/>
  <c r="G25" i="3"/>
  <c r="F25" i="3"/>
  <c r="E25" i="3"/>
  <c r="D25" i="3"/>
  <c r="C25" i="3"/>
  <c r="B25" i="3"/>
  <c r="M24" i="3"/>
  <c r="L24" i="3"/>
  <c r="K24" i="3"/>
  <c r="J24" i="3"/>
  <c r="I24" i="3"/>
  <c r="H24" i="3"/>
  <c r="G24" i="3"/>
  <c r="F24" i="3"/>
  <c r="E24" i="3"/>
  <c r="D24" i="3"/>
  <c r="C24" i="3"/>
  <c r="B24" i="3"/>
  <c r="M23" i="3"/>
  <c r="L23" i="3"/>
  <c r="K23" i="3"/>
  <c r="J23" i="3"/>
  <c r="I23" i="3"/>
  <c r="H23" i="3"/>
  <c r="G23" i="3"/>
  <c r="F23" i="3"/>
  <c r="E23" i="3"/>
  <c r="D23" i="3"/>
  <c r="C23" i="3"/>
  <c r="B23" i="3"/>
  <c r="M22" i="3"/>
  <c r="L22" i="3"/>
  <c r="K22" i="3"/>
  <c r="J22" i="3"/>
  <c r="I22" i="3"/>
  <c r="H22" i="3"/>
  <c r="G22" i="3"/>
  <c r="F22" i="3"/>
  <c r="E22" i="3"/>
  <c r="D22" i="3"/>
  <c r="C22" i="3"/>
  <c r="B22" i="3"/>
  <c r="M21" i="3"/>
  <c r="L21" i="3"/>
  <c r="K21" i="3"/>
  <c r="J21" i="3"/>
  <c r="I21" i="3"/>
  <c r="H21" i="3"/>
  <c r="G21" i="3"/>
  <c r="F21" i="3"/>
  <c r="E21" i="3"/>
  <c r="D21" i="3"/>
  <c r="C21" i="3"/>
  <c r="B21" i="3"/>
  <c r="N36" i="1"/>
  <c r="M22" i="1"/>
  <c r="M23" i="1"/>
  <c r="M24" i="1"/>
  <c r="M25" i="1"/>
  <c r="M26" i="1"/>
  <c r="M27" i="1"/>
  <c r="M28" i="1"/>
  <c r="M29" i="1"/>
  <c r="M30" i="1"/>
  <c r="M31" i="1"/>
  <c r="M32" i="1"/>
  <c r="L22" i="1"/>
  <c r="L23" i="1"/>
  <c r="L24" i="1"/>
  <c r="L25" i="1"/>
  <c r="L26" i="1"/>
  <c r="L27" i="1"/>
  <c r="L28" i="1"/>
  <c r="L29" i="1"/>
  <c r="L30" i="1"/>
  <c r="L31" i="1"/>
  <c r="L32" i="1"/>
  <c r="K22" i="1"/>
  <c r="K23" i="1"/>
  <c r="K24" i="1"/>
  <c r="K25" i="1"/>
  <c r="K26" i="1"/>
  <c r="K27" i="1"/>
  <c r="K28" i="1"/>
  <c r="K29" i="1"/>
  <c r="K30" i="1"/>
  <c r="K31" i="1"/>
  <c r="K32" i="1"/>
  <c r="J22" i="1"/>
  <c r="J23" i="1"/>
  <c r="J24" i="1"/>
  <c r="J25" i="1"/>
  <c r="J26" i="1"/>
  <c r="J27" i="1"/>
  <c r="J28" i="1"/>
  <c r="J29" i="1"/>
  <c r="J30" i="1"/>
  <c r="J31" i="1"/>
  <c r="J32" i="1"/>
  <c r="I22" i="1"/>
  <c r="I23" i="1"/>
  <c r="I24" i="1"/>
  <c r="I25" i="1"/>
  <c r="I26" i="1"/>
  <c r="I27" i="1"/>
  <c r="I28" i="1"/>
  <c r="I29" i="1"/>
  <c r="I30" i="1"/>
  <c r="I31" i="1"/>
  <c r="I32" i="1"/>
  <c r="H22" i="1"/>
  <c r="H23" i="1"/>
  <c r="H24" i="1"/>
  <c r="H25" i="1"/>
  <c r="H26" i="1"/>
  <c r="H27" i="1"/>
  <c r="H28" i="1"/>
  <c r="H29" i="1"/>
  <c r="H30" i="1"/>
  <c r="H31" i="1"/>
  <c r="H32" i="1"/>
  <c r="G22" i="1"/>
  <c r="G23" i="1"/>
  <c r="G24" i="1"/>
  <c r="G25" i="1"/>
  <c r="G26" i="1"/>
  <c r="G27" i="1"/>
  <c r="G28" i="1"/>
  <c r="G29" i="1"/>
  <c r="G30" i="1"/>
  <c r="G31" i="1"/>
  <c r="G32" i="1"/>
  <c r="F22" i="1"/>
  <c r="F23" i="1"/>
  <c r="F24" i="1"/>
  <c r="F25" i="1"/>
  <c r="F26" i="1"/>
  <c r="F27" i="1"/>
  <c r="F28" i="1"/>
  <c r="F29" i="1"/>
  <c r="F30" i="1"/>
  <c r="F31" i="1"/>
  <c r="F32" i="1"/>
  <c r="E22" i="1"/>
  <c r="E23" i="1"/>
  <c r="E24" i="1"/>
  <c r="E25" i="1"/>
  <c r="E26" i="1"/>
  <c r="E27" i="1"/>
  <c r="E28" i="1"/>
  <c r="E29" i="1"/>
  <c r="E30" i="1"/>
  <c r="E31" i="1"/>
  <c r="E32" i="1"/>
  <c r="D22" i="1"/>
  <c r="D23" i="1"/>
  <c r="D24" i="1"/>
  <c r="D25" i="1"/>
  <c r="D26" i="1"/>
  <c r="D27" i="1"/>
  <c r="D28" i="1"/>
  <c r="D29" i="1"/>
  <c r="D30" i="1"/>
  <c r="D31" i="1"/>
  <c r="D32" i="1"/>
  <c r="C22" i="1"/>
  <c r="C23" i="1"/>
  <c r="C24" i="1"/>
  <c r="C25" i="1"/>
  <c r="C26" i="1"/>
  <c r="C27" i="1"/>
  <c r="C28" i="1"/>
  <c r="C29" i="1"/>
  <c r="C30" i="1"/>
  <c r="C31" i="1"/>
  <c r="C32" i="1"/>
  <c r="C21" i="1"/>
  <c r="D21" i="1"/>
  <c r="E21" i="1"/>
  <c r="F21" i="1"/>
  <c r="G21" i="1"/>
  <c r="H21" i="1"/>
  <c r="I21" i="1"/>
  <c r="J21" i="1"/>
  <c r="K21" i="1"/>
  <c r="L21" i="1"/>
  <c r="M21" i="1"/>
  <c r="B22" i="1"/>
  <c r="B23" i="1"/>
  <c r="B24" i="1"/>
  <c r="B25" i="1"/>
  <c r="B26" i="1"/>
  <c r="B27" i="1"/>
  <c r="B28" i="1"/>
  <c r="N28" i="1" s="1"/>
  <c r="B29" i="1"/>
  <c r="B30" i="1"/>
  <c r="B31" i="1"/>
  <c r="B32" i="1"/>
  <c r="N32" i="1" s="1"/>
  <c r="B21" i="1"/>
  <c r="N24" i="1" l="1"/>
  <c r="N21" i="5"/>
  <c r="N23" i="5"/>
  <c r="N26" i="5"/>
  <c r="N28" i="5"/>
  <c r="N30" i="5"/>
  <c r="N31" i="5"/>
  <c r="N22" i="5"/>
  <c r="N24" i="5"/>
  <c r="N27" i="5"/>
  <c r="N29" i="5"/>
  <c r="N32" i="5"/>
  <c r="N25" i="5"/>
  <c r="N23" i="3"/>
  <c r="N24" i="3"/>
  <c r="N21" i="3"/>
  <c r="N22" i="3"/>
  <c r="N25" i="3"/>
  <c r="N26" i="3"/>
  <c r="N27" i="3"/>
  <c r="N28" i="3"/>
  <c r="N29" i="3"/>
  <c r="N30" i="3"/>
  <c r="N32" i="3"/>
  <c r="N31" i="3"/>
  <c r="N23" i="1"/>
  <c r="N22" i="1"/>
  <c r="N30" i="1"/>
  <c r="N26" i="1"/>
  <c r="N31" i="1"/>
  <c r="N27" i="1"/>
  <c r="N29" i="1"/>
  <c r="N25" i="1"/>
</calcChain>
</file>

<file path=xl/sharedStrings.xml><?xml version="1.0" encoding="utf-8"?>
<sst xmlns="http://schemas.openxmlformats.org/spreadsheetml/2006/main" count="279" uniqueCount="31">
  <si>
    <t>East Coast Trucking</t>
  </si>
  <si>
    <t>New York</t>
  </si>
  <si>
    <t>Philadelphia</t>
  </si>
  <si>
    <t>Baltimore</t>
  </si>
  <si>
    <t>Washington</t>
  </si>
  <si>
    <t>Richmond</t>
  </si>
  <si>
    <t>Raleigh</t>
  </si>
  <si>
    <t>Florence</t>
  </si>
  <si>
    <t>Savannah</t>
  </si>
  <si>
    <t>Jacksonville</t>
  </si>
  <si>
    <t>Tampa</t>
  </si>
  <si>
    <t>Miami</t>
  </si>
  <si>
    <t>Boston</t>
  </si>
  <si>
    <t>Region</t>
  </si>
  <si>
    <t>Northeast</t>
  </si>
  <si>
    <t>Mid-Atlantic</t>
  </si>
  <si>
    <t>Southeast</t>
  </si>
  <si>
    <t>Florida</t>
  </si>
  <si>
    <t>City</t>
  </si>
  <si>
    <t>CIS 3731</t>
  </si>
  <si>
    <t>Author: Alex Pettis</t>
  </si>
  <si>
    <t>East Coast Trucking Case</t>
  </si>
  <si>
    <t>Max Service Distance</t>
  </si>
  <si>
    <t>Service Coverage Model</t>
  </si>
  <si>
    <t>City Coverage</t>
  </si>
  <si>
    <t>Locate Service Facility</t>
  </si>
  <si>
    <t>Total Service Facilities</t>
  </si>
  <si>
    <t>Operational Cost</t>
  </si>
  <si>
    <t>Total Operational Cost</t>
  </si>
  <si>
    <t>Number of Facilities</t>
  </si>
  <si>
    <t>Regional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</si>
</sst>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"/>
  </numFmts>
  <fonts count="6" x14ac:knownFonts="1">
    <font>
      <sz val="12"/>
      <color theme="1"/>
      <name val="Times New Roman"/>
      <family val="2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Times New Roman"/>
      <family val="2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</borders>
  <cellStyleXfs count="3">
    <xf numFmtId="0" fontId="0" fillId="0" borderId="0"/>
    <xf numFmtId="0" fontId="1" fillId="0" borderId="0"/>
    <xf numFmtId="44" fontId="5" fillId="0" borderId="0" applyFont="0" applyFill="0" applyBorder="0" applyAlignment="0" applyProtection="0"/>
  </cellStyleXfs>
  <cellXfs count="45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4" fillId="0" borderId="7" xfId="0" applyFont="1" applyBorder="1"/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3" fillId="0" borderId="6" xfId="0" applyFont="1" applyBorder="1"/>
    <xf numFmtId="0" fontId="1" fillId="0" borderId="0" xfId="1"/>
    <xf numFmtId="0" fontId="4" fillId="0" borderId="0" xfId="0" applyFont="1" applyAlignment="1">
      <alignment horizontal="center"/>
    </xf>
    <xf numFmtId="0" fontId="0" fillId="2" borderId="0" xfId="0" applyFill="1"/>
    <xf numFmtId="0" fontId="0" fillId="0" borderId="9" xfId="0" applyBorder="1"/>
    <xf numFmtId="0" fontId="0" fillId="0" borderId="10" xfId="0" applyBorder="1"/>
    <xf numFmtId="0" fontId="0" fillId="0" borderId="11" xfId="0" applyBorder="1"/>
    <xf numFmtId="164" fontId="0" fillId="0" borderId="0" xfId="0" applyNumberFormat="1"/>
    <xf numFmtId="0" fontId="0" fillId="0" borderId="2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7" xfId="0" applyBorder="1"/>
    <xf numFmtId="0" fontId="0" fillId="0" borderId="18" xfId="0" applyBorder="1"/>
    <xf numFmtId="0" fontId="0" fillId="0" borderId="7" xfId="0" applyBorder="1"/>
    <xf numFmtId="0" fontId="0" fillId="0" borderId="5" xfId="0" applyBorder="1"/>
    <xf numFmtId="0" fontId="0" fillId="0" borderId="6" xfId="0" applyBorder="1"/>
    <xf numFmtId="0" fontId="0" fillId="3" borderId="17" xfId="0" applyFill="1" applyBorder="1"/>
    <xf numFmtId="0" fontId="0" fillId="3" borderId="19" xfId="0" applyFill="1" applyBorder="1"/>
    <xf numFmtId="0" fontId="0" fillId="0" borderId="12" xfId="0" applyBorder="1"/>
    <xf numFmtId="0" fontId="0" fillId="3" borderId="0" xfId="0" applyFill="1"/>
    <xf numFmtId="0" fontId="0" fillId="3" borderId="4" xfId="0" applyFill="1" applyBorder="1"/>
    <xf numFmtId="0" fontId="0" fillId="3" borderId="5" xfId="0" applyFill="1" applyBorder="1"/>
    <xf numFmtId="0" fontId="0" fillId="3" borderId="7" xfId="0" applyFill="1" applyBorder="1"/>
    <xf numFmtId="164" fontId="0" fillId="0" borderId="12" xfId="2" applyNumberFormat="1" applyFont="1" applyBorder="1" applyAlignment="1">
      <alignment horizontal="center"/>
    </xf>
    <xf numFmtId="164" fontId="0" fillId="0" borderId="0" xfId="2" applyNumberFormat="1" applyFont="1" applyBorder="1" applyAlignment="1">
      <alignment horizontal="center"/>
    </xf>
    <xf numFmtId="164" fontId="0" fillId="0" borderId="7" xfId="2" applyNumberFormat="1" applyFont="1" applyBorder="1" applyAlignment="1">
      <alignment horizontal="center"/>
    </xf>
    <xf numFmtId="0" fontId="1" fillId="0" borderId="0" xfId="1" applyAlignment="1">
      <alignment horizontal="center"/>
    </xf>
    <xf numFmtId="0" fontId="3" fillId="0" borderId="8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0" xfId="0" applyFill="1"/>
  </cellXfs>
  <cellStyles count="3">
    <cellStyle name="Currency" xfId="2" builtinId="4"/>
    <cellStyle name="Normal" xfId="0" builtinId="0"/>
    <cellStyle name="Normal 2" xfId="1" xr:uid="{2CD170DD-86D5-43CE-8736-6EAFF8FE6B6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Operational Cost vs Max Service Distance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'Cost Sensitivity Analysis'!$A$6:$A$14</c:f>
              <c:numCache>
                <c:formatCode>General</c:formatCode>
                <c:ptCount val="9"/>
                <c:pt idx="0">
                  <c:v>200</c:v>
                </c:pt>
                <c:pt idx="1">
                  <c:v>225</c:v>
                </c:pt>
                <c:pt idx="2">
                  <c:v>250</c:v>
                </c:pt>
                <c:pt idx="3">
                  <c:v>275</c:v>
                </c:pt>
                <c:pt idx="4">
                  <c:v>300</c:v>
                </c:pt>
                <c:pt idx="5">
                  <c:v>325</c:v>
                </c:pt>
                <c:pt idx="6">
                  <c:v>350</c:v>
                </c:pt>
                <c:pt idx="7">
                  <c:v>375</c:v>
                </c:pt>
                <c:pt idx="8">
                  <c:v>400</c:v>
                </c:pt>
              </c:numCache>
            </c:numRef>
          </c:cat>
          <c:val>
            <c:numRef>
              <c:f>'Cost Sensitivity Analysis'!$C$6:$C$14</c:f>
              <c:numCache>
                <c:formatCode>"$"#,##0</c:formatCode>
                <c:ptCount val="9"/>
                <c:pt idx="0">
                  <c:v>5200000</c:v>
                </c:pt>
                <c:pt idx="1">
                  <c:v>4350000</c:v>
                </c:pt>
                <c:pt idx="2">
                  <c:v>3850000</c:v>
                </c:pt>
                <c:pt idx="3">
                  <c:v>3450000</c:v>
                </c:pt>
                <c:pt idx="4">
                  <c:v>3450000</c:v>
                </c:pt>
                <c:pt idx="5">
                  <c:v>2350000</c:v>
                </c:pt>
                <c:pt idx="6">
                  <c:v>2350000</c:v>
                </c:pt>
                <c:pt idx="7">
                  <c:v>2350000</c:v>
                </c:pt>
                <c:pt idx="8">
                  <c:v>2350000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F2-C54B-9877-A5D2DBCBB9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7908095"/>
        <c:axId val="1599489695"/>
      </c:lineChart>
      <c:catAx>
        <c:axId val="14779080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 Service Distance (miles)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489695"/>
        <c:crosses val="autoZero"/>
        <c:auto val="0"/>
        <c:lblAlgn val="ctr"/>
        <c:lblOffset val="100"/>
        <c:noMultiLvlLbl val="0"/>
      </c:catAx>
      <c:valAx>
        <c:axId val="159948969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Operational Cost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7908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Facilities vs Max Service Distance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'Cost Sensitivity Analysis'!$A$6:$A$14</c:f>
              <c:numCache>
                <c:formatCode>General</c:formatCode>
                <c:ptCount val="9"/>
                <c:pt idx="0">
                  <c:v>200</c:v>
                </c:pt>
                <c:pt idx="1">
                  <c:v>225</c:v>
                </c:pt>
                <c:pt idx="2">
                  <c:v>250</c:v>
                </c:pt>
                <c:pt idx="3">
                  <c:v>275</c:v>
                </c:pt>
                <c:pt idx="4">
                  <c:v>300</c:v>
                </c:pt>
                <c:pt idx="5">
                  <c:v>325</c:v>
                </c:pt>
                <c:pt idx="6">
                  <c:v>350</c:v>
                </c:pt>
                <c:pt idx="7">
                  <c:v>375</c:v>
                </c:pt>
                <c:pt idx="8">
                  <c:v>400</c:v>
                </c:pt>
              </c:numCache>
            </c:numRef>
          </c:cat>
          <c:val>
            <c:numRef>
              <c:f>'Cost Sensitivity Analysis'!$B$6:$B$14</c:f>
              <c:numCache>
                <c:formatCode>General</c:formatCode>
                <c:ptCount val="9"/>
                <c:pt idx="0">
                  <c:v>6</c:v>
                </c:pt>
                <c:pt idx="1">
                  <c:v>5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AD-DE4F-9291-99B8EA4A99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3405775"/>
        <c:axId val="1657324831"/>
      </c:lineChart>
      <c:catAx>
        <c:axId val="11934057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 Service Distance (miles)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7324831"/>
        <c:crosses val="autoZero"/>
        <c:auto val="1"/>
        <c:lblAlgn val="ctr"/>
        <c:lblOffset val="100"/>
        <c:noMultiLvlLbl val="0"/>
      </c:catAx>
      <c:valAx>
        <c:axId val="1657324831"/>
        <c:scaling>
          <c:orientation val="minMax"/>
          <c:max val="8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Facilities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3405775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Operational Cost vs Max Service Distance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'Region Sensitivity Analysis'!$A$6:$A$14</c:f>
              <c:numCache>
                <c:formatCode>General</c:formatCode>
                <c:ptCount val="9"/>
                <c:pt idx="0">
                  <c:v>200</c:v>
                </c:pt>
                <c:pt idx="1">
                  <c:v>225</c:v>
                </c:pt>
                <c:pt idx="2">
                  <c:v>250</c:v>
                </c:pt>
                <c:pt idx="3">
                  <c:v>275</c:v>
                </c:pt>
                <c:pt idx="4">
                  <c:v>300</c:v>
                </c:pt>
                <c:pt idx="5">
                  <c:v>325</c:v>
                </c:pt>
                <c:pt idx="6">
                  <c:v>350</c:v>
                </c:pt>
                <c:pt idx="7">
                  <c:v>375</c:v>
                </c:pt>
                <c:pt idx="8">
                  <c:v>400</c:v>
                </c:pt>
              </c:numCache>
            </c:numRef>
          </c:cat>
          <c:val>
            <c:numRef>
              <c:f>'Region Sensitivity Analysis'!$C$6:$C$14</c:f>
              <c:numCache>
                <c:formatCode>"$"#,##0</c:formatCode>
                <c:ptCount val="9"/>
                <c:pt idx="0">
                  <c:v>5250000</c:v>
                </c:pt>
                <c:pt idx="1">
                  <c:v>4350000</c:v>
                </c:pt>
                <c:pt idx="2">
                  <c:v>4250000</c:v>
                </c:pt>
                <c:pt idx="3">
                  <c:v>3450000</c:v>
                </c:pt>
                <c:pt idx="4">
                  <c:v>3450000</c:v>
                </c:pt>
                <c:pt idx="5">
                  <c:v>3150000</c:v>
                </c:pt>
                <c:pt idx="6">
                  <c:v>3150000</c:v>
                </c:pt>
                <c:pt idx="7">
                  <c:v>3150000</c:v>
                </c:pt>
                <c:pt idx="8">
                  <c:v>3150000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6F-4FB5-88B1-C0D2E5D0AA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7908095"/>
        <c:axId val="1599489695"/>
      </c:lineChart>
      <c:catAx>
        <c:axId val="14779080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 Service Distance (miles)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489695"/>
        <c:crosses val="autoZero"/>
        <c:auto val="0"/>
        <c:lblAlgn val="ctr"/>
        <c:lblOffset val="100"/>
        <c:noMultiLvlLbl val="0"/>
      </c:catAx>
      <c:valAx>
        <c:axId val="159948969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Operational Cost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7908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Facilities vs Max Service Distance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'Region Sensitivity Analysis'!$A$6:$A$14</c:f>
              <c:numCache>
                <c:formatCode>General</c:formatCode>
                <c:ptCount val="9"/>
                <c:pt idx="0">
                  <c:v>200</c:v>
                </c:pt>
                <c:pt idx="1">
                  <c:v>225</c:v>
                </c:pt>
                <c:pt idx="2">
                  <c:v>250</c:v>
                </c:pt>
                <c:pt idx="3">
                  <c:v>275</c:v>
                </c:pt>
                <c:pt idx="4">
                  <c:v>300</c:v>
                </c:pt>
                <c:pt idx="5">
                  <c:v>325</c:v>
                </c:pt>
                <c:pt idx="6">
                  <c:v>350</c:v>
                </c:pt>
                <c:pt idx="7">
                  <c:v>375</c:v>
                </c:pt>
                <c:pt idx="8">
                  <c:v>400</c:v>
                </c:pt>
              </c:numCache>
            </c:numRef>
          </c:cat>
          <c:val>
            <c:numRef>
              <c:f>'Region Sensitivity Analysis'!$B$6:$B$14</c:f>
              <c:numCache>
                <c:formatCode>General</c:formatCode>
                <c:ptCount val="9"/>
                <c:pt idx="0">
                  <c:v>6</c:v>
                </c:pt>
                <c:pt idx="1">
                  <c:v>5</c:v>
                </c:pt>
                <c:pt idx="2">
                  <c:v>5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77-4424-B4AB-025D3285ED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3405775"/>
        <c:axId val="1657324831"/>
      </c:lineChart>
      <c:catAx>
        <c:axId val="11934057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 Service Distance (miles)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7324831"/>
        <c:crosses val="autoZero"/>
        <c:auto val="1"/>
        <c:lblAlgn val="ctr"/>
        <c:lblOffset val="100"/>
        <c:noMultiLvlLbl val="0"/>
      </c:catAx>
      <c:valAx>
        <c:axId val="1657324831"/>
        <c:scaling>
          <c:orientation val="minMax"/>
          <c:max val="8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Facilities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3405775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38099</xdr:colOff>
      <xdr:row>15</xdr:row>
      <xdr:rowOff>28575</xdr:rowOff>
    </xdr:from>
    <xdr:to>
      <xdr:col>5</xdr:col>
      <xdr:colOff>371474</xdr:colOff>
      <xdr:row>29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7908BD4-D607-4E10-3E2E-2EE6CA52D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466724</xdr:colOff>
      <xdr:row>15</xdr:row>
      <xdr:rowOff>38100</xdr:rowOff>
    </xdr:from>
    <xdr:to>
      <xdr:col>15</xdr:col>
      <xdr:colOff>12699</xdr:colOff>
      <xdr:row>29</xdr:row>
      <xdr:rowOff>165100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5E94E91-846E-2C8D-BD1E-537FADA392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15</xdr:row>
      <xdr:rowOff>63500</xdr:rowOff>
    </xdr:from>
    <xdr:to>
      <xdr:col>5</xdr:col>
      <xdr:colOff>419100</xdr:colOff>
      <xdr:row>29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14BA9E-BB61-4067-9512-751E327989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447674</xdr:colOff>
      <xdr:row>15</xdr:row>
      <xdr:rowOff>38100</xdr:rowOff>
    </xdr:from>
    <xdr:to>
      <xdr:col>15</xdr:col>
      <xdr:colOff>12699</xdr:colOff>
      <xdr:row>29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DA1B0F-FCC1-4366-B049-BF6AB1897C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exp/Downloads/CollegeTownBudget_Pettis_Alex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ation"/>
      <sheetName val="Town Budget Calculations"/>
    </sheetNames>
    <sheetDataSet>
      <sheetData sheetId="0" refreshError="1"/>
      <sheetData sheetId="1">
        <row r="21">
          <cell r="B21" t="str">
            <v>N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1A2BE-26B7-45EC-B9A0-E29E25EEADCA}">
  <dimension ref="A1:K3"/>
  <sheetViews>
    <sheetView workbookViewId="0">
      <selection activeCell="A3" sqref="A3:J3"/>
    </sheetView>
  </sheetViews>
  <sheetFormatPr defaultColWidth="9" defaultRowHeight="15" x14ac:dyDescent="0.25"/>
  <cols>
    <col min="1" max="16384" width="9" style="11"/>
  </cols>
  <sheetData>
    <row r="1" spans="1:11" x14ac:dyDescent="0.25">
      <c r="A1" s="40" t="s">
        <v>19</v>
      </c>
      <c r="B1" s="40"/>
      <c r="C1" s="40"/>
      <c r="D1" s="40"/>
      <c r="E1" s="40"/>
      <c r="F1" s="40"/>
      <c r="G1" s="40"/>
      <c r="H1" s="40"/>
      <c r="I1" s="40"/>
      <c r="J1" s="40"/>
      <c r="K1" s="40"/>
    </row>
    <row r="2" spans="1:11" x14ac:dyDescent="0.25">
      <c r="A2" s="40" t="s">
        <v>21</v>
      </c>
      <c r="B2" s="40"/>
      <c r="C2" s="40"/>
      <c r="D2" s="40"/>
      <c r="E2" s="40"/>
      <c r="F2" s="40"/>
      <c r="G2" s="40"/>
      <c r="H2" s="40"/>
      <c r="I2" s="40"/>
      <c r="J2" s="40"/>
    </row>
    <row r="3" spans="1:11" x14ac:dyDescent="0.25">
      <c r="A3" s="40" t="s">
        <v>20</v>
      </c>
      <c r="B3" s="40"/>
      <c r="C3" s="40"/>
      <c r="D3" s="40"/>
      <c r="E3" s="40"/>
      <c r="F3" s="40"/>
      <c r="G3" s="40"/>
      <c r="H3" s="40"/>
      <c r="I3" s="40"/>
      <c r="J3" s="40"/>
    </row>
  </sheetData>
  <mergeCells count="3">
    <mergeCell ref="A1:K1"/>
    <mergeCell ref="A2:J2"/>
    <mergeCell ref="A3:J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6"/>
  <sheetViews>
    <sheetView topLeftCell="C18" workbookViewId="0">
      <selection activeCell="J37" sqref="J37"/>
    </sheetView>
  </sheetViews>
  <sheetFormatPr defaultColWidth="8.875" defaultRowHeight="15.75" x14ac:dyDescent="0.25"/>
  <cols>
    <col min="1" max="1" width="24.625" bestFit="1" customWidth="1"/>
    <col min="2" max="2" width="7.125" bestFit="1" customWidth="1"/>
    <col min="3" max="3" width="9.375" bestFit="1" customWidth="1"/>
    <col min="4" max="4" width="11.875" bestFit="1" customWidth="1"/>
    <col min="5" max="5" width="9.5" bestFit="1" customWidth="1"/>
    <col min="6" max="6" width="11.375" bestFit="1" customWidth="1"/>
    <col min="7" max="7" width="9.875" bestFit="1" customWidth="1"/>
    <col min="8" max="8" width="7.625" bestFit="1" customWidth="1"/>
    <col min="9" max="9" width="8.625" bestFit="1" customWidth="1"/>
    <col min="10" max="10" width="9.625" bestFit="1" customWidth="1"/>
    <col min="11" max="11" width="11.625" bestFit="1" customWidth="1"/>
    <col min="12" max="12" width="7.125" bestFit="1" customWidth="1"/>
    <col min="13" max="13" width="6.5" bestFit="1" customWidth="1"/>
    <col min="14" max="14" width="18.125" bestFit="1" customWidth="1"/>
  </cols>
  <sheetData>
    <row r="1" spans="1:14" x14ac:dyDescent="0.25">
      <c r="A1" s="2" t="s">
        <v>0</v>
      </c>
      <c r="B1" s="41" t="s">
        <v>13</v>
      </c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t="s">
        <v>22</v>
      </c>
    </row>
    <row r="2" spans="1:14" x14ac:dyDescent="0.25">
      <c r="A2" s="3"/>
      <c r="B2" s="42" t="s">
        <v>14</v>
      </c>
      <c r="C2" s="42"/>
      <c r="D2" s="42"/>
      <c r="E2" s="42" t="s">
        <v>15</v>
      </c>
      <c r="F2" s="42"/>
      <c r="G2" s="42"/>
      <c r="H2" s="42" t="s">
        <v>16</v>
      </c>
      <c r="I2" s="42"/>
      <c r="J2" s="42"/>
      <c r="K2" s="42" t="s">
        <v>17</v>
      </c>
      <c r="L2" s="42"/>
      <c r="M2" s="42"/>
      <c r="N2">
        <v>400</v>
      </c>
    </row>
    <row r="3" spans="1:14" s="1" customFormat="1" ht="16.5" thickBot="1" x14ac:dyDescent="0.3">
      <c r="A3" s="10" t="s">
        <v>18</v>
      </c>
      <c r="B3" s="5" t="s">
        <v>12</v>
      </c>
      <c r="C3" s="5" t="s">
        <v>1</v>
      </c>
      <c r="D3" s="6" t="s">
        <v>2</v>
      </c>
      <c r="E3" s="5" t="s">
        <v>3</v>
      </c>
      <c r="F3" s="5" t="s">
        <v>4</v>
      </c>
      <c r="G3" s="6" t="s">
        <v>5</v>
      </c>
      <c r="H3" s="5" t="s">
        <v>6</v>
      </c>
      <c r="I3" s="5" t="s">
        <v>7</v>
      </c>
      <c r="J3" s="6" t="s">
        <v>8</v>
      </c>
      <c r="K3" s="5" t="s">
        <v>9</v>
      </c>
      <c r="L3" s="5" t="s">
        <v>10</v>
      </c>
      <c r="M3" s="6" t="s">
        <v>11</v>
      </c>
    </row>
    <row r="4" spans="1:14" s="1" customFormat="1" ht="16.5" thickTop="1" x14ac:dyDescent="0.25">
      <c r="A4" s="7" t="s">
        <v>12</v>
      </c>
      <c r="B4" s="3">
        <v>0</v>
      </c>
      <c r="C4" s="3">
        <v>211</v>
      </c>
      <c r="D4" s="7">
        <v>320</v>
      </c>
      <c r="E4" s="3">
        <v>424</v>
      </c>
      <c r="F4" s="3">
        <v>459</v>
      </c>
      <c r="G4" s="7">
        <v>565</v>
      </c>
      <c r="H4" s="3">
        <v>713</v>
      </c>
      <c r="I4" s="3">
        <v>884</v>
      </c>
      <c r="J4" s="7">
        <v>1056</v>
      </c>
      <c r="K4" s="3">
        <v>1196</v>
      </c>
      <c r="L4" s="3">
        <v>1399</v>
      </c>
      <c r="M4" s="7">
        <v>1669</v>
      </c>
    </row>
    <row r="5" spans="1:14" s="1" customFormat="1" x14ac:dyDescent="0.25">
      <c r="A5" s="8" t="s">
        <v>1</v>
      </c>
      <c r="B5" s="3">
        <v>211</v>
      </c>
      <c r="C5" s="3">
        <v>0</v>
      </c>
      <c r="D5" s="8">
        <v>109</v>
      </c>
      <c r="E5" s="3">
        <v>213</v>
      </c>
      <c r="F5" s="3">
        <v>248</v>
      </c>
      <c r="G5" s="8">
        <v>354</v>
      </c>
      <c r="H5" s="3">
        <v>502</v>
      </c>
      <c r="I5" s="3">
        <v>673</v>
      </c>
      <c r="J5" s="8">
        <v>845</v>
      </c>
      <c r="K5" s="3">
        <v>985</v>
      </c>
      <c r="L5" s="3">
        <v>1188</v>
      </c>
      <c r="M5" s="8">
        <v>1458</v>
      </c>
    </row>
    <row r="6" spans="1:14" s="1" customFormat="1" x14ac:dyDescent="0.25">
      <c r="A6" s="8" t="s">
        <v>2</v>
      </c>
      <c r="B6" s="3">
        <v>320</v>
      </c>
      <c r="C6" s="3">
        <v>109</v>
      </c>
      <c r="D6" s="8">
        <v>0</v>
      </c>
      <c r="E6" s="3">
        <v>104</v>
      </c>
      <c r="F6" s="3">
        <v>139</v>
      </c>
      <c r="G6" s="8">
        <v>245</v>
      </c>
      <c r="H6" s="3">
        <v>393</v>
      </c>
      <c r="I6" s="3">
        <v>564</v>
      </c>
      <c r="J6" s="8">
        <v>736</v>
      </c>
      <c r="K6" s="3">
        <v>876</v>
      </c>
      <c r="L6" s="3">
        <v>1079</v>
      </c>
      <c r="M6" s="8">
        <v>1349</v>
      </c>
    </row>
    <row r="7" spans="1:14" s="1" customFormat="1" x14ac:dyDescent="0.25">
      <c r="A7" s="8" t="s">
        <v>3</v>
      </c>
      <c r="B7" s="3">
        <v>424</v>
      </c>
      <c r="C7" s="3">
        <v>213</v>
      </c>
      <c r="D7" s="8">
        <v>104</v>
      </c>
      <c r="E7" s="3">
        <v>0</v>
      </c>
      <c r="F7" s="3">
        <v>35</v>
      </c>
      <c r="G7" s="8">
        <v>141</v>
      </c>
      <c r="H7" s="3">
        <v>289</v>
      </c>
      <c r="I7" s="3">
        <v>460</v>
      </c>
      <c r="J7" s="8">
        <v>632</v>
      </c>
      <c r="K7" s="3">
        <v>772</v>
      </c>
      <c r="L7" s="3">
        <v>975</v>
      </c>
      <c r="M7" s="8">
        <v>1245</v>
      </c>
    </row>
    <row r="8" spans="1:14" s="1" customFormat="1" x14ac:dyDescent="0.25">
      <c r="A8" s="8" t="s">
        <v>4</v>
      </c>
      <c r="B8" s="3">
        <v>459</v>
      </c>
      <c r="C8" s="3">
        <v>248</v>
      </c>
      <c r="D8" s="8">
        <v>139</v>
      </c>
      <c r="E8" s="3">
        <v>35</v>
      </c>
      <c r="F8" s="3">
        <v>0</v>
      </c>
      <c r="G8" s="8">
        <v>106</v>
      </c>
      <c r="H8" s="3">
        <v>254</v>
      </c>
      <c r="I8" s="3">
        <v>425</v>
      </c>
      <c r="J8" s="8">
        <v>597</v>
      </c>
      <c r="K8" s="3">
        <v>737</v>
      </c>
      <c r="L8" s="3">
        <v>940</v>
      </c>
      <c r="M8" s="8">
        <v>1210</v>
      </c>
    </row>
    <row r="9" spans="1:14" s="1" customFormat="1" x14ac:dyDescent="0.25">
      <c r="A9" s="8" t="s">
        <v>5</v>
      </c>
      <c r="B9" s="3">
        <v>565</v>
      </c>
      <c r="C9" s="3">
        <v>354</v>
      </c>
      <c r="D9" s="8">
        <v>245</v>
      </c>
      <c r="E9" s="3">
        <v>141</v>
      </c>
      <c r="F9" s="3">
        <v>106</v>
      </c>
      <c r="G9" s="8">
        <v>0</v>
      </c>
      <c r="H9" s="3">
        <v>148</v>
      </c>
      <c r="I9" s="3">
        <v>319</v>
      </c>
      <c r="J9" s="8">
        <v>491</v>
      </c>
      <c r="K9" s="3">
        <v>631</v>
      </c>
      <c r="L9" s="3">
        <v>834</v>
      </c>
      <c r="M9" s="8">
        <v>1104</v>
      </c>
    </row>
    <row r="10" spans="1:14" s="1" customFormat="1" x14ac:dyDescent="0.25">
      <c r="A10" s="8" t="s">
        <v>6</v>
      </c>
      <c r="B10" s="3">
        <v>713</v>
      </c>
      <c r="C10" s="3">
        <v>502</v>
      </c>
      <c r="D10" s="8">
        <v>393</v>
      </c>
      <c r="E10" s="3">
        <v>289</v>
      </c>
      <c r="F10" s="3">
        <v>254</v>
      </c>
      <c r="G10" s="8">
        <v>148</v>
      </c>
      <c r="H10" s="3">
        <v>0</v>
      </c>
      <c r="I10" s="3">
        <v>171</v>
      </c>
      <c r="J10" s="8">
        <v>343</v>
      </c>
      <c r="K10" s="3">
        <v>483</v>
      </c>
      <c r="L10" s="3">
        <v>686</v>
      </c>
      <c r="M10" s="8">
        <v>956</v>
      </c>
    </row>
    <row r="11" spans="1:14" s="1" customFormat="1" x14ac:dyDescent="0.25">
      <c r="A11" s="8" t="s">
        <v>7</v>
      </c>
      <c r="B11" s="3">
        <v>884</v>
      </c>
      <c r="C11" s="3">
        <v>673</v>
      </c>
      <c r="D11" s="8">
        <v>564</v>
      </c>
      <c r="E11" s="3">
        <v>460</v>
      </c>
      <c r="F11" s="3">
        <v>425</v>
      </c>
      <c r="G11" s="8">
        <v>319</v>
      </c>
      <c r="H11" s="3">
        <v>171</v>
      </c>
      <c r="I11" s="3">
        <v>0</v>
      </c>
      <c r="J11" s="8">
        <v>172</v>
      </c>
      <c r="K11" s="3">
        <v>312</v>
      </c>
      <c r="L11" s="3">
        <v>515</v>
      </c>
      <c r="M11" s="8">
        <v>785</v>
      </c>
    </row>
    <row r="12" spans="1:14" s="1" customFormat="1" x14ac:dyDescent="0.25">
      <c r="A12" s="8" t="s">
        <v>8</v>
      </c>
      <c r="B12" s="3">
        <v>1056</v>
      </c>
      <c r="C12" s="3">
        <v>845</v>
      </c>
      <c r="D12" s="8">
        <v>736</v>
      </c>
      <c r="E12" s="3">
        <v>632</v>
      </c>
      <c r="F12" s="3">
        <v>597</v>
      </c>
      <c r="G12" s="8">
        <v>491</v>
      </c>
      <c r="H12" s="3">
        <v>343</v>
      </c>
      <c r="I12" s="3">
        <v>172</v>
      </c>
      <c r="J12" s="8">
        <v>0</v>
      </c>
      <c r="K12" s="3">
        <v>140</v>
      </c>
      <c r="L12" s="3">
        <v>343</v>
      </c>
      <c r="M12" s="8">
        <v>613</v>
      </c>
    </row>
    <row r="13" spans="1:14" s="1" customFormat="1" x14ac:dyDescent="0.25">
      <c r="A13" s="8" t="s">
        <v>9</v>
      </c>
      <c r="B13" s="3">
        <v>1196</v>
      </c>
      <c r="C13" s="3">
        <v>985</v>
      </c>
      <c r="D13" s="8">
        <v>876</v>
      </c>
      <c r="E13" s="3">
        <v>772</v>
      </c>
      <c r="F13" s="3">
        <v>737</v>
      </c>
      <c r="G13" s="8">
        <v>631</v>
      </c>
      <c r="H13" s="3">
        <v>483</v>
      </c>
      <c r="I13" s="3">
        <v>312</v>
      </c>
      <c r="J13" s="8">
        <v>140</v>
      </c>
      <c r="K13" s="3">
        <v>0</v>
      </c>
      <c r="L13" s="3">
        <v>203</v>
      </c>
      <c r="M13" s="8">
        <v>473</v>
      </c>
    </row>
    <row r="14" spans="1:14" s="1" customFormat="1" x14ac:dyDescent="0.25">
      <c r="A14" s="8" t="s">
        <v>10</v>
      </c>
      <c r="B14" s="3">
        <v>1399</v>
      </c>
      <c r="C14" s="3">
        <v>1188</v>
      </c>
      <c r="D14" s="8">
        <v>1079</v>
      </c>
      <c r="E14" s="3">
        <v>975</v>
      </c>
      <c r="F14" s="3">
        <v>940</v>
      </c>
      <c r="G14" s="8">
        <v>834</v>
      </c>
      <c r="H14" s="3">
        <v>686</v>
      </c>
      <c r="I14" s="3">
        <v>515</v>
      </c>
      <c r="J14" s="8">
        <v>343</v>
      </c>
      <c r="K14" s="3">
        <v>203</v>
      </c>
      <c r="L14" s="3">
        <v>0</v>
      </c>
      <c r="M14" s="8">
        <v>270</v>
      </c>
    </row>
    <row r="15" spans="1:14" ht="16.5" thickBot="1" x14ac:dyDescent="0.3">
      <c r="A15" s="9" t="s">
        <v>11</v>
      </c>
      <c r="B15" s="4">
        <v>1669</v>
      </c>
      <c r="C15" s="4">
        <v>1458</v>
      </c>
      <c r="D15" s="9">
        <v>1349</v>
      </c>
      <c r="E15" s="4">
        <v>1245</v>
      </c>
      <c r="F15" s="4">
        <v>1210</v>
      </c>
      <c r="G15" s="9">
        <v>1104</v>
      </c>
      <c r="H15" s="4">
        <v>956</v>
      </c>
      <c r="I15" s="4">
        <v>785</v>
      </c>
      <c r="J15" s="9">
        <v>613</v>
      </c>
      <c r="K15" s="4">
        <v>473</v>
      </c>
      <c r="L15" s="4">
        <v>270</v>
      </c>
      <c r="M15" s="9">
        <v>0</v>
      </c>
    </row>
    <row r="16" spans="1:14" ht="16.5" thickTop="1" x14ac:dyDescent="0.2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4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4" x14ac:dyDescent="0.25">
      <c r="B18" s="41" t="s">
        <v>13</v>
      </c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</row>
    <row r="19" spans="1:14" x14ac:dyDescent="0.25">
      <c r="B19" s="42" t="s">
        <v>14</v>
      </c>
      <c r="C19" s="42"/>
      <c r="D19" s="42"/>
      <c r="E19" s="42" t="s">
        <v>15</v>
      </c>
      <c r="F19" s="42"/>
      <c r="G19" s="42"/>
      <c r="H19" s="42" t="s">
        <v>16</v>
      </c>
      <c r="I19" s="42"/>
      <c r="J19" s="42"/>
      <c r="K19" s="42" t="s">
        <v>17</v>
      </c>
      <c r="L19" s="42"/>
      <c r="M19" s="42"/>
    </row>
    <row r="20" spans="1:14" ht="16.5" thickBot="1" x14ac:dyDescent="0.3">
      <c r="A20" s="10" t="s">
        <v>23</v>
      </c>
      <c r="B20" s="5" t="s">
        <v>12</v>
      </c>
      <c r="C20" s="5" t="s">
        <v>1</v>
      </c>
      <c r="D20" s="6" t="s">
        <v>2</v>
      </c>
      <c r="E20" s="5" t="s">
        <v>3</v>
      </c>
      <c r="F20" s="5" t="s">
        <v>4</v>
      </c>
      <c r="G20" s="6" t="s">
        <v>5</v>
      </c>
      <c r="H20" s="5" t="s">
        <v>6</v>
      </c>
      <c r="I20" s="5" t="s">
        <v>7</v>
      </c>
      <c r="J20" s="6" t="s">
        <v>8</v>
      </c>
      <c r="K20" s="5" t="s">
        <v>9</v>
      </c>
      <c r="L20" s="5" t="s">
        <v>10</v>
      </c>
      <c r="M20" s="6" t="s">
        <v>11</v>
      </c>
      <c r="N20" s="12" t="s">
        <v>24</v>
      </c>
    </row>
    <row r="21" spans="1:14" ht="16.5" thickTop="1" x14ac:dyDescent="0.25">
      <c r="A21" s="7" t="s">
        <v>12</v>
      </c>
      <c r="B21">
        <f>IF(B4&lt;=$N$2,1,0)</f>
        <v>1</v>
      </c>
      <c r="C21">
        <f t="shared" ref="C21:M21" si="0">IF(C4&lt;=$N$2,1,0)</f>
        <v>1</v>
      </c>
      <c r="D21">
        <f t="shared" si="0"/>
        <v>1</v>
      </c>
      <c r="E21">
        <f t="shared" si="0"/>
        <v>0</v>
      </c>
      <c r="F21">
        <f t="shared" si="0"/>
        <v>0</v>
      </c>
      <c r="G21">
        <f t="shared" si="0"/>
        <v>0</v>
      </c>
      <c r="H21">
        <f t="shared" si="0"/>
        <v>0</v>
      </c>
      <c r="I21">
        <f t="shared" si="0"/>
        <v>0</v>
      </c>
      <c r="J21">
        <f t="shared" si="0"/>
        <v>0</v>
      </c>
      <c r="K21">
        <f t="shared" si="0"/>
        <v>0</v>
      </c>
      <c r="L21">
        <f t="shared" si="0"/>
        <v>0</v>
      </c>
      <c r="M21">
        <f t="shared" si="0"/>
        <v>0</v>
      </c>
      <c r="N21">
        <f>SUMPRODUCT($B$36:$M$36,B21:M21)</f>
        <v>1</v>
      </c>
    </row>
    <row r="22" spans="1:14" x14ac:dyDescent="0.25">
      <c r="A22" s="8" t="s">
        <v>1</v>
      </c>
      <c r="B22">
        <f t="shared" ref="B22:M32" si="1">IF(B5&lt;=$N$2,1,0)</f>
        <v>1</v>
      </c>
      <c r="C22">
        <f t="shared" si="1"/>
        <v>1</v>
      </c>
      <c r="D22">
        <f t="shared" si="1"/>
        <v>1</v>
      </c>
      <c r="E22">
        <f t="shared" si="1"/>
        <v>1</v>
      </c>
      <c r="F22">
        <f t="shared" si="1"/>
        <v>1</v>
      </c>
      <c r="G22">
        <f t="shared" si="1"/>
        <v>1</v>
      </c>
      <c r="H22">
        <f t="shared" si="1"/>
        <v>0</v>
      </c>
      <c r="I22">
        <f t="shared" si="1"/>
        <v>0</v>
      </c>
      <c r="J22">
        <f t="shared" si="1"/>
        <v>0</v>
      </c>
      <c r="K22">
        <f t="shared" si="1"/>
        <v>0</v>
      </c>
      <c r="L22">
        <f t="shared" si="1"/>
        <v>0</v>
      </c>
      <c r="M22">
        <f t="shared" si="1"/>
        <v>0</v>
      </c>
      <c r="N22">
        <f t="shared" ref="N22:N32" si="2">SUMPRODUCT($B$36:$M$36,B22:M22)</f>
        <v>1</v>
      </c>
    </row>
    <row r="23" spans="1:14" x14ac:dyDescent="0.25">
      <c r="A23" s="8" t="s">
        <v>2</v>
      </c>
      <c r="B23">
        <f t="shared" si="1"/>
        <v>1</v>
      </c>
      <c r="C23">
        <f t="shared" si="1"/>
        <v>1</v>
      </c>
      <c r="D23">
        <f t="shared" si="1"/>
        <v>1</v>
      </c>
      <c r="E23">
        <f t="shared" si="1"/>
        <v>1</v>
      </c>
      <c r="F23">
        <f t="shared" si="1"/>
        <v>1</v>
      </c>
      <c r="G23">
        <f t="shared" si="1"/>
        <v>1</v>
      </c>
      <c r="H23">
        <f t="shared" si="1"/>
        <v>1</v>
      </c>
      <c r="I23">
        <f t="shared" si="1"/>
        <v>0</v>
      </c>
      <c r="J23">
        <f t="shared" si="1"/>
        <v>0</v>
      </c>
      <c r="K23">
        <f t="shared" si="1"/>
        <v>0</v>
      </c>
      <c r="L23">
        <f t="shared" si="1"/>
        <v>0</v>
      </c>
      <c r="M23">
        <f t="shared" si="1"/>
        <v>0</v>
      </c>
      <c r="N23">
        <f t="shared" si="2"/>
        <v>1</v>
      </c>
    </row>
    <row r="24" spans="1:14" x14ac:dyDescent="0.25">
      <c r="A24" s="8" t="s">
        <v>3</v>
      </c>
      <c r="B24">
        <f t="shared" si="1"/>
        <v>0</v>
      </c>
      <c r="C24">
        <f t="shared" si="1"/>
        <v>1</v>
      </c>
      <c r="D24">
        <f t="shared" si="1"/>
        <v>1</v>
      </c>
      <c r="E24">
        <f t="shared" si="1"/>
        <v>1</v>
      </c>
      <c r="F24">
        <f t="shared" si="1"/>
        <v>1</v>
      </c>
      <c r="G24">
        <f t="shared" si="1"/>
        <v>1</v>
      </c>
      <c r="H24">
        <f t="shared" si="1"/>
        <v>1</v>
      </c>
      <c r="I24">
        <f t="shared" si="1"/>
        <v>0</v>
      </c>
      <c r="J24">
        <f t="shared" si="1"/>
        <v>0</v>
      </c>
      <c r="K24">
        <f t="shared" si="1"/>
        <v>0</v>
      </c>
      <c r="L24">
        <f t="shared" si="1"/>
        <v>0</v>
      </c>
      <c r="M24">
        <f t="shared" si="1"/>
        <v>0</v>
      </c>
      <c r="N24">
        <f t="shared" si="2"/>
        <v>1</v>
      </c>
    </row>
    <row r="25" spans="1:14" x14ac:dyDescent="0.25">
      <c r="A25" s="8" t="s">
        <v>4</v>
      </c>
      <c r="B25">
        <f t="shared" si="1"/>
        <v>0</v>
      </c>
      <c r="C25">
        <f t="shared" si="1"/>
        <v>1</v>
      </c>
      <c r="D25">
        <f t="shared" si="1"/>
        <v>1</v>
      </c>
      <c r="E25">
        <f t="shared" si="1"/>
        <v>1</v>
      </c>
      <c r="F25">
        <f t="shared" si="1"/>
        <v>1</v>
      </c>
      <c r="G25">
        <f t="shared" si="1"/>
        <v>1</v>
      </c>
      <c r="H25">
        <f t="shared" si="1"/>
        <v>1</v>
      </c>
      <c r="I25">
        <f t="shared" si="1"/>
        <v>0</v>
      </c>
      <c r="J25">
        <f t="shared" si="1"/>
        <v>0</v>
      </c>
      <c r="K25">
        <f t="shared" si="1"/>
        <v>0</v>
      </c>
      <c r="L25">
        <f t="shared" si="1"/>
        <v>0</v>
      </c>
      <c r="M25">
        <f t="shared" si="1"/>
        <v>0</v>
      </c>
      <c r="N25">
        <f t="shared" si="2"/>
        <v>1</v>
      </c>
    </row>
    <row r="26" spans="1:14" x14ac:dyDescent="0.25">
      <c r="A26" s="8" t="s">
        <v>5</v>
      </c>
      <c r="B26">
        <f t="shared" si="1"/>
        <v>0</v>
      </c>
      <c r="C26">
        <f t="shared" si="1"/>
        <v>1</v>
      </c>
      <c r="D26">
        <f t="shared" si="1"/>
        <v>1</v>
      </c>
      <c r="E26">
        <f t="shared" si="1"/>
        <v>1</v>
      </c>
      <c r="F26">
        <f t="shared" si="1"/>
        <v>1</v>
      </c>
      <c r="G26">
        <f t="shared" si="1"/>
        <v>1</v>
      </c>
      <c r="H26">
        <f t="shared" si="1"/>
        <v>1</v>
      </c>
      <c r="I26">
        <f t="shared" si="1"/>
        <v>1</v>
      </c>
      <c r="J26">
        <f t="shared" si="1"/>
        <v>0</v>
      </c>
      <c r="K26">
        <f t="shared" si="1"/>
        <v>0</v>
      </c>
      <c r="L26">
        <f t="shared" si="1"/>
        <v>0</v>
      </c>
      <c r="M26">
        <f t="shared" si="1"/>
        <v>0</v>
      </c>
      <c r="N26">
        <f t="shared" si="2"/>
        <v>1</v>
      </c>
    </row>
    <row r="27" spans="1:14" x14ac:dyDescent="0.25">
      <c r="A27" s="8" t="s">
        <v>6</v>
      </c>
      <c r="B27">
        <f t="shared" si="1"/>
        <v>0</v>
      </c>
      <c r="C27">
        <f t="shared" si="1"/>
        <v>0</v>
      </c>
      <c r="D27">
        <f t="shared" si="1"/>
        <v>1</v>
      </c>
      <c r="E27">
        <f t="shared" si="1"/>
        <v>1</v>
      </c>
      <c r="F27">
        <f t="shared" si="1"/>
        <v>1</v>
      </c>
      <c r="G27">
        <f t="shared" si="1"/>
        <v>1</v>
      </c>
      <c r="H27">
        <f t="shared" si="1"/>
        <v>1</v>
      </c>
      <c r="I27">
        <f t="shared" si="1"/>
        <v>1</v>
      </c>
      <c r="J27">
        <f t="shared" si="1"/>
        <v>1</v>
      </c>
      <c r="K27">
        <f t="shared" si="1"/>
        <v>0</v>
      </c>
      <c r="L27">
        <f t="shared" si="1"/>
        <v>0</v>
      </c>
      <c r="M27">
        <f t="shared" si="1"/>
        <v>0</v>
      </c>
      <c r="N27">
        <f t="shared" si="2"/>
        <v>1</v>
      </c>
    </row>
    <row r="28" spans="1:14" x14ac:dyDescent="0.25">
      <c r="A28" s="8" t="s">
        <v>7</v>
      </c>
      <c r="B28">
        <f t="shared" si="1"/>
        <v>0</v>
      </c>
      <c r="C28">
        <f t="shared" si="1"/>
        <v>0</v>
      </c>
      <c r="D28">
        <f t="shared" si="1"/>
        <v>0</v>
      </c>
      <c r="E28">
        <f t="shared" si="1"/>
        <v>0</v>
      </c>
      <c r="F28">
        <f t="shared" si="1"/>
        <v>0</v>
      </c>
      <c r="G28">
        <f t="shared" si="1"/>
        <v>1</v>
      </c>
      <c r="H28">
        <f t="shared" si="1"/>
        <v>1</v>
      </c>
      <c r="I28">
        <f t="shared" si="1"/>
        <v>1</v>
      </c>
      <c r="J28">
        <f t="shared" si="1"/>
        <v>1</v>
      </c>
      <c r="K28">
        <f t="shared" si="1"/>
        <v>1</v>
      </c>
      <c r="L28">
        <f t="shared" si="1"/>
        <v>0</v>
      </c>
      <c r="M28">
        <f t="shared" si="1"/>
        <v>0</v>
      </c>
      <c r="N28">
        <f t="shared" si="2"/>
        <v>1</v>
      </c>
    </row>
    <row r="29" spans="1:14" x14ac:dyDescent="0.25">
      <c r="A29" s="8" t="s">
        <v>8</v>
      </c>
      <c r="B29">
        <f t="shared" si="1"/>
        <v>0</v>
      </c>
      <c r="C29">
        <f t="shared" si="1"/>
        <v>0</v>
      </c>
      <c r="D29">
        <f t="shared" si="1"/>
        <v>0</v>
      </c>
      <c r="E29">
        <f t="shared" si="1"/>
        <v>0</v>
      </c>
      <c r="F29">
        <f t="shared" si="1"/>
        <v>0</v>
      </c>
      <c r="G29">
        <f t="shared" si="1"/>
        <v>0</v>
      </c>
      <c r="H29">
        <f t="shared" si="1"/>
        <v>1</v>
      </c>
      <c r="I29">
        <f t="shared" si="1"/>
        <v>1</v>
      </c>
      <c r="J29">
        <f t="shared" si="1"/>
        <v>1</v>
      </c>
      <c r="K29">
        <f t="shared" si="1"/>
        <v>1</v>
      </c>
      <c r="L29">
        <f t="shared" si="1"/>
        <v>1</v>
      </c>
      <c r="M29">
        <f t="shared" si="1"/>
        <v>0</v>
      </c>
      <c r="N29">
        <f t="shared" si="2"/>
        <v>2</v>
      </c>
    </row>
    <row r="30" spans="1:14" x14ac:dyDescent="0.25">
      <c r="A30" s="8" t="s">
        <v>9</v>
      </c>
      <c r="B30">
        <f t="shared" si="1"/>
        <v>0</v>
      </c>
      <c r="C30">
        <f t="shared" si="1"/>
        <v>0</v>
      </c>
      <c r="D30">
        <f t="shared" si="1"/>
        <v>0</v>
      </c>
      <c r="E30">
        <f t="shared" si="1"/>
        <v>0</v>
      </c>
      <c r="F30">
        <f t="shared" si="1"/>
        <v>0</v>
      </c>
      <c r="G30">
        <f t="shared" si="1"/>
        <v>0</v>
      </c>
      <c r="H30">
        <f t="shared" si="1"/>
        <v>0</v>
      </c>
      <c r="I30">
        <f t="shared" si="1"/>
        <v>1</v>
      </c>
      <c r="J30">
        <f t="shared" si="1"/>
        <v>1</v>
      </c>
      <c r="K30">
        <f t="shared" si="1"/>
        <v>1</v>
      </c>
      <c r="L30">
        <f t="shared" si="1"/>
        <v>1</v>
      </c>
      <c r="M30">
        <f t="shared" si="1"/>
        <v>0</v>
      </c>
      <c r="N30">
        <f t="shared" si="2"/>
        <v>2</v>
      </c>
    </row>
    <row r="31" spans="1:14" x14ac:dyDescent="0.25">
      <c r="A31" s="8" t="s">
        <v>10</v>
      </c>
      <c r="B31">
        <f t="shared" si="1"/>
        <v>0</v>
      </c>
      <c r="C31">
        <f t="shared" si="1"/>
        <v>0</v>
      </c>
      <c r="D31">
        <f t="shared" si="1"/>
        <v>0</v>
      </c>
      <c r="E31">
        <f t="shared" si="1"/>
        <v>0</v>
      </c>
      <c r="F31">
        <f t="shared" si="1"/>
        <v>0</v>
      </c>
      <c r="G31">
        <f t="shared" si="1"/>
        <v>0</v>
      </c>
      <c r="H31">
        <f t="shared" si="1"/>
        <v>0</v>
      </c>
      <c r="I31">
        <f t="shared" si="1"/>
        <v>0</v>
      </c>
      <c r="J31">
        <f t="shared" si="1"/>
        <v>1</v>
      </c>
      <c r="K31">
        <f t="shared" si="1"/>
        <v>1</v>
      </c>
      <c r="L31">
        <f t="shared" si="1"/>
        <v>1</v>
      </c>
      <c r="M31">
        <f t="shared" si="1"/>
        <v>1</v>
      </c>
      <c r="N31">
        <f t="shared" si="2"/>
        <v>2</v>
      </c>
    </row>
    <row r="32" spans="1:14" ht="16.5" thickBot="1" x14ac:dyDescent="0.3">
      <c r="A32" s="9" t="s">
        <v>11</v>
      </c>
      <c r="B32">
        <f t="shared" si="1"/>
        <v>0</v>
      </c>
      <c r="C32">
        <f t="shared" si="1"/>
        <v>0</v>
      </c>
      <c r="D32">
        <f t="shared" si="1"/>
        <v>0</v>
      </c>
      <c r="E32">
        <f t="shared" si="1"/>
        <v>0</v>
      </c>
      <c r="F32">
        <f t="shared" si="1"/>
        <v>0</v>
      </c>
      <c r="G32">
        <f t="shared" si="1"/>
        <v>0</v>
      </c>
      <c r="H32">
        <f t="shared" si="1"/>
        <v>0</v>
      </c>
      <c r="I32">
        <f t="shared" si="1"/>
        <v>0</v>
      </c>
      <c r="J32">
        <f t="shared" si="1"/>
        <v>0</v>
      </c>
      <c r="K32">
        <f t="shared" si="1"/>
        <v>0</v>
      </c>
      <c r="L32">
        <f t="shared" si="1"/>
        <v>1</v>
      </c>
      <c r="M32">
        <f t="shared" si="1"/>
        <v>1</v>
      </c>
      <c r="N32">
        <f t="shared" si="2"/>
        <v>1</v>
      </c>
    </row>
    <row r="33" spans="1:14" ht="16.5" thickTop="1" x14ac:dyDescent="0.25"/>
    <row r="35" spans="1:14" ht="16.5" thickBot="1" x14ac:dyDescent="0.3">
      <c r="A35" s="3" t="s">
        <v>25</v>
      </c>
      <c r="B35" s="5" t="s">
        <v>12</v>
      </c>
      <c r="C35" s="5" t="s">
        <v>1</v>
      </c>
      <c r="D35" s="6" t="s">
        <v>2</v>
      </c>
      <c r="E35" s="5" t="s">
        <v>3</v>
      </c>
      <c r="F35" s="5" t="s">
        <v>4</v>
      </c>
      <c r="G35" s="6" t="s">
        <v>5</v>
      </c>
      <c r="H35" s="5" t="s">
        <v>6</v>
      </c>
      <c r="I35" s="5" t="s">
        <v>7</v>
      </c>
      <c r="J35" s="6" t="s">
        <v>8</v>
      </c>
      <c r="K35" s="5" t="s">
        <v>9</v>
      </c>
      <c r="L35" s="5" t="s">
        <v>10</v>
      </c>
      <c r="M35" s="6" t="s">
        <v>11</v>
      </c>
      <c r="N35" s="13" t="s">
        <v>26</v>
      </c>
    </row>
    <row r="36" spans="1:14" ht="16.5" thickTop="1" x14ac:dyDescent="0.25">
      <c r="B36" s="15">
        <v>0</v>
      </c>
      <c r="C36" s="14">
        <v>0</v>
      </c>
      <c r="D36" s="14">
        <v>1</v>
      </c>
      <c r="E36" s="14">
        <v>0</v>
      </c>
      <c r="F36" s="14">
        <v>0</v>
      </c>
      <c r="G36" s="14">
        <v>0</v>
      </c>
      <c r="H36" s="14">
        <v>0</v>
      </c>
      <c r="I36" s="14">
        <v>0</v>
      </c>
      <c r="J36" s="14">
        <v>0</v>
      </c>
      <c r="K36" s="14">
        <v>1</v>
      </c>
      <c r="L36" s="14">
        <v>1</v>
      </c>
      <c r="M36" s="16">
        <v>0</v>
      </c>
      <c r="N36">
        <f>SUM(B36:M36)</f>
        <v>3</v>
      </c>
    </row>
  </sheetData>
  <scenarios current="0" show="0">
    <scenario name="Distance400" count="13" user="Microsoft Office User" comment="Created by Microsoft Office User on 11/11/2022_x000a_Modified by Microsoft Office User on 11/11/2022">
      <inputCells r="B36" val="0"/>
      <inputCells r="C36" val="0"/>
      <inputCells r="D36" val="1"/>
      <inputCells r="E36" val="0"/>
      <inputCells r="F36" val="0"/>
      <inputCells r="G36" val="0"/>
      <inputCells r="H36" val="0"/>
      <inputCells r="I36" val="0"/>
      <inputCells r="J36" val="0"/>
      <inputCells r="K36" val="1"/>
      <inputCells r="L36" val="1"/>
      <inputCells r="M36" val="0"/>
      <inputCells r="N2" val="400"/>
    </scenario>
    <scenario name="Distance300" count="13" user="Microsoft Office User" comment="Created by Microsoft Office User on 11/11/2022_x000a_Modified by Microsoft Office User on 11/11/2022">
      <inputCells r="B36" val="1"/>
      <inputCells r="C36" val="0"/>
      <inputCells r="D36" val="0"/>
      <inputCells r="E36" val="1"/>
      <inputCells r="F36" val="0"/>
      <inputCells r="G36" val="0"/>
      <inputCells r="H36" val="0"/>
      <inputCells r="I36" val="0"/>
      <inputCells r="J36" val="1"/>
      <inputCells r="K36" val="0"/>
      <inputCells r="L36" val="1"/>
      <inputCells r="M36" val="0"/>
      <inputCells r="N2" val="300"/>
    </scenario>
    <scenario name="Distance200" count="13" user="Microsoft Office User" comment="Created by Microsoft Office User on 11/11/2022_x000a_Modified by Microsoft Office User on 11/11/2022">
      <inputCells r="B36" val="1"/>
      <inputCells r="C36" val="0"/>
      <inputCells r="D36" val="1"/>
      <inputCells r="E36" val="0"/>
      <inputCells r="F36" val="0"/>
      <inputCells r="G36" val="0"/>
      <inputCells r="H36" val="1"/>
      <inputCells r="I36" val="0"/>
      <inputCells r="J36" val="1"/>
      <inputCells r="K36" val="0"/>
      <inputCells r="L36" val="1"/>
      <inputCells r="M36" val="1"/>
      <inputCells r="N2" val="200"/>
    </scenario>
  </scenarios>
  <mergeCells count="10">
    <mergeCell ref="B2:D2"/>
    <mergeCell ref="E2:G2"/>
    <mergeCell ref="H2:J2"/>
    <mergeCell ref="K2:M2"/>
    <mergeCell ref="B1:M1"/>
    <mergeCell ref="B18:M18"/>
    <mergeCell ref="B19:D19"/>
    <mergeCell ref="E19:G19"/>
    <mergeCell ref="H19:J19"/>
    <mergeCell ref="K19:M19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334CC-EEA3-3748-8183-C7DB296231DC}">
  <dimension ref="A1:N38"/>
  <sheetViews>
    <sheetView topLeftCell="F24" workbookViewId="0">
      <selection activeCell="A36" sqref="A36"/>
    </sheetView>
  </sheetViews>
  <sheetFormatPr defaultColWidth="8.875" defaultRowHeight="15.75" x14ac:dyDescent="0.25"/>
  <cols>
    <col min="1" max="1" width="24.625" bestFit="1" customWidth="1"/>
    <col min="2" max="3" width="13.625" bestFit="1" customWidth="1"/>
    <col min="4" max="5" width="12.125" bestFit="1" customWidth="1"/>
    <col min="6" max="6" width="13.625" bestFit="1" customWidth="1"/>
    <col min="7" max="13" width="12.125" bestFit="1" customWidth="1"/>
    <col min="14" max="14" width="19.125" bestFit="1" customWidth="1"/>
  </cols>
  <sheetData>
    <row r="1" spans="1:14" x14ac:dyDescent="0.25">
      <c r="A1" s="2" t="s">
        <v>0</v>
      </c>
      <c r="B1" s="41" t="s">
        <v>13</v>
      </c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t="s">
        <v>22</v>
      </c>
    </row>
    <row r="2" spans="1:14" x14ac:dyDescent="0.25">
      <c r="A2" s="3"/>
      <c r="B2" s="42" t="s">
        <v>14</v>
      </c>
      <c r="C2" s="42"/>
      <c r="D2" s="42"/>
      <c r="E2" s="42" t="s">
        <v>15</v>
      </c>
      <c r="F2" s="42"/>
      <c r="G2" s="42"/>
      <c r="H2" s="42" t="s">
        <v>16</v>
      </c>
      <c r="I2" s="42"/>
      <c r="J2" s="42"/>
      <c r="K2" s="42" t="s">
        <v>17</v>
      </c>
      <c r="L2" s="42"/>
      <c r="M2" s="42"/>
      <c r="N2">
        <v>375</v>
      </c>
    </row>
    <row r="3" spans="1:14" s="1" customFormat="1" ht="16.5" thickBot="1" x14ac:dyDescent="0.3">
      <c r="A3" s="10" t="s">
        <v>18</v>
      </c>
      <c r="B3" s="5" t="s">
        <v>12</v>
      </c>
      <c r="C3" s="5" t="s">
        <v>1</v>
      </c>
      <c r="D3" s="6" t="s">
        <v>2</v>
      </c>
      <c r="E3" s="5" t="s">
        <v>3</v>
      </c>
      <c r="F3" s="5" t="s">
        <v>4</v>
      </c>
      <c r="G3" s="6" t="s">
        <v>5</v>
      </c>
      <c r="H3" s="5" t="s">
        <v>6</v>
      </c>
      <c r="I3" s="5" t="s">
        <v>7</v>
      </c>
      <c r="J3" s="6" t="s">
        <v>8</v>
      </c>
      <c r="K3" s="5" t="s">
        <v>9</v>
      </c>
      <c r="L3" s="5" t="s">
        <v>10</v>
      </c>
      <c r="M3" s="6" t="s">
        <v>11</v>
      </c>
    </row>
    <row r="4" spans="1:14" s="1" customFormat="1" ht="16.5" thickTop="1" x14ac:dyDescent="0.25">
      <c r="A4" s="7" t="s">
        <v>12</v>
      </c>
      <c r="B4" s="3">
        <v>0</v>
      </c>
      <c r="C4" s="3">
        <v>211</v>
      </c>
      <c r="D4" s="7">
        <v>320</v>
      </c>
      <c r="E4" s="3">
        <v>424</v>
      </c>
      <c r="F4" s="3">
        <v>459</v>
      </c>
      <c r="G4" s="7">
        <v>565</v>
      </c>
      <c r="H4" s="3">
        <v>713</v>
      </c>
      <c r="I4" s="3">
        <v>884</v>
      </c>
      <c r="J4" s="7">
        <v>1056</v>
      </c>
      <c r="K4" s="3">
        <v>1196</v>
      </c>
      <c r="L4" s="3">
        <v>1399</v>
      </c>
      <c r="M4" s="7">
        <v>1669</v>
      </c>
    </row>
    <row r="5" spans="1:14" s="1" customFormat="1" x14ac:dyDescent="0.25">
      <c r="A5" s="8" t="s">
        <v>1</v>
      </c>
      <c r="B5" s="3">
        <v>211</v>
      </c>
      <c r="C5" s="3">
        <v>0</v>
      </c>
      <c r="D5" s="8">
        <v>109</v>
      </c>
      <c r="E5" s="3">
        <v>213</v>
      </c>
      <c r="F5" s="3">
        <v>248</v>
      </c>
      <c r="G5" s="8">
        <v>354</v>
      </c>
      <c r="H5" s="3">
        <v>502</v>
      </c>
      <c r="I5" s="3">
        <v>673</v>
      </c>
      <c r="J5" s="8">
        <v>845</v>
      </c>
      <c r="K5" s="3">
        <v>985</v>
      </c>
      <c r="L5" s="3">
        <v>1188</v>
      </c>
      <c r="M5" s="8">
        <v>1458</v>
      </c>
    </row>
    <row r="6" spans="1:14" s="1" customFormat="1" x14ac:dyDescent="0.25">
      <c r="A6" s="8" t="s">
        <v>2</v>
      </c>
      <c r="B6" s="3">
        <v>320</v>
      </c>
      <c r="C6" s="3">
        <v>109</v>
      </c>
      <c r="D6" s="8">
        <v>0</v>
      </c>
      <c r="E6" s="3">
        <v>104</v>
      </c>
      <c r="F6" s="3">
        <v>139</v>
      </c>
      <c r="G6" s="8">
        <v>245</v>
      </c>
      <c r="H6" s="3">
        <v>393</v>
      </c>
      <c r="I6" s="3">
        <v>564</v>
      </c>
      <c r="J6" s="8">
        <v>736</v>
      </c>
      <c r="K6" s="3">
        <v>876</v>
      </c>
      <c r="L6" s="3">
        <v>1079</v>
      </c>
      <c r="M6" s="8">
        <v>1349</v>
      </c>
    </row>
    <row r="7" spans="1:14" s="1" customFormat="1" x14ac:dyDescent="0.25">
      <c r="A7" s="8" t="s">
        <v>3</v>
      </c>
      <c r="B7" s="3">
        <v>424</v>
      </c>
      <c r="C7" s="3">
        <v>213</v>
      </c>
      <c r="D7" s="8">
        <v>104</v>
      </c>
      <c r="E7" s="3">
        <v>0</v>
      </c>
      <c r="F7" s="3">
        <v>35</v>
      </c>
      <c r="G7" s="8">
        <v>141</v>
      </c>
      <c r="H7" s="3">
        <v>289</v>
      </c>
      <c r="I7" s="3">
        <v>460</v>
      </c>
      <c r="J7" s="8">
        <v>632</v>
      </c>
      <c r="K7" s="3">
        <v>772</v>
      </c>
      <c r="L7" s="3">
        <v>975</v>
      </c>
      <c r="M7" s="8">
        <v>1245</v>
      </c>
    </row>
    <row r="8" spans="1:14" s="1" customFormat="1" x14ac:dyDescent="0.25">
      <c r="A8" s="8" t="s">
        <v>4</v>
      </c>
      <c r="B8" s="3">
        <v>459</v>
      </c>
      <c r="C8" s="3">
        <v>248</v>
      </c>
      <c r="D8" s="8">
        <v>139</v>
      </c>
      <c r="E8" s="3">
        <v>35</v>
      </c>
      <c r="F8" s="3">
        <v>0</v>
      </c>
      <c r="G8" s="8">
        <v>106</v>
      </c>
      <c r="H8" s="3">
        <v>254</v>
      </c>
      <c r="I8" s="3">
        <v>425</v>
      </c>
      <c r="J8" s="8">
        <v>597</v>
      </c>
      <c r="K8" s="3">
        <v>737</v>
      </c>
      <c r="L8" s="3">
        <v>940</v>
      </c>
      <c r="M8" s="8">
        <v>1210</v>
      </c>
    </row>
    <row r="9" spans="1:14" s="1" customFormat="1" x14ac:dyDescent="0.25">
      <c r="A9" s="8" t="s">
        <v>5</v>
      </c>
      <c r="B9" s="3">
        <v>565</v>
      </c>
      <c r="C9" s="3">
        <v>354</v>
      </c>
      <c r="D9" s="8">
        <v>245</v>
      </c>
      <c r="E9" s="3">
        <v>141</v>
      </c>
      <c r="F9" s="3">
        <v>106</v>
      </c>
      <c r="G9" s="8">
        <v>0</v>
      </c>
      <c r="H9" s="3">
        <v>148</v>
      </c>
      <c r="I9" s="3">
        <v>319</v>
      </c>
      <c r="J9" s="8">
        <v>491</v>
      </c>
      <c r="K9" s="3">
        <v>631</v>
      </c>
      <c r="L9" s="3">
        <v>834</v>
      </c>
      <c r="M9" s="8">
        <v>1104</v>
      </c>
    </row>
    <row r="10" spans="1:14" s="1" customFormat="1" x14ac:dyDescent="0.25">
      <c r="A10" s="8" t="s">
        <v>6</v>
      </c>
      <c r="B10" s="3">
        <v>713</v>
      </c>
      <c r="C10" s="3">
        <v>502</v>
      </c>
      <c r="D10" s="8">
        <v>393</v>
      </c>
      <c r="E10" s="3">
        <v>289</v>
      </c>
      <c r="F10" s="3">
        <v>254</v>
      </c>
      <c r="G10" s="8">
        <v>148</v>
      </c>
      <c r="H10" s="3">
        <v>0</v>
      </c>
      <c r="I10" s="3">
        <v>171</v>
      </c>
      <c r="J10" s="8">
        <v>343</v>
      </c>
      <c r="K10" s="3">
        <v>483</v>
      </c>
      <c r="L10" s="3">
        <v>686</v>
      </c>
      <c r="M10" s="8">
        <v>956</v>
      </c>
    </row>
    <row r="11" spans="1:14" s="1" customFormat="1" x14ac:dyDescent="0.25">
      <c r="A11" s="8" t="s">
        <v>7</v>
      </c>
      <c r="B11" s="3">
        <v>884</v>
      </c>
      <c r="C11" s="3">
        <v>673</v>
      </c>
      <c r="D11" s="8">
        <v>564</v>
      </c>
      <c r="E11" s="3">
        <v>460</v>
      </c>
      <c r="F11" s="3">
        <v>425</v>
      </c>
      <c r="G11" s="8">
        <v>319</v>
      </c>
      <c r="H11" s="3">
        <v>171</v>
      </c>
      <c r="I11" s="3">
        <v>0</v>
      </c>
      <c r="J11" s="8">
        <v>172</v>
      </c>
      <c r="K11" s="3">
        <v>312</v>
      </c>
      <c r="L11" s="3">
        <v>515</v>
      </c>
      <c r="M11" s="8">
        <v>785</v>
      </c>
    </row>
    <row r="12" spans="1:14" s="1" customFormat="1" x14ac:dyDescent="0.25">
      <c r="A12" s="8" t="s">
        <v>8</v>
      </c>
      <c r="B12" s="3">
        <v>1056</v>
      </c>
      <c r="C12" s="3">
        <v>845</v>
      </c>
      <c r="D12" s="8">
        <v>736</v>
      </c>
      <c r="E12" s="3">
        <v>632</v>
      </c>
      <c r="F12" s="3">
        <v>597</v>
      </c>
      <c r="G12" s="8">
        <v>491</v>
      </c>
      <c r="H12" s="3">
        <v>343</v>
      </c>
      <c r="I12" s="3">
        <v>172</v>
      </c>
      <c r="J12" s="8">
        <v>0</v>
      </c>
      <c r="K12" s="3">
        <v>140</v>
      </c>
      <c r="L12" s="3">
        <v>343</v>
      </c>
      <c r="M12" s="8">
        <v>613</v>
      </c>
    </row>
    <row r="13" spans="1:14" s="1" customFormat="1" x14ac:dyDescent="0.25">
      <c r="A13" s="8" t="s">
        <v>9</v>
      </c>
      <c r="B13" s="3">
        <v>1196</v>
      </c>
      <c r="C13" s="3">
        <v>985</v>
      </c>
      <c r="D13" s="8">
        <v>876</v>
      </c>
      <c r="E13" s="3">
        <v>772</v>
      </c>
      <c r="F13" s="3">
        <v>737</v>
      </c>
      <c r="G13" s="8">
        <v>631</v>
      </c>
      <c r="H13" s="3">
        <v>483</v>
      </c>
      <c r="I13" s="3">
        <v>312</v>
      </c>
      <c r="J13" s="8">
        <v>140</v>
      </c>
      <c r="K13" s="3">
        <v>0</v>
      </c>
      <c r="L13" s="3">
        <v>203</v>
      </c>
      <c r="M13" s="8">
        <v>473</v>
      </c>
    </row>
    <row r="14" spans="1:14" s="1" customFormat="1" x14ac:dyDescent="0.25">
      <c r="A14" s="8" t="s">
        <v>10</v>
      </c>
      <c r="B14" s="3">
        <v>1399</v>
      </c>
      <c r="C14" s="3">
        <v>1188</v>
      </c>
      <c r="D14" s="8">
        <v>1079</v>
      </c>
      <c r="E14" s="3">
        <v>975</v>
      </c>
      <c r="F14" s="3">
        <v>940</v>
      </c>
      <c r="G14" s="8">
        <v>834</v>
      </c>
      <c r="H14" s="3">
        <v>686</v>
      </c>
      <c r="I14" s="3">
        <v>515</v>
      </c>
      <c r="J14" s="8">
        <v>343</v>
      </c>
      <c r="K14" s="3">
        <v>203</v>
      </c>
      <c r="L14" s="3">
        <v>0</v>
      </c>
      <c r="M14" s="8">
        <v>270</v>
      </c>
    </row>
    <row r="15" spans="1:14" ht="16.5" thickBot="1" x14ac:dyDescent="0.3">
      <c r="A15" s="9" t="s">
        <v>11</v>
      </c>
      <c r="B15" s="4">
        <v>1669</v>
      </c>
      <c r="C15" s="4">
        <v>1458</v>
      </c>
      <c r="D15" s="9">
        <v>1349</v>
      </c>
      <c r="E15" s="4">
        <v>1245</v>
      </c>
      <c r="F15" s="4">
        <v>1210</v>
      </c>
      <c r="G15" s="9">
        <v>1104</v>
      </c>
      <c r="H15" s="4">
        <v>956</v>
      </c>
      <c r="I15" s="4">
        <v>785</v>
      </c>
      <c r="J15" s="9">
        <v>613</v>
      </c>
      <c r="K15" s="4">
        <v>473</v>
      </c>
      <c r="L15" s="4">
        <v>270</v>
      </c>
      <c r="M15" s="9">
        <v>0</v>
      </c>
    </row>
    <row r="16" spans="1:14" ht="16.5" thickTop="1" x14ac:dyDescent="0.2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4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4" x14ac:dyDescent="0.25">
      <c r="B18" s="41" t="s">
        <v>13</v>
      </c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</row>
    <row r="19" spans="1:14" x14ac:dyDescent="0.25">
      <c r="B19" s="42" t="s">
        <v>14</v>
      </c>
      <c r="C19" s="42"/>
      <c r="D19" s="42"/>
      <c r="E19" s="42" t="s">
        <v>15</v>
      </c>
      <c r="F19" s="42"/>
      <c r="G19" s="42"/>
      <c r="H19" s="42" t="s">
        <v>16</v>
      </c>
      <c r="I19" s="42"/>
      <c r="J19" s="42"/>
      <c r="K19" s="42" t="s">
        <v>17</v>
      </c>
      <c r="L19" s="42"/>
      <c r="M19" s="42"/>
    </row>
    <row r="20" spans="1:14" ht="16.5" thickBot="1" x14ac:dyDescent="0.3">
      <c r="A20" s="10" t="s">
        <v>23</v>
      </c>
      <c r="B20" s="5" t="s">
        <v>12</v>
      </c>
      <c r="C20" s="5" t="s">
        <v>1</v>
      </c>
      <c r="D20" s="6" t="s">
        <v>2</v>
      </c>
      <c r="E20" s="5" t="s">
        <v>3</v>
      </c>
      <c r="F20" s="5" t="s">
        <v>4</v>
      </c>
      <c r="G20" s="6" t="s">
        <v>5</v>
      </c>
      <c r="H20" s="5" t="s">
        <v>6</v>
      </c>
      <c r="I20" s="5" t="s">
        <v>7</v>
      </c>
      <c r="J20" s="6" t="s">
        <v>8</v>
      </c>
      <c r="K20" s="5" t="s">
        <v>9</v>
      </c>
      <c r="L20" s="5" t="s">
        <v>10</v>
      </c>
      <c r="M20" s="6" t="s">
        <v>11</v>
      </c>
      <c r="N20" s="12" t="s">
        <v>24</v>
      </c>
    </row>
    <row r="21" spans="1:14" ht="16.5" thickTop="1" x14ac:dyDescent="0.25">
      <c r="A21" s="7" t="s">
        <v>12</v>
      </c>
      <c r="B21">
        <f>IF(B4&lt;=$N$2,1,0)</f>
        <v>1</v>
      </c>
      <c r="C21">
        <f t="shared" ref="C21:M21" si="0">IF(C4&lt;=$N$2,1,0)</f>
        <v>1</v>
      </c>
      <c r="D21">
        <f t="shared" si="0"/>
        <v>1</v>
      </c>
      <c r="E21">
        <f t="shared" si="0"/>
        <v>0</v>
      </c>
      <c r="F21">
        <f t="shared" si="0"/>
        <v>0</v>
      </c>
      <c r="G21">
        <f t="shared" si="0"/>
        <v>0</v>
      </c>
      <c r="H21">
        <f t="shared" si="0"/>
        <v>0</v>
      </c>
      <c r="I21">
        <f t="shared" si="0"/>
        <v>0</v>
      </c>
      <c r="J21">
        <f t="shared" si="0"/>
        <v>0</v>
      </c>
      <c r="K21">
        <f t="shared" si="0"/>
        <v>0</v>
      </c>
      <c r="L21">
        <f t="shared" si="0"/>
        <v>0</v>
      </c>
      <c r="M21">
        <f t="shared" si="0"/>
        <v>0</v>
      </c>
      <c r="N21">
        <f>SUMPRODUCT($B$36:$M$36,B21:M21)</f>
        <v>1</v>
      </c>
    </row>
    <row r="22" spans="1:14" x14ac:dyDescent="0.25">
      <c r="A22" s="8" t="s">
        <v>1</v>
      </c>
      <c r="B22">
        <f t="shared" ref="B22:M32" si="1">IF(B5&lt;=$N$2,1,0)</f>
        <v>1</v>
      </c>
      <c r="C22">
        <f t="shared" si="1"/>
        <v>1</v>
      </c>
      <c r="D22">
        <f t="shared" si="1"/>
        <v>1</v>
      </c>
      <c r="E22">
        <f t="shared" si="1"/>
        <v>1</v>
      </c>
      <c r="F22">
        <f t="shared" si="1"/>
        <v>1</v>
      </c>
      <c r="G22">
        <f t="shared" si="1"/>
        <v>1</v>
      </c>
      <c r="H22">
        <f t="shared" si="1"/>
        <v>0</v>
      </c>
      <c r="I22">
        <f t="shared" si="1"/>
        <v>0</v>
      </c>
      <c r="J22">
        <f t="shared" si="1"/>
        <v>0</v>
      </c>
      <c r="K22">
        <f t="shared" si="1"/>
        <v>0</v>
      </c>
      <c r="L22">
        <f t="shared" si="1"/>
        <v>0</v>
      </c>
      <c r="M22">
        <f t="shared" si="1"/>
        <v>0</v>
      </c>
      <c r="N22">
        <f t="shared" ref="N22:N32" si="2">SUMPRODUCT($B$36:$M$36,B22:M22)</f>
        <v>1</v>
      </c>
    </row>
    <row r="23" spans="1:14" x14ac:dyDescent="0.25">
      <c r="A23" s="8" t="s">
        <v>2</v>
      </c>
      <c r="B23">
        <f t="shared" si="1"/>
        <v>1</v>
      </c>
      <c r="C23">
        <f t="shared" si="1"/>
        <v>1</v>
      </c>
      <c r="D23">
        <f t="shared" si="1"/>
        <v>1</v>
      </c>
      <c r="E23">
        <f t="shared" si="1"/>
        <v>1</v>
      </c>
      <c r="F23">
        <f t="shared" si="1"/>
        <v>1</v>
      </c>
      <c r="G23">
        <f t="shared" si="1"/>
        <v>1</v>
      </c>
      <c r="H23">
        <f t="shared" si="1"/>
        <v>0</v>
      </c>
      <c r="I23">
        <f t="shared" si="1"/>
        <v>0</v>
      </c>
      <c r="J23">
        <f t="shared" si="1"/>
        <v>0</v>
      </c>
      <c r="K23">
        <f t="shared" si="1"/>
        <v>0</v>
      </c>
      <c r="L23">
        <f t="shared" si="1"/>
        <v>0</v>
      </c>
      <c r="M23">
        <f t="shared" si="1"/>
        <v>0</v>
      </c>
      <c r="N23">
        <f t="shared" si="2"/>
        <v>1</v>
      </c>
    </row>
    <row r="24" spans="1:14" x14ac:dyDescent="0.25">
      <c r="A24" s="8" t="s">
        <v>3</v>
      </c>
      <c r="B24">
        <f t="shared" si="1"/>
        <v>0</v>
      </c>
      <c r="C24">
        <f t="shared" si="1"/>
        <v>1</v>
      </c>
      <c r="D24">
        <f t="shared" si="1"/>
        <v>1</v>
      </c>
      <c r="E24">
        <f t="shared" si="1"/>
        <v>1</v>
      </c>
      <c r="F24">
        <f t="shared" si="1"/>
        <v>1</v>
      </c>
      <c r="G24">
        <f t="shared" si="1"/>
        <v>1</v>
      </c>
      <c r="H24">
        <f t="shared" si="1"/>
        <v>1</v>
      </c>
      <c r="I24">
        <f t="shared" si="1"/>
        <v>0</v>
      </c>
      <c r="J24">
        <f t="shared" si="1"/>
        <v>0</v>
      </c>
      <c r="K24">
        <f t="shared" si="1"/>
        <v>0</v>
      </c>
      <c r="L24">
        <f t="shared" si="1"/>
        <v>0</v>
      </c>
      <c r="M24">
        <f t="shared" si="1"/>
        <v>0</v>
      </c>
      <c r="N24">
        <f t="shared" si="2"/>
        <v>1</v>
      </c>
    </row>
    <row r="25" spans="1:14" x14ac:dyDescent="0.25">
      <c r="A25" s="8" t="s">
        <v>4</v>
      </c>
      <c r="B25">
        <f t="shared" si="1"/>
        <v>0</v>
      </c>
      <c r="C25">
        <f t="shared" si="1"/>
        <v>1</v>
      </c>
      <c r="D25">
        <f t="shared" si="1"/>
        <v>1</v>
      </c>
      <c r="E25">
        <f t="shared" si="1"/>
        <v>1</v>
      </c>
      <c r="F25">
        <f t="shared" si="1"/>
        <v>1</v>
      </c>
      <c r="G25">
        <f t="shared" si="1"/>
        <v>1</v>
      </c>
      <c r="H25">
        <f t="shared" si="1"/>
        <v>1</v>
      </c>
      <c r="I25">
        <f t="shared" si="1"/>
        <v>0</v>
      </c>
      <c r="J25">
        <f t="shared" si="1"/>
        <v>0</v>
      </c>
      <c r="K25">
        <f t="shared" si="1"/>
        <v>0</v>
      </c>
      <c r="L25">
        <f t="shared" si="1"/>
        <v>0</v>
      </c>
      <c r="M25">
        <f t="shared" si="1"/>
        <v>0</v>
      </c>
      <c r="N25">
        <f t="shared" si="2"/>
        <v>1</v>
      </c>
    </row>
    <row r="26" spans="1:14" x14ac:dyDescent="0.25">
      <c r="A26" s="8" t="s">
        <v>5</v>
      </c>
      <c r="B26">
        <f t="shared" si="1"/>
        <v>0</v>
      </c>
      <c r="C26">
        <f t="shared" si="1"/>
        <v>1</v>
      </c>
      <c r="D26">
        <f t="shared" si="1"/>
        <v>1</v>
      </c>
      <c r="E26">
        <f t="shared" si="1"/>
        <v>1</v>
      </c>
      <c r="F26">
        <f t="shared" si="1"/>
        <v>1</v>
      </c>
      <c r="G26">
        <f t="shared" si="1"/>
        <v>1</v>
      </c>
      <c r="H26">
        <f t="shared" si="1"/>
        <v>1</v>
      </c>
      <c r="I26">
        <f t="shared" si="1"/>
        <v>1</v>
      </c>
      <c r="J26">
        <f t="shared" si="1"/>
        <v>0</v>
      </c>
      <c r="K26">
        <f t="shared" si="1"/>
        <v>0</v>
      </c>
      <c r="L26">
        <f t="shared" si="1"/>
        <v>0</v>
      </c>
      <c r="M26">
        <f t="shared" si="1"/>
        <v>0</v>
      </c>
      <c r="N26">
        <f t="shared" si="2"/>
        <v>2</v>
      </c>
    </row>
    <row r="27" spans="1:14" x14ac:dyDescent="0.25">
      <c r="A27" s="8" t="s">
        <v>6</v>
      </c>
      <c r="B27">
        <f t="shared" si="1"/>
        <v>0</v>
      </c>
      <c r="C27">
        <f t="shared" si="1"/>
        <v>0</v>
      </c>
      <c r="D27">
        <f t="shared" si="1"/>
        <v>0</v>
      </c>
      <c r="E27">
        <f t="shared" si="1"/>
        <v>1</v>
      </c>
      <c r="F27">
        <f t="shared" si="1"/>
        <v>1</v>
      </c>
      <c r="G27">
        <f t="shared" si="1"/>
        <v>1</v>
      </c>
      <c r="H27">
        <f t="shared" si="1"/>
        <v>1</v>
      </c>
      <c r="I27">
        <f t="shared" si="1"/>
        <v>1</v>
      </c>
      <c r="J27">
        <f t="shared" si="1"/>
        <v>1</v>
      </c>
      <c r="K27">
        <f t="shared" si="1"/>
        <v>0</v>
      </c>
      <c r="L27">
        <f t="shared" si="1"/>
        <v>0</v>
      </c>
      <c r="M27">
        <f t="shared" si="1"/>
        <v>0</v>
      </c>
      <c r="N27">
        <f t="shared" si="2"/>
        <v>1</v>
      </c>
    </row>
    <row r="28" spans="1:14" x14ac:dyDescent="0.25">
      <c r="A28" s="8" t="s">
        <v>7</v>
      </c>
      <c r="B28">
        <f t="shared" si="1"/>
        <v>0</v>
      </c>
      <c r="C28">
        <f t="shared" si="1"/>
        <v>0</v>
      </c>
      <c r="D28">
        <f t="shared" si="1"/>
        <v>0</v>
      </c>
      <c r="E28">
        <f t="shared" si="1"/>
        <v>0</v>
      </c>
      <c r="F28">
        <f t="shared" si="1"/>
        <v>0</v>
      </c>
      <c r="G28">
        <f t="shared" si="1"/>
        <v>1</v>
      </c>
      <c r="H28">
        <f t="shared" si="1"/>
        <v>1</v>
      </c>
      <c r="I28">
        <f t="shared" si="1"/>
        <v>1</v>
      </c>
      <c r="J28">
        <f t="shared" si="1"/>
        <v>1</v>
      </c>
      <c r="K28">
        <f t="shared" si="1"/>
        <v>1</v>
      </c>
      <c r="L28">
        <f t="shared" si="1"/>
        <v>0</v>
      </c>
      <c r="M28">
        <f t="shared" si="1"/>
        <v>0</v>
      </c>
      <c r="N28">
        <f t="shared" si="2"/>
        <v>1</v>
      </c>
    </row>
    <row r="29" spans="1:14" x14ac:dyDescent="0.25">
      <c r="A29" s="8" t="s">
        <v>8</v>
      </c>
      <c r="B29">
        <f t="shared" si="1"/>
        <v>0</v>
      </c>
      <c r="C29">
        <f t="shared" si="1"/>
        <v>0</v>
      </c>
      <c r="D29">
        <f t="shared" si="1"/>
        <v>0</v>
      </c>
      <c r="E29">
        <f t="shared" si="1"/>
        <v>0</v>
      </c>
      <c r="F29">
        <f t="shared" si="1"/>
        <v>0</v>
      </c>
      <c r="G29">
        <f t="shared" si="1"/>
        <v>0</v>
      </c>
      <c r="H29">
        <f t="shared" si="1"/>
        <v>1</v>
      </c>
      <c r="I29">
        <f t="shared" si="1"/>
        <v>1</v>
      </c>
      <c r="J29">
        <f t="shared" si="1"/>
        <v>1</v>
      </c>
      <c r="K29">
        <f t="shared" si="1"/>
        <v>1</v>
      </c>
      <c r="L29">
        <f t="shared" si="1"/>
        <v>1</v>
      </c>
      <c r="M29">
        <f t="shared" si="1"/>
        <v>0</v>
      </c>
      <c r="N29">
        <f t="shared" si="2"/>
        <v>2</v>
      </c>
    </row>
    <row r="30" spans="1:14" x14ac:dyDescent="0.25">
      <c r="A30" s="8" t="s">
        <v>9</v>
      </c>
      <c r="B30">
        <f t="shared" si="1"/>
        <v>0</v>
      </c>
      <c r="C30">
        <f t="shared" si="1"/>
        <v>0</v>
      </c>
      <c r="D30">
        <f t="shared" si="1"/>
        <v>0</v>
      </c>
      <c r="E30">
        <f t="shared" si="1"/>
        <v>0</v>
      </c>
      <c r="F30">
        <f t="shared" si="1"/>
        <v>0</v>
      </c>
      <c r="G30">
        <f t="shared" si="1"/>
        <v>0</v>
      </c>
      <c r="H30">
        <f t="shared" si="1"/>
        <v>0</v>
      </c>
      <c r="I30">
        <f t="shared" si="1"/>
        <v>1</v>
      </c>
      <c r="J30">
        <f t="shared" si="1"/>
        <v>1</v>
      </c>
      <c r="K30">
        <f t="shared" si="1"/>
        <v>1</v>
      </c>
      <c r="L30">
        <f t="shared" si="1"/>
        <v>1</v>
      </c>
      <c r="M30">
        <f t="shared" si="1"/>
        <v>0</v>
      </c>
      <c r="N30">
        <f t="shared" si="2"/>
        <v>2</v>
      </c>
    </row>
    <row r="31" spans="1:14" x14ac:dyDescent="0.25">
      <c r="A31" s="8" t="s">
        <v>10</v>
      </c>
      <c r="B31">
        <f t="shared" si="1"/>
        <v>0</v>
      </c>
      <c r="C31">
        <f t="shared" si="1"/>
        <v>0</v>
      </c>
      <c r="D31">
        <f t="shared" si="1"/>
        <v>0</v>
      </c>
      <c r="E31">
        <f t="shared" si="1"/>
        <v>0</v>
      </c>
      <c r="F31">
        <f t="shared" si="1"/>
        <v>0</v>
      </c>
      <c r="G31">
        <f t="shared" si="1"/>
        <v>0</v>
      </c>
      <c r="H31">
        <f t="shared" si="1"/>
        <v>0</v>
      </c>
      <c r="I31">
        <f t="shared" si="1"/>
        <v>0</v>
      </c>
      <c r="J31">
        <f t="shared" si="1"/>
        <v>1</v>
      </c>
      <c r="K31">
        <f t="shared" si="1"/>
        <v>1</v>
      </c>
      <c r="L31">
        <f t="shared" si="1"/>
        <v>1</v>
      </c>
      <c r="M31">
        <f t="shared" si="1"/>
        <v>1</v>
      </c>
      <c r="N31">
        <f t="shared" si="2"/>
        <v>1</v>
      </c>
    </row>
    <row r="32" spans="1:14" ht="16.5" thickBot="1" x14ac:dyDescent="0.3">
      <c r="A32" s="9" t="s">
        <v>11</v>
      </c>
      <c r="B32">
        <f t="shared" si="1"/>
        <v>0</v>
      </c>
      <c r="C32">
        <f t="shared" si="1"/>
        <v>0</v>
      </c>
      <c r="D32">
        <f t="shared" si="1"/>
        <v>0</v>
      </c>
      <c r="E32">
        <f t="shared" si="1"/>
        <v>0</v>
      </c>
      <c r="F32">
        <f t="shared" si="1"/>
        <v>0</v>
      </c>
      <c r="G32">
        <f t="shared" si="1"/>
        <v>0</v>
      </c>
      <c r="H32">
        <f t="shared" si="1"/>
        <v>0</v>
      </c>
      <c r="I32">
        <f t="shared" si="1"/>
        <v>0</v>
      </c>
      <c r="J32">
        <f t="shared" si="1"/>
        <v>0</v>
      </c>
      <c r="K32">
        <f t="shared" si="1"/>
        <v>0</v>
      </c>
      <c r="L32">
        <f t="shared" si="1"/>
        <v>1</v>
      </c>
      <c r="M32">
        <f t="shared" si="1"/>
        <v>1</v>
      </c>
      <c r="N32">
        <f t="shared" si="2"/>
        <v>1</v>
      </c>
    </row>
    <row r="33" spans="1:14" ht="16.5" thickTop="1" x14ac:dyDescent="0.25"/>
    <row r="35" spans="1:14" ht="16.5" thickBot="1" x14ac:dyDescent="0.3">
      <c r="B35" s="5" t="s">
        <v>12</v>
      </c>
      <c r="C35" s="5" t="s">
        <v>1</v>
      </c>
      <c r="D35" s="6" t="s">
        <v>2</v>
      </c>
      <c r="E35" s="5" t="s">
        <v>3</v>
      </c>
      <c r="F35" s="5" t="s">
        <v>4</v>
      </c>
      <c r="G35" s="6" t="s">
        <v>5</v>
      </c>
      <c r="H35" s="5" t="s">
        <v>6</v>
      </c>
      <c r="I35" s="5" t="s">
        <v>7</v>
      </c>
      <c r="J35" s="6" t="s">
        <v>8</v>
      </c>
      <c r="K35" s="5" t="s">
        <v>9</v>
      </c>
      <c r="L35" s="5" t="s">
        <v>10</v>
      </c>
      <c r="M35" s="6" t="s">
        <v>11</v>
      </c>
      <c r="N35" s="13" t="s">
        <v>26</v>
      </c>
    </row>
    <row r="36" spans="1:14" ht="16.5" thickTop="1" x14ac:dyDescent="0.25">
      <c r="A36" s="3" t="s">
        <v>25</v>
      </c>
      <c r="B36" s="15">
        <v>0</v>
      </c>
      <c r="C36" s="14">
        <v>0</v>
      </c>
      <c r="D36" s="14">
        <v>1</v>
      </c>
      <c r="E36" s="14">
        <v>0</v>
      </c>
      <c r="F36" s="14">
        <v>0</v>
      </c>
      <c r="G36" s="14">
        <v>0</v>
      </c>
      <c r="H36" s="14">
        <v>0</v>
      </c>
      <c r="I36" s="14">
        <v>1</v>
      </c>
      <c r="J36" s="14">
        <v>0</v>
      </c>
      <c r="K36" s="14">
        <v>0</v>
      </c>
      <c r="L36" s="14">
        <v>1</v>
      </c>
      <c r="M36" s="16">
        <v>0</v>
      </c>
      <c r="N36">
        <f>SUM(B36:M36)</f>
        <v>3</v>
      </c>
    </row>
    <row r="37" spans="1:14" x14ac:dyDescent="0.25">
      <c r="N37" s="13" t="s">
        <v>28</v>
      </c>
    </row>
    <row r="38" spans="1:14" x14ac:dyDescent="0.25">
      <c r="A38" t="s">
        <v>27</v>
      </c>
      <c r="B38" s="17">
        <v>1200000</v>
      </c>
      <c r="C38" s="17">
        <v>1500000</v>
      </c>
      <c r="D38" s="17">
        <v>900000</v>
      </c>
      <c r="E38" s="17">
        <v>900000</v>
      </c>
      <c r="F38" s="17">
        <v>1100000</v>
      </c>
      <c r="G38" s="17">
        <v>800000</v>
      </c>
      <c r="H38" s="17">
        <v>750000</v>
      </c>
      <c r="I38" s="17">
        <v>650000</v>
      </c>
      <c r="J38" s="17">
        <v>700000</v>
      </c>
      <c r="K38" s="17">
        <v>750000</v>
      </c>
      <c r="L38" s="17">
        <v>800000</v>
      </c>
      <c r="M38" s="17">
        <v>850000</v>
      </c>
      <c r="N38" s="17">
        <f>SUMPRODUCT(B36:M36,B38:M38)</f>
        <v>2350000</v>
      </c>
    </row>
  </sheetData>
  <scenarios current="9" show="0">
    <scenario name="Distance400" count="13" user="Microsoft Office User" comment="Created by Microsoft Office User on 11/11/2022_x000a_Modified by Microsoft Office User on 11/11/2022">
      <inputCells r="B36" val="0"/>
      <inputCells r="C36" val="0"/>
      <inputCells r="D36" val="1"/>
      <inputCells r="E36" val="0"/>
      <inputCells r="F36" val="0"/>
      <inputCells r="G36" val="0"/>
      <inputCells r="H36" val="0"/>
      <inputCells r="I36" val="0"/>
      <inputCells r="J36" val="0"/>
      <inputCells r="K36" val="1"/>
      <inputCells r="L36" val="1"/>
      <inputCells r="M36" val="0"/>
      <inputCells r="N2" val="400"/>
    </scenario>
    <scenario name="Distance300" count="13" user="Microsoft Office User" comment="Created by Microsoft Office User on 11/11/2022_x000a_Modified by Microsoft Office User on 11/11/2022">
      <inputCells r="B36" val="1"/>
      <inputCells r="C36" val="0"/>
      <inputCells r="D36" val="0"/>
      <inputCells r="E36" val="1"/>
      <inputCells r="F36" val="0"/>
      <inputCells r="G36" val="0"/>
      <inputCells r="H36" val="0"/>
      <inputCells r="I36" val="0"/>
      <inputCells r="J36" val="1"/>
      <inputCells r="K36" val="0"/>
      <inputCells r="L36" val="1"/>
      <inputCells r="M36" val="0"/>
      <inputCells r="N2" val="300"/>
    </scenario>
    <scenario name="Distance200" count="13" user="Microsoft Office User" comment="Created by Microsoft Office User on 11/11/2022_x000a_Modified by Microsoft Office User on 11/11/2022">
      <inputCells r="B36" val="1"/>
      <inputCells r="C36" val="0"/>
      <inputCells r="D36" val="1"/>
      <inputCells r="E36" val="0"/>
      <inputCells r="F36" val="0"/>
      <inputCells r="G36" val="0"/>
      <inputCells r="H36" val="1"/>
      <inputCells r="I36" val="0"/>
      <inputCells r="J36" val="1"/>
      <inputCells r="K36" val="0"/>
      <inputCells r="L36" val="1"/>
      <inputCells r="M36" val="1"/>
      <inputCells r="N2" val="200"/>
    </scenario>
    <scenario name="Cost400" count="13" user="Microsoft Office User" comment="Created by Microsoft Office User on 11/11/2022_x000a_Modified by Microsoft Office User on 11/11/2022">
      <inputCells r="B36" val="0"/>
      <inputCells r="C36" val="0"/>
      <inputCells r="D36" val="1"/>
      <inputCells r="E36" val="0"/>
      <inputCells r="F36" val="0"/>
      <inputCells r="G36" val="0"/>
      <inputCells r="H36" val="0"/>
      <inputCells r="I36" val="1"/>
      <inputCells r="J36" val="0"/>
      <inputCells r="K36" val="0"/>
      <inputCells r="L36" val="1"/>
      <inputCells r="M36" val="0"/>
      <inputCells r="N2" val="400"/>
    </scenario>
    <scenario name="Cost200" count="13" user="Microsoft Office User" comment="Created by Microsoft Office User on 11/11/2022_x000a_Modified by Microsoft Office User on 11/11/2022">
      <inputCells r="B36" val="1"/>
      <inputCells r="C36" val="0"/>
      <inputCells r="D36" val="1"/>
      <inputCells r="E36" val="0"/>
      <inputCells r="F36" val="0"/>
      <inputCells r="G36" val="0"/>
      <inputCells r="H36" val="1"/>
      <inputCells r="I36" val="0"/>
      <inputCells r="J36" val="1"/>
      <inputCells r="K36" val="0"/>
      <inputCells r="L36" val="1"/>
      <inputCells r="M36" val="1"/>
      <inputCells r="N2" val="200"/>
    </scenario>
    <scenario name="Cost225" count="13" user="Microsoft Office User" comment="Created by Microsoft Office User on 11/11/2022_x000a_Modified by Microsoft Office User on 11/11/2022">
      <inputCells r="B36" val="1"/>
      <inputCells r="C36" val="0"/>
      <inputCells r="D36" val="0"/>
      <inputCells r="E36" val="1"/>
      <inputCells r="F36" val="0"/>
      <inputCells r="G36" val="0"/>
      <inputCells r="H36" val="0"/>
      <inputCells r="I36" val="1"/>
      <inputCells r="J36" val="0"/>
      <inputCells r="K36" val="1"/>
      <inputCells r="L36" val="0"/>
      <inputCells r="M36" val="1"/>
      <inputCells r="N2" val="225"/>
    </scenario>
    <scenario name="Cost250" count="13" user="Microsoft Office User" comment="Created by Microsoft Office User on 11/11/2022_x000a_Modified by Microsoft Office User on 11/11/2022">
      <inputCells r="B36" val="0"/>
      <inputCells r="C36" val="1"/>
      <inputCells r="D36" val="0"/>
      <inputCells r="E36" val="0"/>
      <inputCells r="F36" val="0"/>
      <inputCells r="G36" val="0"/>
      <inputCells r="H36" val="1"/>
      <inputCells r="I36" val="0"/>
      <inputCells r="J36" val="0"/>
      <inputCells r="K36" val="1"/>
      <inputCells r="L36" val="0"/>
      <inputCells r="M36" val="1"/>
      <inputCells r="N2" val="250"/>
    </scenario>
    <scenario name="Cost275" count="13" user="Microsoft Office User" comment="Created by Microsoft Office User on 11/11/2022_x000a_Modified by Microsoft Office User on 11/11/2022">
      <inputCells r="B36" val="1"/>
      <inputCells r="C36" val="0"/>
      <inputCells r="D36" val="0"/>
      <inputCells r="E36" val="0"/>
      <inputCells r="F36" val="0"/>
      <inputCells r="G36" val="1"/>
      <inputCells r="H36" val="0"/>
      <inputCells r="I36" val="1"/>
      <inputCells r="J36" val="0"/>
      <inputCells r="K36" val="0"/>
      <inputCells r="L36" val="1"/>
      <inputCells r="M36" val="0"/>
      <inputCells r="N2" val="275"/>
    </scenario>
    <scenario name="Cost300" count="13" user="Microsoft Office User" comment="Created by Microsoft Office User on 11/11/2022_x000a_Modified by Microsoft Office User on 11/11/2022">
      <inputCells r="B36" val="1"/>
      <inputCells r="C36" val="0"/>
      <inputCells r="D36" val="0"/>
      <inputCells r="E36" val="0"/>
      <inputCells r="F36" val="0"/>
      <inputCells r="G36" val="1"/>
      <inputCells r="H36" val="0"/>
      <inputCells r="I36" val="1"/>
      <inputCells r="J36" val="0"/>
      <inputCells r="K36" val="0"/>
      <inputCells r="L36" val="1"/>
      <inputCells r="M36" val="0"/>
      <inputCells r="N2" val="300"/>
    </scenario>
    <scenario name="Cost325" count="13" user="Microsoft Office User" comment="Created by Microsoft Office User on 11/11/2022_x000a_Modified by Microsoft Office User on 11/11/2022">
      <inputCells r="B36" val="0"/>
      <inputCells r="C36" val="0"/>
      <inputCells r="D36" val="1"/>
      <inputCells r="E36" val="0"/>
      <inputCells r="F36" val="0"/>
      <inputCells r="G36" val="0"/>
      <inputCells r="H36" val="0"/>
      <inputCells r="I36" val="1"/>
      <inputCells r="J36" val="0"/>
      <inputCells r="K36" val="0"/>
      <inputCells r="L36" val="1"/>
      <inputCells r="M36" val="0"/>
      <inputCells r="N2" val="325"/>
    </scenario>
    <scenario name="Cost350" count="13" user="Microsoft Office User" comment="Created by Microsoft Office User on 11/11/2022_x000a_Modified by Microsoft Office User on 11/11/2022">
      <inputCells r="B36" val="0"/>
      <inputCells r="C36" val="0"/>
      <inputCells r="D36" val="1"/>
      <inputCells r="E36" val="0"/>
      <inputCells r="F36" val="0"/>
      <inputCells r="G36" val="0"/>
      <inputCells r="H36" val="0"/>
      <inputCells r="I36" val="1"/>
      <inputCells r="J36" val="0"/>
      <inputCells r="K36" val="0"/>
      <inputCells r="L36" val="1"/>
      <inputCells r="M36" val="0"/>
      <inputCells r="N2" val="350"/>
    </scenario>
    <scenario name="Cost375" count="13" user="Microsoft Office User" comment="Created by Microsoft Office User on 11/11/2022_x000a_Modified by Microsoft Office User on 11/11/2022">
      <inputCells r="B36" val="0"/>
      <inputCells r="C36" val="0"/>
      <inputCells r="D36" val="1"/>
      <inputCells r="E36" val="0"/>
      <inputCells r="F36" val="0"/>
      <inputCells r="G36" val="0"/>
      <inputCells r="H36" val="0"/>
      <inputCells r="I36" val="1"/>
      <inputCells r="J36" val="0"/>
      <inputCells r="K36" val="0"/>
      <inputCells r="L36" val="1"/>
      <inputCells r="M36" val="0"/>
      <inputCells r="N2" val="375"/>
    </scenario>
  </scenarios>
  <mergeCells count="10">
    <mergeCell ref="B19:D19"/>
    <mergeCell ref="E19:G19"/>
    <mergeCell ref="H19:J19"/>
    <mergeCell ref="K19:M19"/>
    <mergeCell ref="B1:M1"/>
    <mergeCell ref="B2:D2"/>
    <mergeCell ref="E2:G2"/>
    <mergeCell ref="H2:J2"/>
    <mergeCell ref="K2:M2"/>
    <mergeCell ref="B18:M18"/>
  </mergeCells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89B5DC-3573-794B-8CDA-FBC699A8C585}">
  <dimension ref="A3:O15"/>
  <sheetViews>
    <sheetView topLeftCell="C12" zoomScaleNormal="100" workbookViewId="0">
      <selection activeCell="F33" sqref="F33"/>
    </sheetView>
  </sheetViews>
  <sheetFormatPr defaultColWidth="11" defaultRowHeight="15.75" x14ac:dyDescent="0.25"/>
  <cols>
    <col min="1" max="1" width="18.625" bestFit="1" customWidth="1"/>
    <col min="2" max="2" width="17.5" bestFit="1" customWidth="1"/>
    <col min="3" max="3" width="19.125" bestFit="1" customWidth="1"/>
    <col min="5" max="5" width="10" bestFit="1" customWidth="1"/>
    <col min="6" max="6" width="12.625" bestFit="1" customWidth="1"/>
    <col min="8" max="8" width="12" bestFit="1" customWidth="1"/>
    <col min="12" max="12" width="10.5" bestFit="1" customWidth="1"/>
    <col min="13" max="13" width="12.375" bestFit="1" customWidth="1"/>
  </cols>
  <sheetData>
    <row r="3" spans="1:15" x14ac:dyDescent="0.25">
      <c r="D3" s="41" t="s">
        <v>13</v>
      </c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</row>
    <row r="4" spans="1:15" x14ac:dyDescent="0.25">
      <c r="D4" s="42" t="s">
        <v>14</v>
      </c>
      <c r="E4" s="42"/>
      <c r="F4" s="42"/>
      <c r="G4" s="42" t="s">
        <v>15</v>
      </c>
      <c r="H4" s="42"/>
      <c r="I4" s="42"/>
      <c r="J4" s="42" t="s">
        <v>16</v>
      </c>
      <c r="K4" s="42"/>
      <c r="L4" s="42"/>
      <c r="M4" s="42" t="s">
        <v>17</v>
      </c>
      <c r="N4" s="42"/>
      <c r="O4" s="42"/>
    </row>
    <row r="5" spans="1:15" ht="16.5" thickBot="1" x14ac:dyDescent="0.3">
      <c r="A5" s="18" t="s">
        <v>22</v>
      </c>
      <c r="B5" s="18" t="s">
        <v>29</v>
      </c>
      <c r="C5" s="18" t="s">
        <v>28</v>
      </c>
      <c r="D5" s="5" t="s">
        <v>12</v>
      </c>
      <c r="E5" s="5" t="s">
        <v>1</v>
      </c>
      <c r="F5" s="6" t="s">
        <v>2</v>
      </c>
      <c r="G5" s="5" t="s">
        <v>3</v>
      </c>
      <c r="H5" s="5" t="s">
        <v>4</v>
      </c>
      <c r="I5" s="6" t="s">
        <v>5</v>
      </c>
      <c r="J5" s="5" t="s">
        <v>6</v>
      </c>
      <c r="K5" s="5" t="s">
        <v>7</v>
      </c>
      <c r="L5" s="6" t="s">
        <v>8</v>
      </c>
      <c r="M5" s="5" t="s">
        <v>9</v>
      </c>
      <c r="N5" s="5" t="s">
        <v>10</v>
      </c>
      <c r="O5" s="6" t="s">
        <v>11</v>
      </c>
    </row>
    <row r="6" spans="1:15" ht="16.5" thickTop="1" x14ac:dyDescent="0.25">
      <c r="A6" s="19">
        <v>200</v>
      </c>
      <c r="B6" s="22">
        <v>6</v>
      </c>
      <c r="C6" s="37">
        <v>5200000</v>
      </c>
      <c r="D6" s="31"/>
      <c r="E6" s="32"/>
      <c r="F6" s="33"/>
      <c r="G6" s="32"/>
      <c r="H6" s="32"/>
      <c r="I6" s="32"/>
      <c r="J6" s="33"/>
      <c r="K6" s="32"/>
      <c r="L6" s="33"/>
      <c r="M6" s="32"/>
      <c r="N6" s="33"/>
      <c r="O6" s="34"/>
    </row>
    <row r="7" spans="1:15" x14ac:dyDescent="0.25">
      <c r="A7" s="20">
        <v>225</v>
      </c>
      <c r="B7" s="23">
        <v>5</v>
      </c>
      <c r="C7" s="38">
        <v>4350000</v>
      </c>
      <c r="D7" s="30"/>
      <c r="G7" s="33"/>
      <c r="K7" s="33"/>
      <c r="M7" s="33"/>
      <c r="O7" s="35"/>
    </row>
    <row r="8" spans="1:15" x14ac:dyDescent="0.25">
      <c r="A8" s="20">
        <v>250</v>
      </c>
      <c r="B8" s="23">
        <v>4</v>
      </c>
      <c r="C8" s="38">
        <v>3850000</v>
      </c>
      <c r="D8" s="25"/>
      <c r="E8" s="33"/>
      <c r="J8" s="33"/>
      <c r="M8" s="33"/>
      <c r="O8" s="35"/>
    </row>
    <row r="9" spans="1:15" x14ac:dyDescent="0.25">
      <c r="A9" s="20">
        <v>275</v>
      </c>
      <c r="B9" s="23">
        <v>4</v>
      </c>
      <c r="C9" s="38">
        <v>3450000</v>
      </c>
      <c r="D9" s="30"/>
      <c r="I9" s="33"/>
      <c r="K9" s="33"/>
      <c r="N9" s="33"/>
      <c r="O9" s="28"/>
    </row>
    <row r="10" spans="1:15" x14ac:dyDescent="0.25">
      <c r="A10" s="20">
        <v>300</v>
      </c>
      <c r="B10" s="23">
        <v>4</v>
      </c>
      <c r="C10" s="38">
        <v>3450000</v>
      </c>
      <c r="D10" s="30"/>
      <c r="I10" s="33"/>
      <c r="K10" s="33"/>
      <c r="N10" s="33"/>
      <c r="O10" s="28"/>
    </row>
    <row r="11" spans="1:15" x14ac:dyDescent="0.25">
      <c r="A11" s="20">
        <v>325</v>
      </c>
      <c r="B11" s="23">
        <v>3</v>
      </c>
      <c r="C11" s="38">
        <v>2350000</v>
      </c>
      <c r="D11" s="25"/>
      <c r="F11" s="33"/>
      <c r="K11" s="33"/>
      <c r="N11" s="33"/>
      <c r="O11" s="28"/>
    </row>
    <row r="12" spans="1:15" x14ac:dyDescent="0.25">
      <c r="A12" s="20">
        <v>350</v>
      </c>
      <c r="B12" s="23">
        <v>3</v>
      </c>
      <c r="C12" s="38">
        <v>2350000</v>
      </c>
      <c r="D12" s="25"/>
      <c r="F12" s="33"/>
      <c r="K12" s="33"/>
      <c r="N12" s="33"/>
      <c r="O12" s="28"/>
    </row>
    <row r="13" spans="1:15" x14ac:dyDescent="0.25">
      <c r="A13" s="20">
        <v>375</v>
      </c>
      <c r="B13" s="23">
        <v>3</v>
      </c>
      <c r="C13" s="38">
        <v>2350000</v>
      </c>
      <c r="D13" s="25"/>
      <c r="F13" s="33"/>
      <c r="K13" s="33"/>
      <c r="N13" s="33"/>
      <c r="O13" s="28"/>
    </row>
    <row r="14" spans="1:15" ht="16.5" thickBot="1" x14ac:dyDescent="0.3">
      <c r="A14" s="21">
        <v>400</v>
      </c>
      <c r="B14" s="24">
        <v>3</v>
      </c>
      <c r="C14" s="39">
        <v>2350000</v>
      </c>
      <c r="D14" s="26"/>
      <c r="E14" s="27"/>
      <c r="F14" s="36"/>
      <c r="G14" s="27"/>
      <c r="H14" s="27"/>
      <c r="I14" s="27"/>
      <c r="J14" s="27"/>
      <c r="K14" s="36"/>
      <c r="L14" s="27"/>
      <c r="M14" s="27"/>
      <c r="N14" s="36"/>
      <c r="O14" s="29"/>
    </row>
    <row r="15" spans="1:15" ht="16.5" thickTop="1" x14ac:dyDescent="0.25"/>
  </sheetData>
  <mergeCells count="5">
    <mergeCell ref="D4:F4"/>
    <mergeCell ref="G4:I4"/>
    <mergeCell ref="J4:L4"/>
    <mergeCell ref="M4:O4"/>
    <mergeCell ref="D3:O3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F7B9E-D1AE-2545-9F25-FCA5ED807ABF}">
  <dimension ref="A1:N39"/>
  <sheetViews>
    <sheetView topLeftCell="A25" workbookViewId="0">
      <selection activeCell="E37" sqref="E37:G37"/>
    </sheetView>
  </sheetViews>
  <sheetFormatPr defaultColWidth="8.875" defaultRowHeight="15.75" x14ac:dyDescent="0.25"/>
  <cols>
    <col min="1" max="1" width="24.625" bestFit="1" customWidth="1"/>
    <col min="2" max="3" width="13.625" bestFit="1" customWidth="1"/>
    <col min="4" max="5" width="12.125" bestFit="1" customWidth="1"/>
    <col min="6" max="6" width="13.625" bestFit="1" customWidth="1"/>
    <col min="7" max="13" width="12.125" bestFit="1" customWidth="1"/>
    <col min="14" max="14" width="19.125" bestFit="1" customWidth="1"/>
  </cols>
  <sheetData>
    <row r="1" spans="1:14" x14ac:dyDescent="0.25">
      <c r="A1" s="2" t="s">
        <v>0</v>
      </c>
      <c r="B1" s="41" t="s">
        <v>13</v>
      </c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t="s">
        <v>22</v>
      </c>
    </row>
    <row r="2" spans="1:14" x14ac:dyDescent="0.25">
      <c r="A2" s="3"/>
      <c r="B2" s="42" t="s">
        <v>14</v>
      </c>
      <c r="C2" s="42"/>
      <c r="D2" s="42"/>
      <c r="E2" s="42" t="s">
        <v>15</v>
      </c>
      <c r="F2" s="42"/>
      <c r="G2" s="42"/>
      <c r="H2" s="42" t="s">
        <v>16</v>
      </c>
      <c r="I2" s="42"/>
      <c r="J2" s="42"/>
      <c r="K2" s="42" t="s">
        <v>17</v>
      </c>
      <c r="L2" s="42"/>
      <c r="M2" s="42"/>
      <c r="N2">
        <v>375</v>
      </c>
    </row>
    <row r="3" spans="1:14" s="1" customFormat="1" ht="16.5" thickBot="1" x14ac:dyDescent="0.3">
      <c r="A3" s="10" t="s">
        <v>18</v>
      </c>
      <c r="B3" s="5" t="s">
        <v>12</v>
      </c>
      <c r="C3" s="5" t="s">
        <v>1</v>
      </c>
      <c r="D3" s="6" t="s">
        <v>2</v>
      </c>
      <c r="E3" s="5" t="s">
        <v>3</v>
      </c>
      <c r="F3" s="5" t="s">
        <v>4</v>
      </c>
      <c r="G3" s="6" t="s">
        <v>5</v>
      </c>
      <c r="H3" s="5" t="s">
        <v>6</v>
      </c>
      <c r="I3" s="5" t="s">
        <v>7</v>
      </c>
      <c r="J3" s="6" t="s">
        <v>8</v>
      </c>
      <c r="K3" s="5" t="s">
        <v>9</v>
      </c>
      <c r="L3" s="5" t="s">
        <v>10</v>
      </c>
      <c r="M3" s="6" t="s">
        <v>11</v>
      </c>
    </row>
    <row r="4" spans="1:14" s="1" customFormat="1" ht="16.5" thickTop="1" x14ac:dyDescent="0.25">
      <c r="A4" s="7" t="s">
        <v>12</v>
      </c>
      <c r="B4" s="3">
        <v>0</v>
      </c>
      <c r="C4" s="3">
        <v>211</v>
      </c>
      <c r="D4" s="7">
        <v>320</v>
      </c>
      <c r="E4" s="3">
        <v>424</v>
      </c>
      <c r="F4" s="3">
        <v>459</v>
      </c>
      <c r="G4" s="7">
        <v>565</v>
      </c>
      <c r="H4" s="3">
        <v>713</v>
      </c>
      <c r="I4" s="3">
        <v>884</v>
      </c>
      <c r="J4" s="7">
        <v>1056</v>
      </c>
      <c r="K4" s="3">
        <v>1196</v>
      </c>
      <c r="L4" s="3">
        <v>1399</v>
      </c>
      <c r="M4" s="7">
        <v>1669</v>
      </c>
    </row>
    <row r="5" spans="1:14" s="1" customFormat="1" x14ac:dyDescent="0.25">
      <c r="A5" s="8" t="s">
        <v>1</v>
      </c>
      <c r="B5" s="3">
        <v>211</v>
      </c>
      <c r="C5" s="3">
        <v>0</v>
      </c>
      <c r="D5" s="8">
        <v>109</v>
      </c>
      <c r="E5" s="3">
        <v>213</v>
      </c>
      <c r="F5" s="3">
        <v>248</v>
      </c>
      <c r="G5" s="8">
        <v>354</v>
      </c>
      <c r="H5" s="3">
        <v>502</v>
      </c>
      <c r="I5" s="3">
        <v>673</v>
      </c>
      <c r="J5" s="8">
        <v>845</v>
      </c>
      <c r="K5" s="3">
        <v>985</v>
      </c>
      <c r="L5" s="3">
        <v>1188</v>
      </c>
      <c r="M5" s="8">
        <v>1458</v>
      </c>
    </row>
    <row r="6" spans="1:14" s="1" customFormat="1" x14ac:dyDescent="0.25">
      <c r="A6" s="8" t="s">
        <v>2</v>
      </c>
      <c r="B6" s="3">
        <v>320</v>
      </c>
      <c r="C6" s="3">
        <v>109</v>
      </c>
      <c r="D6" s="8">
        <v>0</v>
      </c>
      <c r="E6" s="3">
        <v>104</v>
      </c>
      <c r="F6" s="3">
        <v>139</v>
      </c>
      <c r="G6" s="8">
        <v>245</v>
      </c>
      <c r="H6" s="3">
        <v>393</v>
      </c>
      <c r="I6" s="3">
        <v>564</v>
      </c>
      <c r="J6" s="8">
        <v>736</v>
      </c>
      <c r="K6" s="3">
        <v>876</v>
      </c>
      <c r="L6" s="3">
        <v>1079</v>
      </c>
      <c r="M6" s="8">
        <v>1349</v>
      </c>
    </row>
    <row r="7" spans="1:14" s="1" customFormat="1" x14ac:dyDescent="0.25">
      <c r="A7" s="8" t="s">
        <v>3</v>
      </c>
      <c r="B7" s="3">
        <v>424</v>
      </c>
      <c r="C7" s="3">
        <v>213</v>
      </c>
      <c r="D7" s="8">
        <v>104</v>
      </c>
      <c r="E7" s="3">
        <v>0</v>
      </c>
      <c r="F7" s="3">
        <v>35</v>
      </c>
      <c r="G7" s="8">
        <v>141</v>
      </c>
      <c r="H7" s="3">
        <v>289</v>
      </c>
      <c r="I7" s="3">
        <v>460</v>
      </c>
      <c r="J7" s="8">
        <v>632</v>
      </c>
      <c r="K7" s="3">
        <v>772</v>
      </c>
      <c r="L7" s="3">
        <v>975</v>
      </c>
      <c r="M7" s="8">
        <v>1245</v>
      </c>
    </row>
    <row r="8" spans="1:14" s="1" customFormat="1" x14ac:dyDescent="0.25">
      <c r="A8" s="8" t="s">
        <v>4</v>
      </c>
      <c r="B8" s="3">
        <v>459</v>
      </c>
      <c r="C8" s="3">
        <v>248</v>
      </c>
      <c r="D8" s="8">
        <v>139</v>
      </c>
      <c r="E8" s="3">
        <v>35</v>
      </c>
      <c r="F8" s="3">
        <v>0</v>
      </c>
      <c r="G8" s="8">
        <v>106</v>
      </c>
      <c r="H8" s="3">
        <v>254</v>
      </c>
      <c r="I8" s="3">
        <v>425</v>
      </c>
      <c r="J8" s="8">
        <v>597</v>
      </c>
      <c r="K8" s="3">
        <v>737</v>
      </c>
      <c r="L8" s="3">
        <v>940</v>
      </c>
      <c r="M8" s="8">
        <v>1210</v>
      </c>
    </row>
    <row r="9" spans="1:14" s="1" customFormat="1" x14ac:dyDescent="0.25">
      <c r="A9" s="8" t="s">
        <v>5</v>
      </c>
      <c r="B9" s="3">
        <v>565</v>
      </c>
      <c r="C9" s="3">
        <v>354</v>
      </c>
      <c r="D9" s="8">
        <v>245</v>
      </c>
      <c r="E9" s="3">
        <v>141</v>
      </c>
      <c r="F9" s="3">
        <v>106</v>
      </c>
      <c r="G9" s="8">
        <v>0</v>
      </c>
      <c r="H9" s="3">
        <v>148</v>
      </c>
      <c r="I9" s="3">
        <v>319</v>
      </c>
      <c r="J9" s="8">
        <v>491</v>
      </c>
      <c r="K9" s="3">
        <v>631</v>
      </c>
      <c r="L9" s="3">
        <v>834</v>
      </c>
      <c r="M9" s="8">
        <v>1104</v>
      </c>
    </row>
    <row r="10" spans="1:14" s="1" customFormat="1" x14ac:dyDescent="0.25">
      <c r="A10" s="8" t="s">
        <v>6</v>
      </c>
      <c r="B10" s="3">
        <v>713</v>
      </c>
      <c r="C10" s="3">
        <v>502</v>
      </c>
      <c r="D10" s="8">
        <v>393</v>
      </c>
      <c r="E10" s="3">
        <v>289</v>
      </c>
      <c r="F10" s="3">
        <v>254</v>
      </c>
      <c r="G10" s="8">
        <v>148</v>
      </c>
      <c r="H10" s="3">
        <v>0</v>
      </c>
      <c r="I10" s="3">
        <v>171</v>
      </c>
      <c r="J10" s="8">
        <v>343</v>
      </c>
      <c r="K10" s="3">
        <v>483</v>
      </c>
      <c r="L10" s="3">
        <v>686</v>
      </c>
      <c r="M10" s="8">
        <v>956</v>
      </c>
    </row>
    <row r="11" spans="1:14" s="1" customFormat="1" x14ac:dyDescent="0.25">
      <c r="A11" s="8" t="s">
        <v>7</v>
      </c>
      <c r="B11" s="3">
        <v>884</v>
      </c>
      <c r="C11" s="3">
        <v>673</v>
      </c>
      <c r="D11" s="8">
        <v>564</v>
      </c>
      <c r="E11" s="3">
        <v>460</v>
      </c>
      <c r="F11" s="3">
        <v>425</v>
      </c>
      <c r="G11" s="8">
        <v>319</v>
      </c>
      <c r="H11" s="3">
        <v>171</v>
      </c>
      <c r="I11" s="3">
        <v>0</v>
      </c>
      <c r="J11" s="8">
        <v>172</v>
      </c>
      <c r="K11" s="3">
        <v>312</v>
      </c>
      <c r="L11" s="3">
        <v>515</v>
      </c>
      <c r="M11" s="8">
        <v>785</v>
      </c>
    </row>
    <row r="12" spans="1:14" s="1" customFormat="1" x14ac:dyDescent="0.25">
      <c r="A12" s="8" t="s">
        <v>8</v>
      </c>
      <c r="B12" s="3">
        <v>1056</v>
      </c>
      <c r="C12" s="3">
        <v>845</v>
      </c>
      <c r="D12" s="8">
        <v>736</v>
      </c>
      <c r="E12" s="3">
        <v>632</v>
      </c>
      <c r="F12" s="3">
        <v>597</v>
      </c>
      <c r="G12" s="8">
        <v>491</v>
      </c>
      <c r="H12" s="3">
        <v>343</v>
      </c>
      <c r="I12" s="3">
        <v>172</v>
      </c>
      <c r="J12" s="8">
        <v>0</v>
      </c>
      <c r="K12" s="3">
        <v>140</v>
      </c>
      <c r="L12" s="3">
        <v>343</v>
      </c>
      <c r="M12" s="8">
        <v>613</v>
      </c>
    </row>
    <row r="13" spans="1:14" s="1" customFormat="1" x14ac:dyDescent="0.25">
      <c r="A13" s="8" t="s">
        <v>9</v>
      </c>
      <c r="B13" s="3">
        <v>1196</v>
      </c>
      <c r="C13" s="3">
        <v>985</v>
      </c>
      <c r="D13" s="8">
        <v>876</v>
      </c>
      <c r="E13" s="3">
        <v>772</v>
      </c>
      <c r="F13" s="3">
        <v>737</v>
      </c>
      <c r="G13" s="8">
        <v>631</v>
      </c>
      <c r="H13" s="3">
        <v>483</v>
      </c>
      <c r="I13" s="3">
        <v>312</v>
      </c>
      <c r="J13" s="8">
        <v>140</v>
      </c>
      <c r="K13" s="3">
        <v>0</v>
      </c>
      <c r="L13" s="3">
        <v>203</v>
      </c>
      <c r="M13" s="8">
        <v>473</v>
      </c>
    </row>
    <row r="14" spans="1:14" s="1" customFormat="1" x14ac:dyDescent="0.25">
      <c r="A14" s="8" t="s">
        <v>10</v>
      </c>
      <c r="B14" s="3">
        <v>1399</v>
      </c>
      <c r="C14" s="3">
        <v>1188</v>
      </c>
      <c r="D14" s="8">
        <v>1079</v>
      </c>
      <c r="E14" s="3">
        <v>975</v>
      </c>
      <c r="F14" s="3">
        <v>940</v>
      </c>
      <c r="G14" s="8">
        <v>834</v>
      </c>
      <c r="H14" s="3">
        <v>686</v>
      </c>
      <c r="I14" s="3">
        <v>515</v>
      </c>
      <c r="J14" s="8">
        <v>343</v>
      </c>
      <c r="K14" s="3">
        <v>203</v>
      </c>
      <c r="L14" s="3">
        <v>0</v>
      </c>
      <c r="M14" s="8">
        <v>270</v>
      </c>
    </row>
    <row r="15" spans="1:14" ht="16.5" thickBot="1" x14ac:dyDescent="0.3">
      <c r="A15" s="9" t="s">
        <v>11</v>
      </c>
      <c r="B15" s="4">
        <v>1669</v>
      </c>
      <c r="C15" s="4">
        <v>1458</v>
      </c>
      <c r="D15" s="9">
        <v>1349</v>
      </c>
      <c r="E15" s="4">
        <v>1245</v>
      </c>
      <c r="F15" s="4">
        <v>1210</v>
      </c>
      <c r="G15" s="9">
        <v>1104</v>
      </c>
      <c r="H15" s="4">
        <v>956</v>
      </c>
      <c r="I15" s="4">
        <v>785</v>
      </c>
      <c r="J15" s="9">
        <v>613</v>
      </c>
      <c r="K15" s="4">
        <v>473</v>
      </c>
      <c r="L15" s="4">
        <v>270</v>
      </c>
      <c r="M15" s="9">
        <v>0</v>
      </c>
    </row>
    <row r="16" spans="1:14" ht="16.5" thickTop="1" x14ac:dyDescent="0.2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4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4" x14ac:dyDescent="0.25">
      <c r="B18" s="41" t="s">
        <v>13</v>
      </c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</row>
    <row r="19" spans="1:14" x14ac:dyDescent="0.25">
      <c r="B19" s="42" t="s">
        <v>14</v>
      </c>
      <c r="C19" s="42"/>
      <c r="D19" s="42"/>
      <c r="E19" s="42" t="s">
        <v>15</v>
      </c>
      <c r="F19" s="42"/>
      <c r="G19" s="42"/>
      <c r="H19" s="42" t="s">
        <v>16</v>
      </c>
      <c r="I19" s="42"/>
      <c r="J19" s="42"/>
      <c r="K19" s="42" t="s">
        <v>17</v>
      </c>
      <c r="L19" s="42"/>
      <c r="M19" s="42"/>
    </row>
    <row r="20" spans="1:14" ht="16.5" thickBot="1" x14ac:dyDescent="0.3">
      <c r="A20" s="10" t="s">
        <v>23</v>
      </c>
      <c r="B20" s="5" t="s">
        <v>12</v>
      </c>
      <c r="C20" s="5" t="s">
        <v>1</v>
      </c>
      <c r="D20" s="6" t="s">
        <v>2</v>
      </c>
      <c r="E20" s="5" t="s">
        <v>3</v>
      </c>
      <c r="F20" s="5" t="s">
        <v>4</v>
      </c>
      <c r="G20" s="6" t="s">
        <v>5</v>
      </c>
      <c r="H20" s="5" t="s">
        <v>6</v>
      </c>
      <c r="I20" s="5" t="s">
        <v>7</v>
      </c>
      <c r="J20" s="6" t="s">
        <v>8</v>
      </c>
      <c r="K20" s="5" t="s">
        <v>9</v>
      </c>
      <c r="L20" s="5" t="s">
        <v>10</v>
      </c>
      <c r="M20" s="6" t="s">
        <v>11</v>
      </c>
      <c r="N20" s="12" t="s">
        <v>24</v>
      </c>
    </row>
    <row r="21" spans="1:14" ht="16.5" thickTop="1" x14ac:dyDescent="0.25">
      <c r="A21" s="7" t="s">
        <v>12</v>
      </c>
      <c r="B21">
        <f>IF(B4&lt;=$N$2,1,0)</f>
        <v>1</v>
      </c>
      <c r="C21">
        <f t="shared" ref="C21:M21" si="0">IF(C4&lt;=$N$2,1,0)</f>
        <v>1</v>
      </c>
      <c r="D21">
        <f t="shared" si="0"/>
        <v>1</v>
      </c>
      <c r="E21">
        <f t="shared" si="0"/>
        <v>0</v>
      </c>
      <c r="F21">
        <f t="shared" si="0"/>
        <v>0</v>
      </c>
      <c r="G21">
        <f t="shared" si="0"/>
        <v>0</v>
      </c>
      <c r="H21">
        <f t="shared" si="0"/>
        <v>0</v>
      </c>
      <c r="I21">
        <f t="shared" si="0"/>
        <v>0</v>
      </c>
      <c r="J21">
        <f t="shared" si="0"/>
        <v>0</v>
      </c>
      <c r="K21">
        <f t="shared" si="0"/>
        <v>0</v>
      </c>
      <c r="L21">
        <f t="shared" si="0"/>
        <v>0</v>
      </c>
      <c r="M21">
        <f t="shared" si="0"/>
        <v>0</v>
      </c>
      <c r="N21">
        <f>SUMPRODUCT($B$36:$M$36,B21:M21)</f>
        <v>1</v>
      </c>
    </row>
    <row r="22" spans="1:14" x14ac:dyDescent="0.25">
      <c r="A22" s="8" t="s">
        <v>1</v>
      </c>
      <c r="B22">
        <f t="shared" ref="B22:M32" si="1">IF(B5&lt;=$N$2,1,0)</f>
        <v>1</v>
      </c>
      <c r="C22">
        <f t="shared" si="1"/>
        <v>1</v>
      </c>
      <c r="D22">
        <f t="shared" si="1"/>
        <v>1</v>
      </c>
      <c r="E22">
        <f t="shared" si="1"/>
        <v>1</v>
      </c>
      <c r="F22">
        <f t="shared" si="1"/>
        <v>1</v>
      </c>
      <c r="G22">
        <f t="shared" si="1"/>
        <v>1</v>
      </c>
      <c r="H22">
        <f t="shared" si="1"/>
        <v>0</v>
      </c>
      <c r="I22">
        <f t="shared" si="1"/>
        <v>0</v>
      </c>
      <c r="J22">
        <f t="shared" si="1"/>
        <v>0</v>
      </c>
      <c r="K22">
        <f t="shared" si="1"/>
        <v>0</v>
      </c>
      <c r="L22">
        <f t="shared" si="1"/>
        <v>0</v>
      </c>
      <c r="M22">
        <f t="shared" si="1"/>
        <v>0</v>
      </c>
      <c r="N22">
        <f t="shared" ref="N22:N32" si="2">SUMPRODUCT($B$36:$M$36,B22:M22)</f>
        <v>2</v>
      </c>
    </row>
    <row r="23" spans="1:14" x14ac:dyDescent="0.25">
      <c r="A23" s="8" t="s">
        <v>2</v>
      </c>
      <c r="B23">
        <f t="shared" si="1"/>
        <v>1</v>
      </c>
      <c r="C23">
        <f t="shared" si="1"/>
        <v>1</v>
      </c>
      <c r="D23">
        <f t="shared" si="1"/>
        <v>1</v>
      </c>
      <c r="E23">
        <f t="shared" si="1"/>
        <v>1</v>
      </c>
      <c r="F23">
        <f t="shared" si="1"/>
        <v>1</v>
      </c>
      <c r="G23">
        <f t="shared" si="1"/>
        <v>1</v>
      </c>
      <c r="H23">
        <f t="shared" si="1"/>
        <v>0</v>
      </c>
      <c r="I23">
        <f t="shared" si="1"/>
        <v>0</v>
      </c>
      <c r="J23">
        <f t="shared" si="1"/>
        <v>0</v>
      </c>
      <c r="K23">
        <f t="shared" si="1"/>
        <v>0</v>
      </c>
      <c r="L23">
        <f t="shared" si="1"/>
        <v>0</v>
      </c>
      <c r="M23">
        <f t="shared" si="1"/>
        <v>0</v>
      </c>
      <c r="N23">
        <f t="shared" si="2"/>
        <v>2</v>
      </c>
    </row>
    <row r="24" spans="1:14" x14ac:dyDescent="0.25">
      <c r="A24" s="8" t="s">
        <v>3</v>
      </c>
      <c r="B24">
        <f t="shared" si="1"/>
        <v>0</v>
      </c>
      <c r="C24">
        <f t="shared" si="1"/>
        <v>1</v>
      </c>
      <c r="D24">
        <f t="shared" si="1"/>
        <v>1</v>
      </c>
      <c r="E24">
        <f t="shared" si="1"/>
        <v>1</v>
      </c>
      <c r="F24">
        <f t="shared" si="1"/>
        <v>1</v>
      </c>
      <c r="G24">
        <f t="shared" si="1"/>
        <v>1</v>
      </c>
      <c r="H24">
        <f t="shared" si="1"/>
        <v>1</v>
      </c>
      <c r="I24">
        <f t="shared" si="1"/>
        <v>0</v>
      </c>
      <c r="J24">
        <f t="shared" si="1"/>
        <v>0</v>
      </c>
      <c r="K24">
        <f t="shared" si="1"/>
        <v>0</v>
      </c>
      <c r="L24">
        <f t="shared" si="1"/>
        <v>0</v>
      </c>
      <c r="M24">
        <f t="shared" si="1"/>
        <v>0</v>
      </c>
      <c r="N24">
        <f t="shared" si="2"/>
        <v>2</v>
      </c>
    </row>
    <row r="25" spans="1:14" x14ac:dyDescent="0.25">
      <c r="A25" s="8" t="s">
        <v>4</v>
      </c>
      <c r="B25">
        <f t="shared" si="1"/>
        <v>0</v>
      </c>
      <c r="C25">
        <f t="shared" si="1"/>
        <v>1</v>
      </c>
      <c r="D25">
        <f t="shared" si="1"/>
        <v>1</v>
      </c>
      <c r="E25">
        <f t="shared" si="1"/>
        <v>1</v>
      </c>
      <c r="F25">
        <f t="shared" si="1"/>
        <v>1</v>
      </c>
      <c r="G25">
        <f t="shared" si="1"/>
        <v>1</v>
      </c>
      <c r="H25">
        <f t="shared" si="1"/>
        <v>1</v>
      </c>
      <c r="I25">
        <f t="shared" si="1"/>
        <v>0</v>
      </c>
      <c r="J25">
        <f t="shared" si="1"/>
        <v>0</v>
      </c>
      <c r="K25">
        <f t="shared" si="1"/>
        <v>0</v>
      </c>
      <c r="L25">
        <f t="shared" si="1"/>
        <v>0</v>
      </c>
      <c r="M25">
        <f t="shared" si="1"/>
        <v>0</v>
      </c>
      <c r="N25">
        <f t="shared" si="2"/>
        <v>2</v>
      </c>
    </row>
    <row r="26" spans="1:14" x14ac:dyDescent="0.25">
      <c r="A26" s="8" t="s">
        <v>5</v>
      </c>
      <c r="B26">
        <f t="shared" si="1"/>
        <v>0</v>
      </c>
      <c r="C26">
        <f t="shared" si="1"/>
        <v>1</v>
      </c>
      <c r="D26">
        <f t="shared" si="1"/>
        <v>1</v>
      </c>
      <c r="E26">
        <f t="shared" si="1"/>
        <v>1</v>
      </c>
      <c r="F26">
        <f t="shared" si="1"/>
        <v>1</v>
      </c>
      <c r="G26">
        <f t="shared" si="1"/>
        <v>1</v>
      </c>
      <c r="H26">
        <f t="shared" si="1"/>
        <v>1</v>
      </c>
      <c r="I26">
        <f t="shared" si="1"/>
        <v>1</v>
      </c>
      <c r="J26">
        <f t="shared" si="1"/>
        <v>0</v>
      </c>
      <c r="K26">
        <f t="shared" si="1"/>
        <v>0</v>
      </c>
      <c r="L26">
        <f t="shared" si="1"/>
        <v>0</v>
      </c>
      <c r="M26">
        <f t="shared" si="1"/>
        <v>0</v>
      </c>
      <c r="N26">
        <f t="shared" si="2"/>
        <v>3</v>
      </c>
    </row>
    <row r="27" spans="1:14" x14ac:dyDescent="0.25">
      <c r="A27" s="8" t="s">
        <v>6</v>
      </c>
      <c r="B27">
        <f t="shared" si="1"/>
        <v>0</v>
      </c>
      <c r="C27">
        <f t="shared" si="1"/>
        <v>0</v>
      </c>
      <c r="D27">
        <f t="shared" si="1"/>
        <v>0</v>
      </c>
      <c r="E27">
        <f t="shared" si="1"/>
        <v>1</v>
      </c>
      <c r="F27">
        <f t="shared" si="1"/>
        <v>1</v>
      </c>
      <c r="G27">
        <f t="shared" si="1"/>
        <v>1</v>
      </c>
      <c r="H27">
        <f t="shared" si="1"/>
        <v>1</v>
      </c>
      <c r="I27">
        <f t="shared" si="1"/>
        <v>1</v>
      </c>
      <c r="J27">
        <f t="shared" si="1"/>
        <v>1</v>
      </c>
      <c r="K27">
        <f t="shared" si="1"/>
        <v>0</v>
      </c>
      <c r="L27">
        <f t="shared" si="1"/>
        <v>0</v>
      </c>
      <c r="M27">
        <f t="shared" si="1"/>
        <v>0</v>
      </c>
      <c r="N27">
        <f t="shared" si="2"/>
        <v>2</v>
      </c>
    </row>
    <row r="28" spans="1:14" x14ac:dyDescent="0.25">
      <c r="A28" s="8" t="s">
        <v>7</v>
      </c>
      <c r="B28">
        <f t="shared" si="1"/>
        <v>0</v>
      </c>
      <c r="C28">
        <f t="shared" si="1"/>
        <v>0</v>
      </c>
      <c r="D28">
        <f t="shared" si="1"/>
        <v>0</v>
      </c>
      <c r="E28">
        <f t="shared" si="1"/>
        <v>0</v>
      </c>
      <c r="F28">
        <f t="shared" si="1"/>
        <v>0</v>
      </c>
      <c r="G28">
        <f t="shared" si="1"/>
        <v>1</v>
      </c>
      <c r="H28">
        <f t="shared" si="1"/>
        <v>1</v>
      </c>
      <c r="I28">
        <f t="shared" si="1"/>
        <v>1</v>
      </c>
      <c r="J28">
        <f t="shared" si="1"/>
        <v>1</v>
      </c>
      <c r="K28">
        <f t="shared" si="1"/>
        <v>1</v>
      </c>
      <c r="L28">
        <f t="shared" si="1"/>
        <v>0</v>
      </c>
      <c r="M28">
        <f t="shared" si="1"/>
        <v>0</v>
      </c>
      <c r="N28">
        <f t="shared" si="2"/>
        <v>2</v>
      </c>
    </row>
    <row r="29" spans="1:14" x14ac:dyDescent="0.25">
      <c r="A29" s="8" t="s">
        <v>8</v>
      </c>
      <c r="B29">
        <f t="shared" si="1"/>
        <v>0</v>
      </c>
      <c r="C29">
        <f t="shared" si="1"/>
        <v>0</v>
      </c>
      <c r="D29">
        <f t="shared" si="1"/>
        <v>0</v>
      </c>
      <c r="E29">
        <f t="shared" si="1"/>
        <v>0</v>
      </c>
      <c r="F29">
        <f t="shared" si="1"/>
        <v>0</v>
      </c>
      <c r="G29">
        <f t="shared" si="1"/>
        <v>0</v>
      </c>
      <c r="H29">
        <f t="shared" si="1"/>
        <v>1</v>
      </c>
      <c r="I29">
        <f t="shared" si="1"/>
        <v>1</v>
      </c>
      <c r="J29">
        <f t="shared" si="1"/>
        <v>1</v>
      </c>
      <c r="K29">
        <f t="shared" si="1"/>
        <v>1</v>
      </c>
      <c r="L29">
        <f t="shared" si="1"/>
        <v>1</v>
      </c>
      <c r="M29">
        <f t="shared" si="1"/>
        <v>0</v>
      </c>
      <c r="N29">
        <f t="shared" si="2"/>
        <v>2</v>
      </c>
    </row>
    <row r="30" spans="1:14" x14ac:dyDescent="0.25">
      <c r="A30" s="8" t="s">
        <v>9</v>
      </c>
      <c r="B30">
        <f t="shared" si="1"/>
        <v>0</v>
      </c>
      <c r="C30">
        <f t="shared" si="1"/>
        <v>0</v>
      </c>
      <c r="D30">
        <f t="shared" si="1"/>
        <v>0</v>
      </c>
      <c r="E30">
        <f t="shared" si="1"/>
        <v>0</v>
      </c>
      <c r="F30">
        <f t="shared" si="1"/>
        <v>0</v>
      </c>
      <c r="G30">
        <f t="shared" si="1"/>
        <v>0</v>
      </c>
      <c r="H30">
        <f t="shared" si="1"/>
        <v>0</v>
      </c>
      <c r="I30">
        <f t="shared" si="1"/>
        <v>1</v>
      </c>
      <c r="J30">
        <f t="shared" si="1"/>
        <v>1</v>
      </c>
      <c r="K30">
        <f t="shared" si="1"/>
        <v>1</v>
      </c>
      <c r="L30">
        <f t="shared" si="1"/>
        <v>1</v>
      </c>
      <c r="M30">
        <f t="shared" si="1"/>
        <v>0</v>
      </c>
      <c r="N30">
        <f t="shared" si="2"/>
        <v>2</v>
      </c>
    </row>
    <row r="31" spans="1:14" x14ac:dyDescent="0.25">
      <c r="A31" s="8" t="s">
        <v>10</v>
      </c>
      <c r="B31">
        <f t="shared" si="1"/>
        <v>0</v>
      </c>
      <c r="C31">
        <f t="shared" si="1"/>
        <v>0</v>
      </c>
      <c r="D31">
        <f t="shared" si="1"/>
        <v>0</v>
      </c>
      <c r="E31">
        <f t="shared" si="1"/>
        <v>0</v>
      </c>
      <c r="F31">
        <f t="shared" si="1"/>
        <v>0</v>
      </c>
      <c r="G31">
        <f t="shared" si="1"/>
        <v>0</v>
      </c>
      <c r="H31">
        <f t="shared" si="1"/>
        <v>0</v>
      </c>
      <c r="I31">
        <f t="shared" si="1"/>
        <v>0</v>
      </c>
      <c r="J31">
        <f t="shared" si="1"/>
        <v>1</v>
      </c>
      <c r="K31">
        <f t="shared" si="1"/>
        <v>1</v>
      </c>
      <c r="L31">
        <f t="shared" si="1"/>
        <v>1</v>
      </c>
      <c r="M31">
        <f t="shared" si="1"/>
        <v>1</v>
      </c>
      <c r="N31">
        <f t="shared" si="2"/>
        <v>1</v>
      </c>
    </row>
    <row r="32" spans="1:14" ht="16.5" thickBot="1" x14ac:dyDescent="0.3">
      <c r="A32" s="9" t="s">
        <v>11</v>
      </c>
      <c r="B32">
        <f t="shared" si="1"/>
        <v>0</v>
      </c>
      <c r="C32">
        <f t="shared" si="1"/>
        <v>0</v>
      </c>
      <c r="D32">
        <f t="shared" si="1"/>
        <v>0</v>
      </c>
      <c r="E32">
        <f t="shared" si="1"/>
        <v>0</v>
      </c>
      <c r="F32">
        <f t="shared" si="1"/>
        <v>0</v>
      </c>
      <c r="G32">
        <f t="shared" si="1"/>
        <v>0</v>
      </c>
      <c r="H32">
        <f t="shared" si="1"/>
        <v>0</v>
      </c>
      <c r="I32">
        <f t="shared" si="1"/>
        <v>0</v>
      </c>
      <c r="J32">
        <f t="shared" si="1"/>
        <v>0</v>
      </c>
      <c r="K32">
        <f t="shared" si="1"/>
        <v>0</v>
      </c>
      <c r="L32">
        <f t="shared" si="1"/>
        <v>1</v>
      </c>
      <c r="M32">
        <f t="shared" si="1"/>
        <v>1</v>
      </c>
      <c r="N32">
        <f t="shared" si="2"/>
        <v>1</v>
      </c>
    </row>
    <row r="33" spans="1:14" ht="16.5" thickTop="1" x14ac:dyDescent="0.25"/>
    <row r="35" spans="1:14" ht="16.5" thickBot="1" x14ac:dyDescent="0.3">
      <c r="B35" s="5" t="s">
        <v>12</v>
      </c>
      <c r="C35" s="5" t="s">
        <v>1</v>
      </c>
      <c r="D35" s="6" t="s">
        <v>2</v>
      </c>
      <c r="E35" s="5" t="s">
        <v>3</v>
      </c>
      <c r="F35" s="5" t="s">
        <v>4</v>
      </c>
      <c r="G35" s="6" t="s">
        <v>5</v>
      </c>
      <c r="H35" s="5" t="s">
        <v>6</v>
      </c>
      <c r="I35" s="5" t="s">
        <v>7</v>
      </c>
      <c r="J35" s="6" t="s">
        <v>8</v>
      </c>
      <c r="K35" s="5" t="s">
        <v>9</v>
      </c>
      <c r="L35" s="5" t="s">
        <v>10</v>
      </c>
      <c r="M35" s="6" t="s">
        <v>11</v>
      </c>
      <c r="N35" s="13" t="s">
        <v>26</v>
      </c>
    </row>
    <row r="36" spans="1:14" ht="16.5" thickTop="1" x14ac:dyDescent="0.25">
      <c r="A36" s="3" t="s">
        <v>25</v>
      </c>
      <c r="B36" s="15">
        <v>0</v>
      </c>
      <c r="C36" s="14">
        <v>0</v>
      </c>
      <c r="D36" s="14">
        <v>1</v>
      </c>
      <c r="E36" s="14">
        <v>0</v>
      </c>
      <c r="F36" s="14">
        <v>0</v>
      </c>
      <c r="G36" s="14">
        <v>1</v>
      </c>
      <c r="H36" s="14">
        <v>0</v>
      </c>
      <c r="I36" s="14">
        <v>1</v>
      </c>
      <c r="J36" s="14">
        <v>0</v>
      </c>
      <c r="K36" s="14">
        <v>0</v>
      </c>
      <c r="L36" s="14">
        <v>1</v>
      </c>
      <c r="M36" s="16">
        <v>0</v>
      </c>
      <c r="N36">
        <f>SUM(B36:M36)</f>
        <v>4</v>
      </c>
    </row>
    <row r="37" spans="1:14" x14ac:dyDescent="0.25">
      <c r="A37" t="s">
        <v>30</v>
      </c>
      <c r="B37" s="43">
        <f>COUNTIF(B36:D36,1)</f>
        <v>1</v>
      </c>
      <c r="C37" s="43"/>
      <c r="D37" s="43"/>
      <c r="E37" s="43">
        <f>COUNTIF(E36:G36,1)</f>
        <v>1</v>
      </c>
      <c r="F37" s="43"/>
      <c r="G37" s="43"/>
      <c r="H37" s="43">
        <f>COUNTIF(H36:J36,1)</f>
        <v>1</v>
      </c>
      <c r="I37" s="43"/>
      <c r="J37" s="43"/>
      <c r="K37" s="43">
        <f>COUNTIF(K36:M36,1)</f>
        <v>1</v>
      </c>
      <c r="L37" s="43"/>
      <c r="M37" s="43"/>
    </row>
    <row r="38" spans="1:14" x14ac:dyDescent="0.25">
      <c r="N38" s="13" t="s">
        <v>28</v>
      </c>
    </row>
    <row r="39" spans="1:14" x14ac:dyDescent="0.25">
      <c r="A39" t="s">
        <v>27</v>
      </c>
      <c r="B39" s="17">
        <v>1200000</v>
      </c>
      <c r="C39" s="17">
        <v>1500000</v>
      </c>
      <c r="D39" s="17">
        <v>900000</v>
      </c>
      <c r="E39" s="17">
        <v>900000</v>
      </c>
      <c r="F39" s="17">
        <v>1100000</v>
      </c>
      <c r="G39" s="17">
        <v>800000</v>
      </c>
      <c r="H39" s="17">
        <v>750000</v>
      </c>
      <c r="I39" s="17">
        <v>650000</v>
      </c>
      <c r="J39" s="17">
        <v>700000</v>
      </c>
      <c r="K39" s="17">
        <v>750000</v>
      </c>
      <c r="L39" s="17">
        <v>800000</v>
      </c>
      <c r="M39" s="17">
        <v>850000</v>
      </c>
      <c r="N39" s="17">
        <f>SUMPRODUCT(B36:M36,B39:M39)</f>
        <v>3150000</v>
      </c>
    </row>
  </sheetData>
  <scenarios current="12" show="12">
    <scenario name="Distance400" count="13" user="Microsoft Office User" comment="Created by Microsoft Office User on 11/11/2022_x000a_Modified by Microsoft Office User on 11/11/2022">
      <inputCells r="B36" val="0"/>
      <inputCells r="C36" val="0"/>
      <inputCells r="D36" val="1"/>
      <inputCells r="E36" val="0"/>
      <inputCells r="F36" val="0"/>
      <inputCells r="G36" val="0"/>
      <inputCells r="H36" val="0"/>
      <inputCells r="I36" val="0"/>
      <inputCells r="J36" val="0"/>
      <inputCells r="K36" val="1"/>
      <inputCells r="L36" val="1"/>
      <inputCells r="M36" val="0"/>
      <inputCells r="N2" val="400"/>
    </scenario>
    <scenario name="Distance300" count="13" user="Microsoft Office User" comment="Created by Microsoft Office User on 11/11/2022_x000a_Modified by Microsoft Office User on 11/11/2022">
      <inputCells r="B36" val="1"/>
      <inputCells r="C36" val="0"/>
      <inputCells r="D36" val="0"/>
      <inputCells r="E36" val="1"/>
      <inputCells r="F36" val="0"/>
      <inputCells r="G36" val="0"/>
      <inputCells r="H36" val="0"/>
      <inputCells r="I36" val="0"/>
      <inputCells r="J36" val="1"/>
      <inputCells r="K36" val="0"/>
      <inputCells r="L36" val="1"/>
      <inputCells r="M36" val="0"/>
      <inputCells r="N2" val="300"/>
    </scenario>
    <scenario name="Distance200" count="13" user="Microsoft Office User" comment="Created by Microsoft Office User on 11/11/2022_x000a_Modified by Microsoft Office User on 11/11/2022">
      <inputCells r="B36" val="1"/>
      <inputCells r="C36" val="0"/>
      <inputCells r="D36" val="1"/>
      <inputCells r="E36" val="0"/>
      <inputCells r="F36" val="0"/>
      <inputCells r="G36" val="0"/>
      <inputCells r="H36" val="1"/>
      <inputCells r="I36" val="0"/>
      <inputCells r="J36" val="1"/>
      <inputCells r="K36" val="0"/>
      <inputCells r="L36" val="1"/>
      <inputCells r="M36" val="1"/>
      <inputCells r="N2" val="200"/>
    </scenario>
    <scenario name="Cost400" count="13" user="Microsoft Office User" comment="Created by Microsoft Office User on 11/11/2022_x000a_Modified by Microsoft Office User on 11/11/2022">
      <inputCells r="B36" val="0"/>
      <inputCells r="C36" val="0"/>
      <inputCells r="D36" val="1"/>
      <inputCells r="E36" val="0"/>
      <inputCells r="F36" val="0"/>
      <inputCells r="G36" val="0"/>
      <inputCells r="H36" val="0"/>
      <inputCells r="I36" val="1"/>
      <inputCells r="J36" val="0"/>
      <inputCells r="K36" val="0"/>
      <inputCells r="L36" val="1"/>
      <inputCells r="M36" val="0"/>
      <inputCells r="N2" val="400"/>
    </scenario>
    <scenario name="Cost200" count="13" user="Microsoft Office User" comment="Created by Microsoft Office User on 11/11/2022_x000a_Modified by Microsoft Office User on 11/11/2022">
      <inputCells r="B36" val="1"/>
      <inputCells r="C36" val="0"/>
      <inputCells r="D36" val="1"/>
      <inputCells r="E36" val="0"/>
      <inputCells r="F36" val="0"/>
      <inputCells r="G36" val="0"/>
      <inputCells r="H36" val="1"/>
      <inputCells r="I36" val="0"/>
      <inputCells r="J36" val="1"/>
      <inputCells r="K36" val="0"/>
      <inputCells r="L36" val="1"/>
      <inputCells r="M36" val="1"/>
      <inputCells r="N2" val="200"/>
    </scenario>
    <scenario name="Cost225" count="13" user="Microsoft Office User" comment="Created by Microsoft Office User on 11/11/2022_x000a_Modified by Microsoft Office User on 11/11/2022">
      <inputCells r="B36" val="1"/>
      <inputCells r="C36" val="0"/>
      <inputCells r="D36" val="0"/>
      <inputCells r="E36" val="1"/>
      <inputCells r="F36" val="0"/>
      <inputCells r="G36" val="0"/>
      <inputCells r="H36" val="0"/>
      <inputCells r="I36" val="1"/>
      <inputCells r="J36" val="0"/>
      <inputCells r="K36" val="1"/>
      <inputCells r="L36" val="0"/>
      <inputCells r="M36" val="1"/>
      <inputCells r="N2" val="225"/>
    </scenario>
    <scenario name="Cost250" count="13" user="Microsoft Office User" comment="Created by Microsoft Office User on 11/11/2022_x000a_Modified by Microsoft Office User on 11/11/2022">
      <inputCells r="B36" val="0"/>
      <inputCells r="C36" val="1"/>
      <inputCells r="D36" val="0"/>
      <inputCells r="E36" val="0"/>
      <inputCells r="F36" val="0"/>
      <inputCells r="G36" val="0"/>
      <inputCells r="H36" val="1"/>
      <inputCells r="I36" val="0"/>
      <inputCells r="J36" val="0"/>
      <inputCells r="K36" val="1"/>
      <inputCells r="L36" val="0"/>
      <inputCells r="M36" val="1"/>
      <inputCells r="N2" val="250"/>
    </scenario>
    <scenario name="Cost275" count="13" user="Microsoft Office User" comment="Created by Microsoft Office User on 11/11/2022_x000a_Modified by Microsoft Office User on 11/11/2022">
      <inputCells r="B36" val="1"/>
      <inputCells r="C36" val="0"/>
      <inputCells r="D36" val="0"/>
      <inputCells r="E36" val="0"/>
      <inputCells r="F36" val="0"/>
      <inputCells r="G36" val="1"/>
      <inputCells r="H36" val="0"/>
      <inputCells r="I36" val="1"/>
      <inputCells r="J36" val="0"/>
      <inputCells r="K36" val="0"/>
      <inputCells r="L36" val="1"/>
      <inputCells r="M36" val="0"/>
      <inputCells r="N2" val="275"/>
    </scenario>
    <scenario name="Cost300" count="13" user="Microsoft Office User" comment="Created by Microsoft Office User on 11/11/2022_x000a_Modified by Microsoft Office User on 11/11/2022">
      <inputCells r="B36" val="1"/>
      <inputCells r="C36" val="0"/>
      <inputCells r="D36" val="0"/>
      <inputCells r="E36" val="0"/>
      <inputCells r="F36" val="0"/>
      <inputCells r="G36" val="1"/>
      <inputCells r="H36" val="0"/>
      <inputCells r="I36" val="1"/>
      <inputCells r="J36" val="0"/>
      <inputCells r="K36" val="0"/>
      <inputCells r="L36" val="1"/>
      <inputCells r="M36" val="0"/>
      <inputCells r="N2" val="300"/>
    </scenario>
    <scenario name="Cost325" count="13" user="Microsoft Office User" comment="Created by Microsoft Office User on 11/11/2022_x000a_Modified by Microsoft Office User on 11/11/2022">
      <inputCells r="B36" val="0"/>
      <inputCells r="C36" val="0"/>
      <inputCells r="D36" val="1"/>
      <inputCells r="E36" val="0"/>
      <inputCells r="F36" val="0"/>
      <inputCells r="G36" val="0"/>
      <inputCells r="H36" val="0"/>
      <inputCells r="I36" val="1"/>
      <inputCells r="J36" val="0"/>
      <inputCells r="K36" val="0"/>
      <inputCells r="L36" val="1"/>
      <inputCells r="M36" val="0"/>
      <inputCells r="N2" val="325"/>
    </scenario>
    <scenario name="Cost350" count="13" user="Microsoft Office User" comment="Created by Microsoft Office User on 11/11/2022_x000a_Modified by Microsoft Office User on 11/11/2022">
      <inputCells r="B36" val="0"/>
      <inputCells r="C36" val="0"/>
      <inputCells r="D36" val="1"/>
      <inputCells r="E36" val="0"/>
      <inputCells r="F36" val="0"/>
      <inputCells r="G36" val="0"/>
      <inputCells r="H36" val="0"/>
      <inputCells r="I36" val="1"/>
      <inputCells r="J36" val="0"/>
      <inputCells r="K36" val="0"/>
      <inputCells r="L36" val="1"/>
      <inputCells r="M36" val="0"/>
      <inputCells r="N2" val="350"/>
    </scenario>
    <scenario name="Cost375" count="13" user="Microsoft Office User" comment="Created by Microsoft Office User on 11/11/2022_x000a_Modified by Microsoft Office User on 11/11/2022">
      <inputCells r="B36" val="0"/>
      <inputCells r="C36" val="0"/>
      <inputCells r="D36" val="1"/>
      <inputCells r="E36" val="0"/>
      <inputCells r="F36" val="0"/>
      <inputCells r="G36" val="0"/>
      <inputCells r="H36" val="0"/>
      <inputCells r="I36" val="1"/>
      <inputCells r="J36" val="0"/>
      <inputCells r="K36" val="0"/>
      <inputCells r="L36" val="1"/>
      <inputCells r="M36" val="0"/>
      <inputCells r="N2" val="375"/>
    </scenario>
    <scenario name="Region375" count="13" user="Alex Pettis" comment="Created by Alex Pettis on 11/14/2022_x000a_Modified by Alex Pettis on 11/14/2022">
      <inputCells r="B36" val="0"/>
      <inputCells r="C36" val="0"/>
      <inputCells r="D36" val="1"/>
      <inputCells r="E36" val="0"/>
      <inputCells r="F36" val="0"/>
      <inputCells r="G36" val="1"/>
      <inputCells r="H36" val="0"/>
      <inputCells r="I36" val="1"/>
      <inputCells r="J36" val="0"/>
      <inputCells r="K36" val="0"/>
      <inputCells r="L36" val="1"/>
      <inputCells r="M36" val="0"/>
      <inputCells r="N2" val="375"/>
    </scenario>
    <scenario name="Region200" count="13" user="Alex Pettis" comment="Created by Alex Pettis on 11/14/2022_x000a_Modified by Alex Pettis on 11/14/2022">
      <inputCells r="B36" val="1"/>
      <inputCells r="C36" val="0"/>
      <inputCells r="D36" val="1"/>
      <inputCells r="E36" val="0"/>
      <inputCells r="F36" val="0"/>
      <inputCells r="G36" val="1"/>
      <inputCells r="H36" val="0"/>
      <inputCells r="I36" val="0"/>
      <inputCells r="J36" val="1"/>
      <inputCells r="K36" val="0"/>
      <inputCells r="L36" val="1"/>
      <inputCells r="M36" val="1"/>
      <inputCells r="N2" val="200"/>
    </scenario>
    <scenario name="Region225" count="13" user="Alex Pettis" comment="Created by Alex Pettis on 11/14/2022_x000a_Modified by Alex Pettis on 11/14/2022">
      <inputCells r="B36" val="1"/>
      <inputCells r="C36" val="0"/>
      <inputCells r="D36" val="0"/>
      <inputCells r="E36" val="1"/>
      <inputCells r="F36" val="0"/>
      <inputCells r="G36" val="0"/>
      <inputCells r="H36" val="0"/>
      <inputCells r="I36" val="1"/>
      <inputCells r="J36" val="0"/>
      <inputCells r="K36" val="1"/>
      <inputCells r="L36" val="0"/>
      <inputCells r="M36" val="1"/>
      <inputCells r="N2" val="225"/>
    </scenario>
    <scenario name="Region250" count="13" user="Alex Pettis" comment="Created by Alex Pettis on 11/14/2022_x000a_Modified by Alex Pettis on 11/14/2022">
      <inputCells r="B36" val="1"/>
      <inputCells r="C36" val="0"/>
      <inputCells r="D36" val="0"/>
      <inputCells r="E36" val="0"/>
      <inputCells r="F36" val="0"/>
      <inputCells r="G36" val="1"/>
      <inputCells r="H36" val="0"/>
      <inputCells r="I36" val="1"/>
      <inputCells r="J36" val="0"/>
      <inputCells r="K36" val="1"/>
      <inputCells r="L36" val="0"/>
      <inputCells r="M36" val="1"/>
      <inputCells r="N2" val="250"/>
    </scenario>
    <scenario name="Region275" count="13" user="Alex Pettis" comment="Created by Alex Pettis on 11/14/2022_x000a_Modified by Alex Pettis on 11/14/2022">
      <inputCells r="B36" val="1"/>
      <inputCells r="C36" val="0"/>
      <inputCells r="D36" val="0"/>
      <inputCells r="E36" val="0"/>
      <inputCells r="F36" val="0"/>
      <inputCells r="G36" val="1"/>
      <inputCells r="H36" val="0"/>
      <inputCells r="I36" val="1"/>
      <inputCells r="J36" val="0"/>
      <inputCells r="K36" val="0"/>
      <inputCells r="L36" val="1"/>
      <inputCells r="M36" val="0"/>
      <inputCells r="N2" val="275"/>
    </scenario>
    <scenario name="Region300" count="13" user="Alex Pettis" comment="Created by Alex Pettis on 11/14/2022_x000a_Modified by Alex Pettis on 11/14/2022">
      <inputCells r="B36" val="1"/>
      <inputCells r="C36" val="0"/>
      <inputCells r="D36" val="0"/>
      <inputCells r="E36" val="0"/>
      <inputCells r="F36" val="0"/>
      <inputCells r="G36" val="1"/>
      <inputCells r="H36" val="0"/>
      <inputCells r="I36" val="1"/>
      <inputCells r="J36" val="0"/>
      <inputCells r="K36" val="0"/>
      <inputCells r="L36" val="1"/>
      <inputCells r="M36" val="0"/>
      <inputCells r="N2" val="300"/>
    </scenario>
    <scenario name="Region325" count="13" user="Alex Pettis" comment="Created by Alex Pettis on 11/14/2022_x000a_Modified by Alex Pettis on 11/14/2022">
      <inputCells r="B36" val="0"/>
      <inputCells r="C36" val="0"/>
      <inputCells r="D36" val="1"/>
      <inputCells r="E36" val="0"/>
      <inputCells r="F36" val="0"/>
      <inputCells r="G36" val="1"/>
      <inputCells r="H36" val="0"/>
      <inputCells r="I36" val="1"/>
      <inputCells r="J36" val="0"/>
      <inputCells r="K36" val="0"/>
      <inputCells r="L36" val="1"/>
      <inputCells r="M36" val="0"/>
      <inputCells r="N2" val="325"/>
    </scenario>
    <scenario name="Region350" count="13" user="Alex Pettis" comment="Created by Alex Pettis on 11/14/2022_x000a_Modified by Alex Pettis on 11/14/2022">
      <inputCells r="B36" val="0"/>
      <inputCells r="C36" val="0"/>
      <inputCells r="D36" val="1"/>
      <inputCells r="E36" val="0"/>
      <inputCells r="F36" val="0"/>
      <inputCells r="G36" val="1"/>
      <inputCells r="H36" val="0"/>
      <inputCells r="I36" val="1"/>
      <inputCells r="J36" val="0"/>
      <inputCells r="K36" val="0"/>
      <inputCells r="L36" val="1"/>
      <inputCells r="M36" val="0"/>
      <inputCells r="N2" val="350"/>
    </scenario>
    <scenario name="Region400" count="13" user="Alex Pettis" comment="Created by Alex Pettis on 11/14/2022_x000a_Modified by Alex Pettis on 11/14/2022">
      <inputCells r="B36" val="0"/>
      <inputCells r="C36" val="0"/>
      <inputCells r="D36" val="1"/>
      <inputCells r="E36" val="0"/>
      <inputCells r="F36" val="0"/>
      <inputCells r="G36" val="1"/>
      <inputCells r="H36" val="0"/>
      <inputCells r="I36" val="1"/>
      <inputCells r="J36" val="0"/>
      <inputCells r="K36" val="0"/>
      <inputCells r="L36" val="1"/>
      <inputCells r="M36" val="0"/>
      <inputCells r="N2" val="400"/>
    </scenario>
  </scenarios>
  <mergeCells count="14">
    <mergeCell ref="B19:D19"/>
    <mergeCell ref="E19:G19"/>
    <mergeCell ref="H19:J19"/>
    <mergeCell ref="K19:M19"/>
    <mergeCell ref="B37:D37"/>
    <mergeCell ref="E37:G37"/>
    <mergeCell ref="H37:J37"/>
    <mergeCell ref="K37:M37"/>
    <mergeCell ref="B18:M18"/>
    <mergeCell ref="B1:M1"/>
    <mergeCell ref="B2:D2"/>
    <mergeCell ref="E2:G2"/>
    <mergeCell ref="H2:J2"/>
    <mergeCell ref="K2:M2"/>
  </mergeCells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A6ABF-9F4F-4297-9623-14236630A9BE}">
  <dimension ref="A3:O15"/>
  <sheetViews>
    <sheetView tabSelected="1" topLeftCell="A9" zoomScaleNormal="100" workbookViewId="0">
      <selection activeCell="D6" sqref="D6:D10"/>
    </sheetView>
  </sheetViews>
  <sheetFormatPr defaultColWidth="11" defaultRowHeight="15.75" x14ac:dyDescent="0.25"/>
  <cols>
    <col min="1" max="1" width="18.625" bestFit="1" customWidth="1"/>
    <col min="2" max="2" width="17.5" bestFit="1" customWidth="1"/>
    <col min="3" max="3" width="19.125" bestFit="1" customWidth="1"/>
    <col min="5" max="5" width="10" bestFit="1" customWidth="1"/>
    <col min="6" max="6" width="12.625" bestFit="1" customWidth="1"/>
    <col min="8" max="8" width="12" bestFit="1" customWidth="1"/>
    <col min="12" max="12" width="10.5" bestFit="1" customWidth="1"/>
    <col min="13" max="13" width="12.375" bestFit="1" customWidth="1"/>
  </cols>
  <sheetData>
    <row r="3" spans="1:15" x14ac:dyDescent="0.25">
      <c r="D3" s="41" t="s">
        <v>13</v>
      </c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</row>
    <row r="4" spans="1:15" x14ac:dyDescent="0.25">
      <c r="D4" s="42" t="s">
        <v>14</v>
      </c>
      <c r="E4" s="42"/>
      <c r="F4" s="42"/>
      <c r="G4" s="42" t="s">
        <v>15</v>
      </c>
      <c r="H4" s="42"/>
      <c r="I4" s="42"/>
      <c r="J4" s="42" t="s">
        <v>16</v>
      </c>
      <c r="K4" s="42"/>
      <c r="L4" s="42"/>
      <c r="M4" s="42" t="s">
        <v>17</v>
      </c>
      <c r="N4" s="42"/>
      <c r="O4" s="42"/>
    </row>
    <row r="5" spans="1:15" ht="16.5" thickBot="1" x14ac:dyDescent="0.3">
      <c r="A5" s="18" t="s">
        <v>22</v>
      </c>
      <c r="B5" s="18" t="s">
        <v>29</v>
      </c>
      <c r="C5" s="18" t="s">
        <v>28</v>
      </c>
      <c r="D5" s="5" t="s">
        <v>12</v>
      </c>
      <c r="E5" s="5" t="s">
        <v>1</v>
      </c>
      <c r="F5" s="6" t="s">
        <v>2</v>
      </c>
      <c r="G5" s="5" t="s">
        <v>3</v>
      </c>
      <c r="H5" s="5" t="s">
        <v>4</v>
      </c>
      <c r="I5" s="6" t="s">
        <v>5</v>
      </c>
      <c r="J5" s="5" t="s">
        <v>6</v>
      </c>
      <c r="K5" s="5" t="s">
        <v>7</v>
      </c>
      <c r="L5" s="6" t="s">
        <v>8</v>
      </c>
      <c r="M5" s="5" t="s">
        <v>9</v>
      </c>
      <c r="N5" s="5" t="s">
        <v>10</v>
      </c>
      <c r="O5" s="6" t="s">
        <v>11</v>
      </c>
    </row>
    <row r="6" spans="1:15" ht="16.5" thickTop="1" x14ac:dyDescent="0.25">
      <c r="A6" s="19">
        <v>200</v>
      </c>
      <c r="B6" s="22">
        <v>6</v>
      </c>
      <c r="C6" s="37">
        <v>5250000</v>
      </c>
      <c r="D6" s="31"/>
      <c r="E6" s="32"/>
      <c r="F6" s="33"/>
      <c r="G6" s="32"/>
      <c r="H6" s="32"/>
      <c r="I6" s="33"/>
      <c r="J6" s="44"/>
      <c r="K6" s="32"/>
      <c r="L6" s="33"/>
      <c r="M6" s="32"/>
      <c r="N6" s="33"/>
      <c r="O6" s="34"/>
    </row>
    <row r="7" spans="1:15" x14ac:dyDescent="0.25">
      <c r="A7" s="20">
        <v>225</v>
      </c>
      <c r="B7" s="23">
        <v>5</v>
      </c>
      <c r="C7" s="38">
        <v>4350000</v>
      </c>
      <c r="D7" s="30"/>
      <c r="G7" s="33"/>
      <c r="K7" s="33"/>
      <c r="M7" s="33"/>
      <c r="O7" s="35"/>
    </row>
    <row r="8" spans="1:15" x14ac:dyDescent="0.25">
      <c r="A8" s="20">
        <v>250</v>
      </c>
      <c r="B8" s="23">
        <v>5</v>
      </c>
      <c r="C8" s="38">
        <v>4250000</v>
      </c>
      <c r="D8" s="30"/>
      <c r="E8" s="44"/>
      <c r="I8" s="33"/>
      <c r="J8" s="44"/>
      <c r="K8" s="33"/>
      <c r="M8" s="33"/>
      <c r="O8" s="35"/>
    </row>
    <row r="9" spans="1:15" x14ac:dyDescent="0.25">
      <c r="A9" s="20">
        <v>275</v>
      </c>
      <c r="B9" s="23">
        <v>4</v>
      </c>
      <c r="C9" s="38">
        <v>3450000</v>
      </c>
      <c r="D9" s="30"/>
      <c r="I9" s="33"/>
      <c r="K9" s="33"/>
      <c r="N9" s="33"/>
      <c r="O9" s="28"/>
    </row>
    <row r="10" spans="1:15" x14ac:dyDescent="0.25">
      <c r="A10" s="20">
        <v>300</v>
      </c>
      <c r="B10" s="23">
        <v>4</v>
      </c>
      <c r="C10" s="38">
        <v>3450000</v>
      </c>
      <c r="D10" s="30"/>
      <c r="I10" s="33"/>
      <c r="K10" s="33"/>
      <c r="N10" s="33"/>
      <c r="O10" s="28"/>
    </row>
    <row r="11" spans="1:15" x14ac:dyDescent="0.25">
      <c r="A11" s="20">
        <v>325</v>
      </c>
      <c r="B11" s="23">
        <v>4</v>
      </c>
      <c r="C11" s="38">
        <v>3150000</v>
      </c>
      <c r="D11" s="25"/>
      <c r="F11" s="33"/>
      <c r="I11" s="33"/>
      <c r="K11" s="33"/>
      <c r="N11" s="33"/>
      <c r="O11" s="28"/>
    </row>
    <row r="12" spans="1:15" x14ac:dyDescent="0.25">
      <c r="A12" s="20">
        <v>350</v>
      </c>
      <c r="B12" s="23">
        <v>4</v>
      </c>
      <c r="C12" s="38">
        <v>3150000</v>
      </c>
      <c r="D12" s="25"/>
      <c r="F12" s="33"/>
      <c r="I12" s="33"/>
      <c r="K12" s="33"/>
      <c r="N12" s="33"/>
      <c r="O12" s="28"/>
    </row>
    <row r="13" spans="1:15" x14ac:dyDescent="0.25">
      <c r="A13" s="20">
        <v>375</v>
      </c>
      <c r="B13" s="23">
        <v>4</v>
      </c>
      <c r="C13" s="38">
        <v>3150000</v>
      </c>
      <c r="D13" s="25"/>
      <c r="F13" s="33"/>
      <c r="I13" s="33"/>
      <c r="K13" s="33"/>
      <c r="N13" s="33"/>
      <c r="O13" s="28"/>
    </row>
    <row r="14" spans="1:15" ht="16.5" thickBot="1" x14ac:dyDescent="0.3">
      <c r="A14" s="21">
        <v>400</v>
      </c>
      <c r="B14" s="23">
        <v>4</v>
      </c>
      <c r="C14" s="39">
        <v>3150000</v>
      </c>
      <c r="D14" s="26"/>
      <c r="E14" s="27"/>
      <c r="F14" s="36"/>
      <c r="G14" s="27"/>
      <c r="H14" s="27"/>
      <c r="I14" s="36"/>
      <c r="J14" s="27"/>
      <c r="K14" s="36"/>
      <c r="L14" s="27"/>
      <c r="M14" s="27"/>
      <c r="N14" s="36"/>
      <c r="O14" s="29"/>
    </row>
    <row r="15" spans="1:15" ht="16.5" thickTop="1" x14ac:dyDescent="0.25"/>
  </sheetData>
  <mergeCells count="5">
    <mergeCell ref="D3:O3"/>
    <mergeCell ref="D4:F4"/>
    <mergeCell ref="G4:I4"/>
    <mergeCell ref="J4:L4"/>
    <mergeCell ref="M4:O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Documentation</vt:lpstr>
      <vt:lpstr>Distance Model</vt:lpstr>
      <vt:lpstr>Cost Model</vt:lpstr>
      <vt:lpstr>Cost Sensitivity Analysis</vt:lpstr>
      <vt:lpstr>Region Model</vt:lpstr>
      <vt:lpstr>Region Sensitivity Analysis</vt:lpstr>
    </vt:vector>
  </TitlesOfParts>
  <Company>College of 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Camm</dc:creator>
  <cp:lastModifiedBy>Alex Pettis</cp:lastModifiedBy>
  <dcterms:created xsi:type="dcterms:W3CDTF">2012-07-04T01:53:57Z</dcterms:created>
  <dcterms:modified xsi:type="dcterms:W3CDTF">2022-11-14T20:55:48Z</dcterms:modified>
</cp:coreProperties>
</file>