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p\Documents\School\Fall 2022\Advanced Spreadsheet Analytics\Case Projects\Williams Investment\"/>
    </mc:Choice>
  </mc:AlternateContent>
  <xr:revisionPtr revIDLastSave="0" documentId="13_ncr:1_{DA7B5415-B064-4EF2-9918-EB8FAAED7FBC}" xr6:coauthVersionLast="47" xr6:coauthVersionMax="47" xr10:uidLastSave="{00000000-0000-0000-0000-000000000000}"/>
  <bookViews>
    <workbookView minimized="1" xWindow="31485" yWindow="3210" windowWidth="11520" windowHeight="7965" xr2:uid="{75CA71E3-2BF3-4ACD-87EA-C669B193BC18}"/>
  </bookViews>
  <sheets>
    <sheet name="Documentation" sheetId="2" r:id="rId1"/>
    <sheet name="Solution Template" sheetId="1" r:id="rId2"/>
    <sheet name="Risk Index Sensitivity" sheetId="3" r:id="rId3"/>
    <sheet name="Growth Stock Yield Sensitivity" sheetId="4" r:id="rId4"/>
    <sheet name="Limited Growth Stock" sheetId="5" r:id="rId5"/>
  </sheets>
  <externalReferences>
    <externalReference r:id="rId6"/>
  </externalReferences>
  <definedNames>
    <definedName name="Accelerated_Apt_Construction">'[1]Town Budget Calculations'!$B$21</definedName>
    <definedName name="solver_adj" localSheetId="3" hidden="1">'Growth Stock Yield Sensitivity'!$B$16:$B$18</definedName>
    <definedName name="solver_adj" localSheetId="4" hidden="1">'Limited Growth Stock'!$B$16:$B$18</definedName>
    <definedName name="solver_adj" localSheetId="2" hidden="1">'Risk Index Sensitivity'!$B$16:$B$18</definedName>
    <definedName name="solver_adj" localSheetId="1" hidden="1">'Solution Template'!$B$16:$B$18</definedName>
    <definedName name="solver_cvg" localSheetId="3" hidden="1">0.0001</definedName>
    <definedName name="solver_cvg" localSheetId="4" hidden="1">0.0001</definedName>
    <definedName name="solver_cvg" localSheetId="2" hidden="1">0.0001</definedName>
    <definedName name="solver_cvg" localSheetId="1" hidden="1">0.0001</definedName>
    <definedName name="solver_drv" localSheetId="3" hidden="1">1</definedName>
    <definedName name="solver_drv" localSheetId="4" hidden="1">1</definedName>
    <definedName name="solver_drv" localSheetId="2" hidden="1">1</definedName>
    <definedName name="solver_drv" localSheetId="1" hidden="1">1</definedName>
    <definedName name="solver_eng" localSheetId="3" hidden="1">2</definedName>
    <definedName name="solver_eng" localSheetId="4" hidden="1">2</definedName>
    <definedName name="solver_eng" localSheetId="2" hidden="1">2</definedName>
    <definedName name="solver_eng" localSheetId="1" hidden="1">2</definedName>
    <definedName name="solver_est" localSheetId="3" hidden="1">1</definedName>
    <definedName name="solver_est" localSheetId="4" hidden="1">1</definedName>
    <definedName name="solver_est" localSheetId="2" hidden="1">1</definedName>
    <definedName name="solver_est" localSheetId="1" hidden="1">1</definedName>
    <definedName name="solver_itr" localSheetId="3" hidden="1">2147483647</definedName>
    <definedName name="solver_itr" localSheetId="4" hidden="1">2147483647</definedName>
    <definedName name="solver_itr" localSheetId="2" hidden="1">2147483647</definedName>
    <definedName name="solver_itr" localSheetId="1" hidden="1">2147483647</definedName>
    <definedName name="solver_lhs1" localSheetId="3" hidden="1">'Growth Stock Yield Sensitivity'!$B$19</definedName>
    <definedName name="solver_lhs1" localSheetId="4" hidden="1">'Limited Growth Stock'!$B$19</definedName>
    <definedName name="solver_lhs1" localSheetId="2" hidden="1">'Risk Index Sensitivity'!$B$19</definedName>
    <definedName name="solver_lhs1" localSheetId="1" hidden="1">'Solution Template'!$B$19</definedName>
    <definedName name="solver_lhs2" localSheetId="3" hidden="1">'Growth Stock Yield Sensitivity'!$C$16</definedName>
    <definedName name="solver_lhs2" localSheetId="4" hidden="1">'Limited Growth Stock'!$C$16</definedName>
    <definedName name="solver_lhs2" localSheetId="2" hidden="1">'Risk Index Sensitivity'!$C$16</definedName>
    <definedName name="solver_lhs2" localSheetId="1" hidden="1">'Solution Template'!$C$16</definedName>
    <definedName name="solver_lhs3" localSheetId="3" hidden="1">'Growth Stock Yield Sensitivity'!$C$16</definedName>
    <definedName name="solver_lhs3" localSheetId="4" hidden="1">'Limited Growth Stock'!$C$16</definedName>
    <definedName name="solver_lhs3" localSheetId="2" hidden="1">'Risk Index Sensitivity'!$C$16</definedName>
    <definedName name="solver_lhs3" localSheetId="1" hidden="1">'Solution Template'!$C$16</definedName>
    <definedName name="solver_lhs4" localSheetId="3" hidden="1">'Growth Stock Yield Sensitivity'!$C$17</definedName>
    <definedName name="solver_lhs4" localSheetId="4" hidden="1">'Limited Growth Stock'!$C$16</definedName>
    <definedName name="solver_lhs4" localSheetId="2" hidden="1">'Risk Index Sensitivity'!$C$17</definedName>
    <definedName name="solver_lhs4" localSheetId="1" hidden="1">'Solution Template'!$C$17</definedName>
    <definedName name="solver_lhs5" localSheetId="3" hidden="1">'Growth Stock Yield Sensitivity'!$C$17</definedName>
    <definedName name="solver_lhs5" localSheetId="4" hidden="1">'Limited Growth Stock'!$C$17</definedName>
    <definedName name="solver_lhs5" localSheetId="2" hidden="1">'Risk Index Sensitivity'!$C$17</definedName>
    <definedName name="solver_lhs5" localSheetId="1" hidden="1">'Solution Template'!$C$17</definedName>
    <definedName name="solver_lhs6" localSheetId="3" hidden="1">'Growth Stock Yield Sensitivity'!$C$18</definedName>
    <definedName name="solver_lhs6" localSheetId="4" hidden="1">'Limited Growth Stock'!$C$17</definedName>
    <definedName name="solver_lhs6" localSheetId="2" hidden="1">'Risk Index Sensitivity'!$C$18</definedName>
    <definedName name="solver_lhs6" localSheetId="1" hidden="1">'Solution Template'!$C$18</definedName>
    <definedName name="solver_lhs7" localSheetId="3" hidden="1">'Growth Stock Yield Sensitivity'!$C$18</definedName>
    <definedName name="solver_lhs7" localSheetId="4" hidden="1">'Limited Growth Stock'!$C$18</definedName>
    <definedName name="solver_lhs7" localSheetId="2" hidden="1">'Risk Index Sensitivity'!$C$18</definedName>
    <definedName name="solver_lhs7" localSheetId="1" hidden="1">'Solution Template'!$C$18</definedName>
    <definedName name="solver_lhs8" localSheetId="3" hidden="1">'Growth Stock Yield Sensitivity'!$D$16</definedName>
    <definedName name="solver_lhs8" localSheetId="4" hidden="1">'Limited Growth Stock'!$C$18</definedName>
    <definedName name="solver_lhs8" localSheetId="2" hidden="1">'Risk Index Sensitivity'!$D$16</definedName>
    <definedName name="solver_lhs8" localSheetId="1" hidden="1">'Solution Template'!$D$16</definedName>
    <definedName name="solver_lhs9" localSheetId="4" hidden="1">'Limited Growth Stock'!$D$16</definedName>
    <definedName name="solver_mip" localSheetId="3" hidden="1">2147483647</definedName>
    <definedName name="solver_mip" localSheetId="4" hidden="1">2147483647</definedName>
    <definedName name="solver_mip" localSheetId="2" hidden="1">2147483647</definedName>
    <definedName name="solver_mip" localSheetId="1" hidden="1">2147483647</definedName>
    <definedName name="solver_mni" localSheetId="3" hidden="1">30</definedName>
    <definedName name="solver_mni" localSheetId="4" hidden="1">30</definedName>
    <definedName name="solver_mni" localSheetId="2" hidden="1">30</definedName>
    <definedName name="solver_mni" localSheetId="1" hidden="1">30</definedName>
    <definedName name="solver_mrt" localSheetId="3" hidden="1">0.075</definedName>
    <definedName name="solver_mrt" localSheetId="4" hidden="1">0.075</definedName>
    <definedName name="solver_mrt" localSheetId="2" hidden="1">0.075</definedName>
    <definedName name="solver_mrt" localSheetId="1" hidden="1">0.075</definedName>
    <definedName name="solver_msl" localSheetId="3" hidden="1">2</definedName>
    <definedName name="solver_msl" localSheetId="4" hidden="1">2</definedName>
    <definedName name="solver_msl" localSheetId="2" hidden="1">2</definedName>
    <definedName name="solver_msl" localSheetId="1" hidden="1">2</definedName>
    <definedName name="solver_neg" localSheetId="3" hidden="1">1</definedName>
    <definedName name="solver_neg" localSheetId="4" hidden="1">1</definedName>
    <definedName name="solver_neg" localSheetId="2" hidden="1">1</definedName>
    <definedName name="solver_neg" localSheetId="1" hidden="1">1</definedName>
    <definedName name="solver_nod" localSheetId="3" hidden="1">2147483647</definedName>
    <definedName name="solver_nod" localSheetId="4" hidden="1">2147483647</definedName>
    <definedName name="solver_nod" localSheetId="2" hidden="1">2147483647</definedName>
    <definedName name="solver_nod" localSheetId="1" hidden="1">2147483647</definedName>
    <definedName name="solver_num" localSheetId="3" hidden="1">8</definedName>
    <definedName name="solver_num" localSheetId="4" hidden="1">9</definedName>
    <definedName name="solver_num" localSheetId="2" hidden="1">8</definedName>
    <definedName name="solver_num" localSheetId="1" hidden="1">8</definedName>
    <definedName name="solver_nwt" localSheetId="3" hidden="1">1</definedName>
    <definedName name="solver_nwt" localSheetId="4" hidden="1">1</definedName>
    <definedName name="solver_nwt" localSheetId="2" hidden="1">1</definedName>
    <definedName name="solver_nwt" localSheetId="1" hidden="1">1</definedName>
    <definedName name="solver_opt" localSheetId="3" hidden="1">'Growth Stock Yield Sensitivity'!$F$16</definedName>
    <definedName name="solver_opt" localSheetId="4" hidden="1">'Limited Growth Stock'!$F$16</definedName>
    <definedName name="solver_opt" localSheetId="2" hidden="1">'Risk Index Sensitivity'!$F$16</definedName>
    <definedName name="solver_opt" localSheetId="1" hidden="1">'Solution Template'!$F$16</definedName>
    <definedName name="solver_pre" localSheetId="3" hidden="1">0.000001</definedName>
    <definedName name="solver_pre" localSheetId="4" hidden="1">0.000001</definedName>
    <definedName name="solver_pre" localSheetId="2" hidden="1">0.000001</definedName>
    <definedName name="solver_pre" localSheetId="1" hidden="1">0.000001</definedName>
    <definedName name="solver_rbv" localSheetId="3" hidden="1">1</definedName>
    <definedName name="solver_rbv" localSheetId="4" hidden="1">1</definedName>
    <definedName name="solver_rbv" localSheetId="2" hidden="1">1</definedName>
    <definedName name="solver_rbv" localSheetId="1" hidden="1">1</definedName>
    <definedName name="solver_rel1" localSheetId="3" hidden="1">2</definedName>
    <definedName name="solver_rel1" localSheetId="4" hidden="1">2</definedName>
    <definedName name="solver_rel1" localSheetId="2" hidden="1">2</definedName>
    <definedName name="solver_rel1" localSheetId="1" hidden="1">2</definedName>
    <definedName name="solver_rel2" localSheetId="3" hidden="1">1</definedName>
    <definedName name="solver_rel2" localSheetId="4" hidden="1">1</definedName>
    <definedName name="solver_rel2" localSheetId="2" hidden="1">1</definedName>
    <definedName name="solver_rel2" localSheetId="1" hidden="1">1</definedName>
    <definedName name="solver_rel3" localSheetId="3" hidden="1">3</definedName>
    <definedName name="solver_rel3" localSheetId="4" hidden="1">2</definedName>
    <definedName name="solver_rel3" localSheetId="2" hidden="1">3</definedName>
    <definedName name="solver_rel3" localSheetId="1" hidden="1">3</definedName>
    <definedName name="solver_rel4" localSheetId="3" hidden="1">1</definedName>
    <definedName name="solver_rel4" localSheetId="4" hidden="1">3</definedName>
    <definedName name="solver_rel4" localSheetId="2" hidden="1">1</definedName>
    <definedName name="solver_rel4" localSheetId="1" hidden="1">1</definedName>
    <definedName name="solver_rel5" localSheetId="3" hidden="1">3</definedName>
    <definedName name="solver_rel5" localSheetId="4" hidden="1">1</definedName>
    <definedName name="solver_rel5" localSheetId="2" hidden="1">3</definedName>
    <definedName name="solver_rel5" localSheetId="1" hidden="1">3</definedName>
    <definedName name="solver_rel6" localSheetId="3" hidden="1">1</definedName>
    <definedName name="solver_rel6" localSheetId="4" hidden="1">3</definedName>
    <definedName name="solver_rel6" localSheetId="2" hidden="1">1</definedName>
    <definedName name="solver_rel6" localSheetId="1" hidden="1">1</definedName>
    <definedName name="solver_rel7" localSheetId="3" hidden="1">3</definedName>
    <definedName name="solver_rel7" localSheetId="4" hidden="1">1</definedName>
    <definedName name="solver_rel7" localSheetId="2" hidden="1">3</definedName>
    <definedName name="solver_rel7" localSheetId="1" hidden="1">3</definedName>
    <definedName name="solver_rel8" localSheetId="3" hidden="1">1</definedName>
    <definedName name="solver_rel8" localSheetId="4" hidden="1">3</definedName>
    <definedName name="solver_rel8" localSheetId="2" hidden="1">1</definedName>
    <definedName name="solver_rel8" localSheetId="1" hidden="1">1</definedName>
    <definedName name="solver_rel9" localSheetId="4" hidden="1">1</definedName>
    <definedName name="solver_rhs1" localSheetId="3" hidden="1">'Growth Stock Yield Sensitivity'!$B$10</definedName>
    <definedName name="solver_rhs1" localSheetId="4" hidden="1">'Limited Growth Stock'!$B$10</definedName>
    <definedName name="solver_rhs1" localSheetId="2" hidden="1">'Risk Index Sensitivity'!$B$10</definedName>
    <definedName name="solver_rhs1" localSheetId="1" hidden="1">'Solution Template'!$B$10</definedName>
    <definedName name="solver_rhs2" localSheetId="3" hidden="1">'Growth Stock Yield Sensitivity'!$C$5</definedName>
    <definedName name="solver_rhs2" localSheetId="4" hidden="1">'Limited Growth Stock'!$C$5</definedName>
    <definedName name="solver_rhs2" localSheetId="2" hidden="1">'Risk Index Sensitivity'!$C$5</definedName>
    <definedName name="solver_rhs2" localSheetId="1" hidden="1">'Solution Template'!$C$5</definedName>
    <definedName name="solver_rhs3" localSheetId="3" hidden="1">'Growth Stock Yield Sensitivity'!$B$5</definedName>
    <definedName name="solver_rhs3" localSheetId="4" hidden="1">'Limited Growth Stock'!$C$17</definedName>
    <definedName name="solver_rhs3" localSheetId="2" hidden="1">'Risk Index Sensitivity'!$B$5</definedName>
    <definedName name="solver_rhs3" localSheetId="1" hidden="1">'Solution Template'!$B$5</definedName>
    <definedName name="solver_rhs4" localSheetId="3" hidden="1">'Growth Stock Yield Sensitivity'!$C$6</definedName>
    <definedName name="solver_rhs4" localSheetId="4" hidden="1">'Limited Growth Stock'!$B$5</definedName>
    <definedName name="solver_rhs4" localSheetId="2" hidden="1">'Risk Index Sensitivity'!$C$6</definedName>
    <definedName name="solver_rhs4" localSheetId="1" hidden="1">'Solution Template'!$C$6</definedName>
    <definedName name="solver_rhs5" localSheetId="3" hidden="1">'Growth Stock Yield Sensitivity'!$B$6</definedName>
    <definedName name="solver_rhs5" localSheetId="4" hidden="1">'Limited Growth Stock'!$C$6</definedName>
    <definedName name="solver_rhs5" localSheetId="2" hidden="1">'Risk Index Sensitivity'!$B$6</definedName>
    <definedName name="solver_rhs5" localSheetId="1" hidden="1">'Solution Template'!$B$6</definedName>
    <definedName name="solver_rhs6" localSheetId="3" hidden="1">'Growth Stock Yield Sensitivity'!$C$7</definedName>
    <definedName name="solver_rhs6" localSheetId="4" hidden="1">'Limited Growth Stock'!$B$6</definedName>
    <definedName name="solver_rhs6" localSheetId="2" hidden="1">'Risk Index Sensitivity'!$C$7</definedName>
    <definedName name="solver_rhs6" localSheetId="1" hidden="1">'Solution Template'!$C$7</definedName>
    <definedName name="solver_rhs7" localSheetId="3" hidden="1">'Growth Stock Yield Sensitivity'!$B$7</definedName>
    <definedName name="solver_rhs7" localSheetId="4" hidden="1">'Limited Growth Stock'!$C$7</definedName>
    <definedName name="solver_rhs7" localSheetId="2" hidden="1">'Risk Index Sensitivity'!$B$7</definedName>
    <definedName name="solver_rhs7" localSheetId="1" hidden="1">'Solution Template'!$B$7</definedName>
    <definedName name="solver_rhs8" localSheetId="3" hidden="1">'Growth Stock Yield Sensitivity'!$B$11</definedName>
    <definedName name="solver_rhs8" localSheetId="4" hidden="1">'Limited Growth Stock'!$B$7</definedName>
    <definedName name="solver_rhs8" localSheetId="2" hidden="1">'Risk Index Sensitivity'!$B$11</definedName>
    <definedName name="solver_rhs8" localSheetId="1" hidden="1">'Solution Template'!$B$11</definedName>
    <definedName name="solver_rhs9" localSheetId="4" hidden="1">'Limited Growth Stock'!$B$11</definedName>
    <definedName name="solver_rlx" localSheetId="3" hidden="1">2</definedName>
    <definedName name="solver_rlx" localSheetId="4" hidden="1">2</definedName>
    <definedName name="solver_rlx" localSheetId="2" hidden="1">2</definedName>
    <definedName name="solver_rlx" localSheetId="1" hidden="1">2</definedName>
    <definedName name="solver_rsd" localSheetId="3" hidden="1">0</definedName>
    <definedName name="solver_rsd" localSheetId="4" hidden="1">0</definedName>
    <definedName name="solver_rsd" localSheetId="2" hidden="1">0</definedName>
    <definedName name="solver_rsd" localSheetId="1" hidden="1">0</definedName>
    <definedName name="solver_scl" localSheetId="3" hidden="1">1</definedName>
    <definedName name="solver_scl" localSheetId="4" hidden="1">1</definedName>
    <definedName name="solver_scl" localSheetId="2" hidden="1">1</definedName>
    <definedName name="solver_scl" localSheetId="1" hidden="1">1</definedName>
    <definedName name="solver_sho" localSheetId="3" hidden="1">2</definedName>
    <definedName name="solver_sho" localSheetId="4" hidden="1">2</definedName>
    <definedName name="solver_sho" localSheetId="2" hidden="1">2</definedName>
    <definedName name="solver_sho" localSheetId="1" hidden="1">2</definedName>
    <definedName name="solver_ssz" localSheetId="3" hidden="1">100</definedName>
    <definedName name="solver_ssz" localSheetId="4" hidden="1">100</definedName>
    <definedName name="solver_ssz" localSheetId="2" hidden="1">100</definedName>
    <definedName name="solver_ssz" localSheetId="1" hidden="1">100</definedName>
    <definedName name="solver_tim" localSheetId="3" hidden="1">2147483647</definedName>
    <definedName name="solver_tim" localSheetId="4" hidden="1">2147483647</definedName>
    <definedName name="solver_tim" localSheetId="2" hidden="1">2147483647</definedName>
    <definedName name="solver_tim" localSheetId="1" hidden="1">2147483647</definedName>
    <definedName name="solver_tol" localSheetId="3" hidden="1">0.01</definedName>
    <definedName name="solver_tol" localSheetId="4" hidden="1">0.01</definedName>
    <definedName name="solver_tol" localSheetId="2" hidden="1">0.01</definedName>
    <definedName name="solver_tol" localSheetId="1" hidden="1">0.01</definedName>
    <definedName name="solver_typ" localSheetId="3" hidden="1">1</definedName>
    <definedName name="solver_typ" localSheetId="4" hidden="1">1</definedName>
    <definedName name="solver_typ" localSheetId="2" hidden="1">1</definedName>
    <definedName name="solver_typ" localSheetId="1" hidden="1">1</definedName>
    <definedName name="solver_val" localSheetId="3" hidden="1">0</definedName>
    <definedName name="solver_val" localSheetId="4" hidden="1">0</definedName>
    <definedName name="solver_val" localSheetId="2" hidden="1">0</definedName>
    <definedName name="solver_val" localSheetId="1" hidden="1">0</definedName>
    <definedName name="solver_ver" localSheetId="3" hidden="1">3</definedName>
    <definedName name="solver_ver" localSheetId="4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5" l="1"/>
  <c r="C18" i="5"/>
  <c r="C17" i="5"/>
  <c r="E16" i="5"/>
  <c r="F16" i="5" s="1"/>
  <c r="D16" i="5"/>
  <c r="C16" i="5"/>
  <c r="B19" i="4"/>
  <c r="C18" i="4"/>
  <c r="C17" i="4"/>
  <c r="E16" i="4"/>
  <c r="F16" i="4" s="1"/>
  <c r="D16" i="4"/>
  <c r="C16" i="4"/>
  <c r="F16" i="1"/>
  <c r="A23" i="3"/>
  <c r="E16" i="1"/>
  <c r="B19" i="1"/>
  <c r="D16" i="1"/>
  <c r="C18" i="1"/>
  <c r="C17" i="1"/>
  <c r="C16" i="1"/>
  <c r="C16" i="3" l="1"/>
  <c r="C18" i="3"/>
  <c r="B19" i="3"/>
  <c r="E16" i="3"/>
  <c r="F16" i="3" s="1"/>
  <c r="C17" i="3"/>
  <c r="D16" i="3"/>
</calcChain>
</file>

<file path=xl/sharedStrings.xml><?xml version="1.0" encoding="utf-8"?>
<sst xmlns="http://schemas.openxmlformats.org/spreadsheetml/2006/main" count="116" uniqueCount="28">
  <si>
    <t>CIS 3731</t>
  </si>
  <si>
    <t>Author: Alex Pettis</t>
  </si>
  <si>
    <t>J.D. Williams, Inc Investment Strategy Case</t>
  </si>
  <si>
    <t>Inputs</t>
  </si>
  <si>
    <t>Fund Type</t>
  </si>
  <si>
    <t>Min Portfolio %</t>
  </si>
  <si>
    <t>Max Portfolio %</t>
  </si>
  <si>
    <t>Risk Index</t>
  </si>
  <si>
    <t>Annual Yield</t>
  </si>
  <si>
    <t>Growth Stock</t>
  </si>
  <si>
    <t>Income</t>
  </si>
  <si>
    <t>Money Market</t>
  </si>
  <si>
    <t>Client Portfolio Funds</t>
  </si>
  <si>
    <t>Client Risk Tolerance</t>
  </si>
  <si>
    <t>Outputs</t>
  </si>
  <si>
    <t>Allocation</t>
  </si>
  <si>
    <t>Allocation %</t>
  </si>
  <si>
    <t>Portfolio Risk Index</t>
  </si>
  <si>
    <t>Expected Return</t>
  </si>
  <si>
    <t>Expected Yield</t>
  </si>
  <si>
    <t>Total</t>
  </si>
  <si>
    <t>Williams Investment Strategy</t>
  </si>
  <si>
    <t>Client Risk Sensitivity Data Table</t>
  </si>
  <si>
    <t>Optimal Allocations</t>
  </si>
  <si>
    <t>Growth Stock Yield Sensitivity Data Table</t>
  </si>
  <si>
    <t>Growth Stock Yield</t>
  </si>
  <si>
    <t>Income Yield Sensitivity Data Table</t>
  </si>
  <si>
    <t>Income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</si>
</sst>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00"/>
    <numFmt numFmtId="165" formatCode="&quot;$&quot;#,##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/>
    <xf numFmtId="9" fontId="0" fillId="0" borderId="0" xfId="1" applyFont="1"/>
    <xf numFmtId="10" fontId="0" fillId="0" borderId="0" xfId="1" applyNumberFormat="1" applyFont="1"/>
    <xf numFmtId="0" fontId="2" fillId="0" borderId="0" xfId="0" applyFont="1" applyAlignment="1">
      <alignment horizontal="center"/>
    </xf>
    <xf numFmtId="6" fontId="0" fillId="2" borderId="0" xfId="0" applyNumberFormat="1" applyFill="1"/>
    <xf numFmtId="2" fontId="0" fillId="2" borderId="0" xfId="1" applyNumberFormat="1" applyFont="1" applyFill="1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164" fontId="0" fillId="2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F50"/>
      <color rgb="FFFFD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Portfolio Recommendation by Client Risk Tolerance $800,000 Investment with Client Risk Index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'Risk Index Sensitivity'!$C$22</c:f>
              <c:strCache>
                <c:ptCount val="1"/>
                <c:pt idx="0">
                  <c:v>Growth Stock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'Risk Index Sensitivity'!$A$23:$A$31</c:f>
              <c:numCache>
                <c:formatCode>0.000</c:formatCode>
                <c:ptCount val="9"/>
                <c:pt idx="0">
                  <c:v>0.04</c:v>
                </c:pt>
                <c:pt idx="1">
                  <c:v>4.4999999999999998E-2</c:v>
                </c:pt>
                <c:pt idx="2">
                  <c:v>0.05</c:v>
                </c:pt>
                <c:pt idx="3">
                  <c:v>5.5E-2</c:v>
                </c:pt>
                <c:pt idx="4">
                  <c:v>0.06</c:v>
                </c:pt>
                <c:pt idx="5">
                  <c:v>6.5000000000000002E-2</c:v>
                </c:pt>
                <c:pt idx="6">
                  <c:v>7.0000000000000007E-2</c:v>
                </c:pt>
                <c:pt idx="7">
                  <c:v>7.4999999999999997E-2</c:v>
                </c:pt>
                <c:pt idx="8">
                  <c:v>0.08</c:v>
                </c:pt>
              </c:numCache>
            </c:numRef>
          </c:cat>
          <c:val>
            <c:numRef>
              <c:f>'Risk Index Sensitivity'!$C$23:$C$31</c:f>
              <c:numCache>
                <c:formatCode>"$"#,##0</c:formatCode>
                <c:ptCount val="9"/>
                <c:pt idx="0">
                  <c:v>160000</c:v>
                </c:pt>
                <c:pt idx="1">
                  <c:v>204444</c:v>
                </c:pt>
                <c:pt idx="2">
                  <c:v>248889</c:v>
                </c:pt>
                <c:pt idx="3">
                  <c:v>293333</c:v>
                </c:pt>
                <c:pt idx="4">
                  <c:v>320000</c:v>
                </c:pt>
                <c:pt idx="5">
                  <c:v>320000</c:v>
                </c:pt>
                <c:pt idx="6">
                  <c:v>320000</c:v>
                </c:pt>
                <c:pt idx="7">
                  <c:v>320000</c:v>
                </c:pt>
                <c:pt idx="8">
                  <c:v>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6-45CC-9037-716B57732E7E}"/>
            </c:ext>
          </c:extLst>
        </c:ser>
        <c:ser>
          <c:idx val="2"/>
          <c:order val="2"/>
          <c:tx>
            <c:strRef>
              <c:f>'Risk Index Sensitivity'!$D$22</c:f>
              <c:strCache>
                <c:ptCount val="1"/>
                <c:pt idx="0">
                  <c:v>Income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'Risk Index Sensitivity'!$A$23:$A$31</c:f>
              <c:numCache>
                <c:formatCode>0.000</c:formatCode>
                <c:ptCount val="9"/>
                <c:pt idx="0">
                  <c:v>0.04</c:v>
                </c:pt>
                <c:pt idx="1">
                  <c:v>4.4999999999999998E-2</c:v>
                </c:pt>
                <c:pt idx="2">
                  <c:v>0.05</c:v>
                </c:pt>
                <c:pt idx="3">
                  <c:v>5.5E-2</c:v>
                </c:pt>
                <c:pt idx="4">
                  <c:v>0.06</c:v>
                </c:pt>
                <c:pt idx="5">
                  <c:v>6.5000000000000002E-2</c:v>
                </c:pt>
                <c:pt idx="6">
                  <c:v>7.0000000000000007E-2</c:v>
                </c:pt>
                <c:pt idx="7">
                  <c:v>7.4999999999999997E-2</c:v>
                </c:pt>
                <c:pt idx="8">
                  <c:v>0.08</c:v>
                </c:pt>
              </c:numCache>
            </c:numRef>
          </c:cat>
          <c:val>
            <c:numRef>
              <c:f>'Risk Index Sensitivity'!$D$23:$D$31</c:f>
              <c:numCache>
                <c:formatCode>"$"#,##0</c:formatCode>
                <c:ptCount val="9"/>
                <c:pt idx="0">
                  <c:v>160000</c:v>
                </c:pt>
                <c:pt idx="1">
                  <c:v>160000</c:v>
                </c:pt>
                <c:pt idx="2">
                  <c:v>160000</c:v>
                </c:pt>
                <c:pt idx="3">
                  <c:v>160000</c:v>
                </c:pt>
                <c:pt idx="4">
                  <c:v>186667</c:v>
                </c:pt>
                <c:pt idx="5">
                  <c:v>240000</c:v>
                </c:pt>
                <c:pt idx="6">
                  <c:v>240000</c:v>
                </c:pt>
                <c:pt idx="7">
                  <c:v>240000</c:v>
                </c:pt>
                <c:pt idx="8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6-45CC-9037-716B57732E7E}"/>
            </c:ext>
          </c:extLst>
        </c:ser>
        <c:ser>
          <c:idx val="3"/>
          <c:order val="3"/>
          <c:tx>
            <c:strRef>
              <c:f>'Risk Index Sensitivity'!$E$22</c:f>
              <c:strCache>
                <c:ptCount val="1"/>
                <c:pt idx="0">
                  <c:v>Money Market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'Risk Index Sensitivity'!$A$23:$A$31</c:f>
              <c:numCache>
                <c:formatCode>0.000</c:formatCode>
                <c:ptCount val="9"/>
                <c:pt idx="0">
                  <c:v>0.04</c:v>
                </c:pt>
                <c:pt idx="1">
                  <c:v>4.4999999999999998E-2</c:v>
                </c:pt>
                <c:pt idx="2">
                  <c:v>0.05</c:v>
                </c:pt>
                <c:pt idx="3">
                  <c:v>5.5E-2</c:v>
                </c:pt>
                <c:pt idx="4">
                  <c:v>0.06</c:v>
                </c:pt>
                <c:pt idx="5">
                  <c:v>6.5000000000000002E-2</c:v>
                </c:pt>
                <c:pt idx="6">
                  <c:v>7.0000000000000007E-2</c:v>
                </c:pt>
                <c:pt idx="7">
                  <c:v>7.4999999999999997E-2</c:v>
                </c:pt>
                <c:pt idx="8">
                  <c:v>0.08</c:v>
                </c:pt>
              </c:numCache>
            </c:numRef>
          </c:cat>
          <c:val>
            <c:numRef>
              <c:f>'Risk Index Sensitivity'!$E$23:$E$31</c:f>
              <c:numCache>
                <c:formatCode>"$"#,##0</c:formatCode>
                <c:ptCount val="9"/>
                <c:pt idx="0">
                  <c:v>480000</c:v>
                </c:pt>
                <c:pt idx="1">
                  <c:v>435556</c:v>
                </c:pt>
                <c:pt idx="2">
                  <c:v>391111</c:v>
                </c:pt>
                <c:pt idx="3">
                  <c:v>346667</c:v>
                </c:pt>
                <c:pt idx="4">
                  <c:v>293333</c:v>
                </c:pt>
                <c:pt idx="5">
                  <c:v>240000</c:v>
                </c:pt>
                <c:pt idx="6">
                  <c:v>240000</c:v>
                </c:pt>
                <c:pt idx="7">
                  <c:v>240000</c:v>
                </c:pt>
                <c:pt idx="8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16-45CC-9037-716B5773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42574271"/>
        <c:axId val="442567199"/>
      </c:barChart>
      <c:lineChart>
        <c:grouping val="standard"/>
        <c:varyColors val="0"/>
        <c:ser>
          <c:idx val="0"/>
          <c:order val="0"/>
          <c:tx>
            <c:strRef>
              <c:f>'Risk Index Sensitivity'!$B$22</c:f>
              <c:strCache>
                <c:ptCount val="1"/>
                <c:pt idx="0">
                  <c:v>Expected Yield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'Risk Index Sensitivity'!$A$23:$A$31</c:f>
              <c:numCache>
                <c:formatCode>0.000</c:formatCode>
                <c:ptCount val="9"/>
                <c:pt idx="0">
                  <c:v>0.04</c:v>
                </c:pt>
                <c:pt idx="1">
                  <c:v>4.4999999999999998E-2</c:v>
                </c:pt>
                <c:pt idx="2">
                  <c:v>0.05</c:v>
                </c:pt>
                <c:pt idx="3">
                  <c:v>5.5E-2</c:v>
                </c:pt>
                <c:pt idx="4">
                  <c:v>0.06</c:v>
                </c:pt>
                <c:pt idx="5">
                  <c:v>6.5000000000000002E-2</c:v>
                </c:pt>
                <c:pt idx="6">
                  <c:v>7.0000000000000007E-2</c:v>
                </c:pt>
                <c:pt idx="7">
                  <c:v>7.4999999999999997E-2</c:v>
                </c:pt>
                <c:pt idx="8">
                  <c:v>0.08</c:v>
                </c:pt>
              </c:numCache>
            </c:numRef>
          </c:cat>
          <c:val>
            <c:numRef>
              <c:f>'Risk Index Sensitivity'!$B$23:$B$31</c:f>
              <c:numCache>
                <c:formatCode>0.00%</c:formatCode>
                <c:ptCount val="9"/>
                <c:pt idx="0">
                  <c:v>0.106</c:v>
                </c:pt>
                <c:pt idx="1">
                  <c:v>0.1118</c:v>
                </c:pt>
                <c:pt idx="2">
                  <c:v>0.1177</c:v>
                </c:pt>
                <c:pt idx="3">
                  <c:v>0.1235</c:v>
                </c:pt>
                <c:pt idx="4">
                  <c:v>0.12870000000000001</c:v>
                </c:pt>
                <c:pt idx="5">
                  <c:v>0.13200000000000001</c:v>
                </c:pt>
                <c:pt idx="6">
                  <c:v>0.13200000000000001</c:v>
                </c:pt>
                <c:pt idx="7">
                  <c:v>0.13200000000000001</c:v>
                </c:pt>
                <c:pt idx="8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6-45CC-9037-716B5773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90367"/>
        <c:axId val="444602847"/>
      </c:lineChart>
      <c:catAx>
        <c:axId val="44257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 RISK TOLERNCE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7199"/>
        <c:crosses val="autoZero"/>
        <c:auto val="1"/>
        <c:lblAlgn val="ctr"/>
        <c:lblOffset val="100"/>
        <c:noMultiLvlLbl val="0"/>
      </c:catAx>
      <c:valAx>
        <c:axId val="4425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74271"/>
        <c:crosses val="autoZero"/>
        <c:crossBetween val="between"/>
      </c:valAx>
      <c:valAx>
        <c:axId val="444602847"/>
        <c:scaling>
          <c:orientation val="minMax"/>
          <c:max val="0.1400000000000000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90367"/>
        <c:crosses val="max"/>
        <c:crossBetween val="between"/>
      </c:valAx>
      <c:catAx>
        <c:axId val="444590367"/>
        <c:scaling>
          <c:orientation val="minMax"/>
        </c:scaling>
        <c:delete val="1"/>
        <c:axPos val="b"/>
        <c:numFmt formatCode="0.000" sourceLinked="1"/>
        <c:majorTickMark val="none"/>
        <c:minorTickMark val="none"/>
        <c:tickLblPos val="nextTo"/>
        <c:crossAx val="44460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Portfolio</a:t>
            </a:r>
            <a:r>
              <a:rPr lang="en-US" baseline="0"/>
              <a:t> Recommendation by Growth Stock Yield $800,000 Investment with Client Risk Index 0.05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'Growth Stock Yield Sensitivity'!$A$22</c:f>
              <c:strCache>
                <c:ptCount val="1"/>
                <c:pt idx="0">
                  <c:v>Growth Stock Yield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'Growth Stock Yield Sensitivity'!$A$23:$A$31</c:f>
              <c:numCache>
                <c:formatCode>0%</c:formatCode>
                <c:ptCount val="9"/>
                <c:pt idx="0">
                  <c:v>0.12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0.16</c:v>
                </c:pt>
                <c:pt idx="5">
                  <c:v>0.17</c:v>
                </c:pt>
                <c:pt idx="6">
                  <c:v>0.18</c:v>
                </c:pt>
                <c:pt idx="7">
                  <c:v>0.19</c:v>
                </c:pt>
                <c:pt idx="8">
                  <c:v>0.2</c:v>
                </c:pt>
              </c:numCache>
            </c:numRef>
          </c:cat>
          <c:val>
            <c:numRef>
              <c:f>'Growth Stock Yield Sensitivity'!$A$23:$A$31</c:f>
              <c:numCache>
                <c:formatCode>0%</c:formatCode>
                <c:ptCount val="9"/>
                <c:pt idx="0">
                  <c:v>0.12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0.16</c:v>
                </c:pt>
                <c:pt idx="5">
                  <c:v>0.17</c:v>
                </c:pt>
                <c:pt idx="6">
                  <c:v>0.18</c:v>
                </c:pt>
                <c:pt idx="7">
                  <c:v>0.19</c:v>
                </c:pt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B-411C-A304-76412EBF28D5}"/>
            </c:ext>
          </c:extLst>
        </c:ser>
        <c:ser>
          <c:idx val="2"/>
          <c:order val="2"/>
          <c:tx>
            <c:strRef>
              <c:f>'Growth Stock Yield Sensitivity'!$C$22</c:f>
              <c:strCache>
                <c:ptCount val="1"/>
                <c:pt idx="0">
                  <c:v>Growth Stock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'Growth Stock Yield Sensitivity'!$A$23:$A$31</c:f>
              <c:numCache>
                <c:formatCode>0%</c:formatCode>
                <c:ptCount val="9"/>
                <c:pt idx="0">
                  <c:v>0.12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0.16</c:v>
                </c:pt>
                <c:pt idx="5">
                  <c:v>0.17</c:v>
                </c:pt>
                <c:pt idx="6">
                  <c:v>0.18</c:v>
                </c:pt>
                <c:pt idx="7">
                  <c:v>0.19</c:v>
                </c:pt>
                <c:pt idx="8">
                  <c:v>0.2</c:v>
                </c:pt>
              </c:numCache>
            </c:numRef>
          </c:cat>
          <c:val>
            <c:numRef>
              <c:f>'Growth Stock Yield Sensitivity'!$C$23:$C$31</c:f>
              <c:numCache>
                <c:formatCode>"$"#,##0</c:formatCode>
                <c:ptCount val="9"/>
                <c:pt idx="0">
                  <c:v>160000</c:v>
                </c:pt>
                <c:pt idx="1">
                  <c:v>160000</c:v>
                </c:pt>
                <c:pt idx="2">
                  <c:v>160000</c:v>
                </c:pt>
                <c:pt idx="3">
                  <c:v>160000</c:v>
                </c:pt>
                <c:pt idx="4">
                  <c:v>248889</c:v>
                </c:pt>
                <c:pt idx="5">
                  <c:v>248889</c:v>
                </c:pt>
                <c:pt idx="6">
                  <c:v>248889</c:v>
                </c:pt>
                <c:pt idx="7">
                  <c:v>248889</c:v>
                </c:pt>
                <c:pt idx="8">
                  <c:v>248889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8B-411C-A304-76412EBF28D5}"/>
            </c:ext>
          </c:extLst>
        </c:ser>
        <c:ser>
          <c:idx val="3"/>
          <c:order val="3"/>
          <c:tx>
            <c:strRef>
              <c:f>'Growth Stock Yield Sensitivity'!$D$22</c:f>
              <c:strCache>
                <c:ptCount val="1"/>
                <c:pt idx="0">
                  <c:v>Income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'Growth Stock Yield Sensitivity'!$A$23:$A$31</c:f>
              <c:numCache>
                <c:formatCode>0%</c:formatCode>
                <c:ptCount val="9"/>
                <c:pt idx="0">
                  <c:v>0.12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0.16</c:v>
                </c:pt>
                <c:pt idx="5">
                  <c:v>0.17</c:v>
                </c:pt>
                <c:pt idx="6">
                  <c:v>0.18</c:v>
                </c:pt>
                <c:pt idx="7">
                  <c:v>0.19</c:v>
                </c:pt>
                <c:pt idx="8">
                  <c:v>0.2</c:v>
                </c:pt>
              </c:numCache>
            </c:numRef>
          </c:cat>
          <c:val>
            <c:numRef>
              <c:f>'Growth Stock Yield Sensitivity'!$D$23:$D$31</c:f>
              <c:numCache>
                <c:formatCode>"$"#,##0</c:formatCode>
                <c:ptCount val="9"/>
                <c:pt idx="0">
                  <c:v>293333</c:v>
                </c:pt>
                <c:pt idx="1">
                  <c:v>293333</c:v>
                </c:pt>
                <c:pt idx="2">
                  <c:v>293333</c:v>
                </c:pt>
                <c:pt idx="3">
                  <c:v>293333</c:v>
                </c:pt>
                <c:pt idx="4">
                  <c:v>160000</c:v>
                </c:pt>
                <c:pt idx="5">
                  <c:v>160000</c:v>
                </c:pt>
                <c:pt idx="6">
                  <c:v>160000</c:v>
                </c:pt>
                <c:pt idx="7">
                  <c:v>160000</c:v>
                </c:pt>
                <c:pt idx="8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8B-411C-A304-76412EBF28D5}"/>
            </c:ext>
          </c:extLst>
        </c:ser>
        <c:ser>
          <c:idx val="4"/>
          <c:order val="4"/>
          <c:tx>
            <c:strRef>
              <c:f>'Growth Stock Yield Sensitivity'!$E$22</c:f>
              <c:strCache>
                <c:ptCount val="1"/>
                <c:pt idx="0">
                  <c:v>Money Market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'Growth Stock Yield Sensitivity'!$A$23:$A$31</c:f>
              <c:numCache>
                <c:formatCode>0%</c:formatCode>
                <c:ptCount val="9"/>
                <c:pt idx="0">
                  <c:v>0.12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0.16</c:v>
                </c:pt>
                <c:pt idx="5">
                  <c:v>0.17</c:v>
                </c:pt>
                <c:pt idx="6">
                  <c:v>0.18</c:v>
                </c:pt>
                <c:pt idx="7">
                  <c:v>0.19</c:v>
                </c:pt>
                <c:pt idx="8">
                  <c:v>0.2</c:v>
                </c:pt>
              </c:numCache>
            </c:numRef>
          </c:cat>
          <c:val>
            <c:numRef>
              <c:f>'Growth Stock Yield Sensitivity'!$E$23:$E$31</c:f>
              <c:numCache>
                <c:formatCode>"$"#,##0</c:formatCode>
                <c:ptCount val="9"/>
                <c:pt idx="0">
                  <c:v>346667</c:v>
                </c:pt>
                <c:pt idx="1">
                  <c:v>346667</c:v>
                </c:pt>
                <c:pt idx="2">
                  <c:v>346667</c:v>
                </c:pt>
                <c:pt idx="3">
                  <c:v>346667</c:v>
                </c:pt>
                <c:pt idx="4">
                  <c:v>391111</c:v>
                </c:pt>
                <c:pt idx="5">
                  <c:v>391111</c:v>
                </c:pt>
                <c:pt idx="6">
                  <c:v>391111</c:v>
                </c:pt>
                <c:pt idx="7">
                  <c:v>391111</c:v>
                </c:pt>
                <c:pt idx="8">
                  <c:v>391111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8B-411C-A304-76412EBF2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5390752"/>
        <c:axId val="545387800"/>
      </c:barChart>
      <c:lineChart>
        <c:grouping val="standard"/>
        <c:varyColors val="0"/>
        <c:ser>
          <c:idx val="1"/>
          <c:order val="1"/>
          <c:tx>
            <c:strRef>
              <c:f>'Growth Stock Yield Sensitivity'!$B$22</c:f>
              <c:strCache>
                <c:ptCount val="1"/>
                <c:pt idx="0">
                  <c:v>Expected Yield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'Growth Stock Yield Sensitivity'!$B$23:$B$31</c:f>
              <c:numCache>
                <c:formatCode>0.00%</c:formatCode>
                <c:ptCount val="9"/>
                <c:pt idx="0">
                  <c:v>0.1023</c:v>
                </c:pt>
                <c:pt idx="1">
                  <c:v>0.1043</c:v>
                </c:pt>
                <c:pt idx="2">
                  <c:v>0.10630000000000001</c:v>
                </c:pt>
                <c:pt idx="3">
                  <c:v>0.10829999999999999</c:v>
                </c:pt>
                <c:pt idx="4">
                  <c:v>0.1114</c:v>
                </c:pt>
                <c:pt idx="5">
                  <c:v>0.11459999999999999</c:v>
                </c:pt>
                <c:pt idx="6">
                  <c:v>0.1177</c:v>
                </c:pt>
                <c:pt idx="7">
                  <c:v>0.1208</c:v>
                </c:pt>
                <c:pt idx="8">
                  <c:v>0.1239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B-411C-A304-76412EBF2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664240"/>
        <c:axId val="443661288"/>
      </c:lineChart>
      <c:catAx>
        <c:axId val="54539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Stock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87800"/>
        <c:crosses val="autoZero"/>
        <c:auto val="1"/>
        <c:lblAlgn val="ctr"/>
        <c:lblOffset val="100"/>
        <c:noMultiLvlLbl val="0"/>
      </c:catAx>
      <c:valAx>
        <c:axId val="54538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90752"/>
        <c:crosses val="autoZero"/>
        <c:crossBetween val="between"/>
      </c:valAx>
      <c:valAx>
        <c:axId val="443661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64240"/>
        <c:crosses val="max"/>
        <c:crossBetween val="between"/>
      </c:valAx>
      <c:catAx>
        <c:axId val="443664240"/>
        <c:scaling>
          <c:orientation val="minMax"/>
        </c:scaling>
        <c:delete val="1"/>
        <c:axPos val="b"/>
        <c:majorTickMark val="none"/>
        <c:minorTickMark val="none"/>
        <c:tickLblPos val="nextTo"/>
        <c:crossAx val="443661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Portfolio Recommendation by Income Yield $800,000 Investment with Client Risk Index 0.05 Growth Stock Allocation &lt;= Income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'Limited Growth Stock'!$A$22</c:f>
              <c:strCache>
                <c:ptCount val="1"/>
                <c:pt idx="0">
                  <c:v>Income Yield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'Limited Growth Stock'!$A$23:$A$31</c:f>
              <c:numCache>
                <c:formatCode>0.0%</c:formatCode>
                <c:ptCount val="9"/>
                <c:pt idx="0">
                  <c:v>0.1</c:v>
                </c:pt>
                <c:pt idx="1">
                  <c:v>0.105</c:v>
                </c:pt>
                <c:pt idx="2">
                  <c:v>0.11</c:v>
                </c:pt>
                <c:pt idx="3">
                  <c:v>0.115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</c:numCache>
            </c:numRef>
          </c:cat>
          <c:val>
            <c:numRef>
              <c:f>'Limited Growth Stock'!$A$23:$A$31</c:f>
              <c:numCache>
                <c:formatCode>0.0%</c:formatCode>
                <c:ptCount val="9"/>
                <c:pt idx="0">
                  <c:v>0.1</c:v>
                </c:pt>
                <c:pt idx="1">
                  <c:v>0.105</c:v>
                </c:pt>
                <c:pt idx="2">
                  <c:v>0.11</c:v>
                </c:pt>
                <c:pt idx="3">
                  <c:v>0.115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1-424D-A727-2398C647F170}"/>
            </c:ext>
          </c:extLst>
        </c:ser>
        <c:ser>
          <c:idx val="2"/>
          <c:order val="2"/>
          <c:tx>
            <c:strRef>
              <c:f>'Limited Growth Stock'!$C$22</c:f>
              <c:strCache>
                <c:ptCount val="1"/>
                <c:pt idx="0">
                  <c:v>Growth Stock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'Limited Growth Stock'!$A$23:$A$31</c:f>
              <c:numCache>
                <c:formatCode>0.0%</c:formatCode>
                <c:ptCount val="9"/>
                <c:pt idx="0">
                  <c:v>0.1</c:v>
                </c:pt>
                <c:pt idx="1">
                  <c:v>0.105</c:v>
                </c:pt>
                <c:pt idx="2">
                  <c:v>0.11</c:v>
                </c:pt>
                <c:pt idx="3">
                  <c:v>0.115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</c:numCache>
            </c:numRef>
          </c:cat>
          <c:val>
            <c:numRef>
              <c:f>'Limited Growth Stock'!$C$23:$C$31</c:f>
              <c:numCache>
                <c:formatCode>"$"#,##0</c:formatCode>
                <c:ptCount val="9"/>
                <c:pt idx="0">
                  <c:v>213333</c:v>
                </c:pt>
                <c:pt idx="1">
                  <c:v>213333</c:v>
                </c:pt>
                <c:pt idx="2">
                  <c:v>213333</c:v>
                </c:pt>
                <c:pt idx="3">
                  <c:v>213333</c:v>
                </c:pt>
                <c:pt idx="4">
                  <c:v>213333</c:v>
                </c:pt>
                <c:pt idx="5">
                  <c:v>213333</c:v>
                </c:pt>
                <c:pt idx="6">
                  <c:v>213333</c:v>
                </c:pt>
                <c:pt idx="7">
                  <c:v>213333</c:v>
                </c:pt>
                <c:pt idx="8">
                  <c:v>213333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B1-424D-A727-2398C647F170}"/>
            </c:ext>
          </c:extLst>
        </c:ser>
        <c:ser>
          <c:idx val="3"/>
          <c:order val="3"/>
          <c:tx>
            <c:strRef>
              <c:f>'Limited Growth Stock'!$D$22</c:f>
              <c:strCache>
                <c:ptCount val="1"/>
                <c:pt idx="0">
                  <c:v>Income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'Limited Growth Stock'!$A$23:$A$31</c:f>
              <c:numCache>
                <c:formatCode>0.0%</c:formatCode>
                <c:ptCount val="9"/>
                <c:pt idx="0">
                  <c:v>0.1</c:v>
                </c:pt>
                <c:pt idx="1">
                  <c:v>0.105</c:v>
                </c:pt>
                <c:pt idx="2">
                  <c:v>0.11</c:v>
                </c:pt>
                <c:pt idx="3">
                  <c:v>0.115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</c:numCache>
            </c:numRef>
          </c:cat>
          <c:val>
            <c:numRef>
              <c:f>'Limited Growth Stock'!$D$23:$D$31</c:f>
              <c:numCache>
                <c:formatCode>"$"#,##0</c:formatCode>
                <c:ptCount val="9"/>
                <c:pt idx="0">
                  <c:v>213333</c:v>
                </c:pt>
                <c:pt idx="1">
                  <c:v>213333</c:v>
                </c:pt>
                <c:pt idx="2">
                  <c:v>213333</c:v>
                </c:pt>
                <c:pt idx="3">
                  <c:v>213333</c:v>
                </c:pt>
                <c:pt idx="4">
                  <c:v>213333</c:v>
                </c:pt>
                <c:pt idx="5">
                  <c:v>213333</c:v>
                </c:pt>
                <c:pt idx="6">
                  <c:v>213333</c:v>
                </c:pt>
                <c:pt idx="7">
                  <c:v>213333</c:v>
                </c:pt>
                <c:pt idx="8">
                  <c:v>213333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B1-424D-A727-2398C647F170}"/>
            </c:ext>
          </c:extLst>
        </c:ser>
        <c:ser>
          <c:idx val="4"/>
          <c:order val="4"/>
          <c:tx>
            <c:strRef>
              <c:f>'Limited Growth Stock'!$E$22</c:f>
              <c:strCache>
                <c:ptCount val="1"/>
                <c:pt idx="0">
                  <c:v>Money Market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'Limited Growth Stock'!$A$23:$A$31</c:f>
              <c:numCache>
                <c:formatCode>0.0%</c:formatCode>
                <c:ptCount val="9"/>
                <c:pt idx="0">
                  <c:v>0.1</c:v>
                </c:pt>
                <c:pt idx="1">
                  <c:v>0.105</c:v>
                </c:pt>
                <c:pt idx="2">
                  <c:v>0.11</c:v>
                </c:pt>
                <c:pt idx="3">
                  <c:v>0.115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</c:numCache>
            </c:numRef>
          </c:cat>
          <c:val>
            <c:numRef>
              <c:f>'Limited Growth Stock'!$E$23:$E$31</c:f>
              <c:numCache>
                <c:formatCode>"$"#,##0</c:formatCode>
                <c:ptCount val="9"/>
                <c:pt idx="0">
                  <c:v>373333</c:v>
                </c:pt>
                <c:pt idx="1">
                  <c:v>373333</c:v>
                </c:pt>
                <c:pt idx="2">
                  <c:v>373333</c:v>
                </c:pt>
                <c:pt idx="3">
                  <c:v>373333</c:v>
                </c:pt>
                <c:pt idx="4">
                  <c:v>373333</c:v>
                </c:pt>
                <c:pt idx="5">
                  <c:v>373333</c:v>
                </c:pt>
                <c:pt idx="6">
                  <c:v>373333</c:v>
                </c:pt>
                <c:pt idx="7">
                  <c:v>373333</c:v>
                </c:pt>
                <c:pt idx="8">
                  <c:v>373333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B1-424D-A727-2398C647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7602496"/>
        <c:axId val="660944096"/>
      </c:barChart>
      <c:lineChart>
        <c:grouping val="standard"/>
        <c:varyColors val="0"/>
        <c:ser>
          <c:idx val="1"/>
          <c:order val="1"/>
          <c:tx>
            <c:strRef>
              <c:f>'Limited Growth Stock'!$B$22</c:f>
              <c:strCache>
                <c:ptCount val="1"/>
                <c:pt idx="0">
                  <c:v>Expected Yield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'Limited Growth Stock'!$B$23:$B$31</c:f>
              <c:numCache>
                <c:formatCode>0.00%</c:formatCode>
                <c:ptCount val="9"/>
                <c:pt idx="0">
                  <c:v>0.10970000000000001</c:v>
                </c:pt>
                <c:pt idx="1">
                  <c:v>0.111</c:v>
                </c:pt>
                <c:pt idx="2">
                  <c:v>0.1123</c:v>
                </c:pt>
                <c:pt idx="3">
                  <c:v>0.1137</c:v>
                </c:pt>
                <c:pt idx="4">
                  <c:v>0.115</c:v>
                </c:pt>
                <c:pt idx="5">
                  <c:v>0.1163</c:v>
                </c:pt>
                <c:pt idx="6">
                  <c:v>0.1177</c:v>
                </c:pt>
                <c:pt idx="7">
                  <c:v>0.11899999999999999</c:v>
                </c:pt>
                <c:pt idx="8">
                  <c:v>0.1203</c:v>
                </c:pt>
              </c:numCache>
            </c:numRef>
          </c:cat>
          <c:val>
            <c:numRef>
              <c:f>'Limited Growth Stock'!$B$23:$B$31</c:f>
              <c:numCache>
                <c:formatCode>0.00%</c:formatCode>
                <c:ptCount val="9"/>
                <c:pt idx="0">
                  <c:v>0.10970000000000001</c:v>
                </c:pt>
                <c:pt idx="1">
                  <c:v>0.111</c:v>
                </c:pt>
                <c:pt idx="2">
                  <c:v>0.1123</c:v>
                </c:pt>
                <c:pt idx="3">
                  <c:v>0.1137</c:v>
                </c:pt>
                <c:pt idx="4">
                  <c:v>0.115</c:v>
                </c:pt>
                <c:pt idx="5">
                  <c:v>0.1163</c:v>
                </c:pt>
                <c:pt idx="6">
                  <c:v>0.1177</c:v>
                </c:pt>
                <c:pt idx="7">
                  <c:v>0.11899999999999999</c:v>
                </c:pt>
                <c:pt idx="8">
                  <c:v>0.1203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1-424D-A727-2398C647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439376"/>
        <c:axId val="658435112"/>
      </c:lineChart>
      <c:catAx>
        <c:axId val="44760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4096"/>
        <c:crosses val="autoZero"/>
        <c:auto val="1"/>
        <c:lblAlgn val="ctr"/>
        <c:lblOffset val="100"/>
        <c:noMultiLvlLbl val="0"/>
      </c:catAx>
      <c:valAx>
        <c:axId val="6609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02496"/>
        <c:crosses val="autoZero"/>
        <c:crossBetween val="between"/>
      </c:valAx>
      <c:valAx>
        <c:axId val="65843511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39376"/>
        <c:crosses val="max"/>
        <c:crossBetween val="between"/>
      </c:valAx>
      <c:catAx>
        <c:axId val="658439376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658435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16</xdr:row>
      <xdr:rowOff>4762</xdr:rowOff>
    </xdr:from>
    <xdr:to>
      <xdr:col>13</xdr:col>
      <xdr:colOff>133350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C559-7C0F-D97C-76AD-7582576DE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15</xdr:row>
      <xdr:rowOff>195261</xdr:rowOff>
    </xdr:from>
    <xdr:to>
      <xdr:col>13</xdr:col>
      <xdr:colOff>228600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D5263-CE7F-E6E9-67F0-D180F6FF9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16</xdr:row>
      <xdr:rowOff>42861</xdr:rowOff>
    </xdr:from>
    <xdr:to>
      <xdr:col>13</xdr:col>
      <xdr:colOff>495300</xdr:colOff>
      <xdr:row>34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135BF-F2EB-AE58-AB97-CE3C8F528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p/Downloads/CollegeTownBudget_Pettis_Al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Town Budget Calculations"/>
    </sheetNames>
    <sheetDataSet>
      <sheetData sheetId="0" refreshError="1"/>
      <sheetData sheetId="1">
        <row r="21">
          <cell r="B21" t="str">
            <v>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77AF-BA3F-4EA3-A3F9-E31AB0C71B68}">
  <dimension ref="A1:K3"/>
  <sheetViews>
    <sheetView tabSelected="1" topLeftCell="A7" workbookViewId="0">
      <selection sqref="A1:K1"/>
    </sheetView>
  </sheetViews>
  <sheetFormatPr defaultRowHeight="15" x14ac:dyDescent="0.25"/>
  <sheetData>
    <row r="1" spans="1:1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14" t="s">
        <v>2</v>
      </c>
      <c r="B2" s="14"/>
      <c r="C2" s="14"/>
      <c r="D2" s="14"/>
      <c r="E2" s="14"/>
      <c r="F2" s="14"/>
      <c r="G2" s="14"/>
      <c r="H2" s="14"/>
      <c r="I2" s="14"/>
      <c r="J2" s="14"/>
    </row>
    <row r="3" spans="1:11" x14ac:dyDescent="0.25">
      <c r="A3" s="14" t="s">
        <v>1</v>
      </c>
      <c r="B3" s="14"/>
      <c r="C3" s="14"/>
      <c r="D3" s="14"/>
      <c r="E3" s="14"/>
      <c r="F3" s="14"/>
      <c r="G3" s="14"/>
      <c r="H3" s="14"/>
      <c r="I3" s="14"/>
      <c r="J3" s="14"/>
    </row>
  </sheetData>
  <mergeCells count="3">
    <mergeCell ref="A1:K1"/>
    <mergeCell ref="A2:J2"/>
    <mergeCell ref="A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4C81-071B-40AF-A4FF-A5DB608E5926}">
  <dimension ref="A1:G19"/>
  <sheetViews>
    <sheetView workbookViewId="0">
      <selection activeCell="C16" sqref="C16"/>
    </sheetView>
  </sheetViews>
  <sheetFormatPr defaultRowHeight="15" x14ac:dyDescent="0.25"/>
  <cols>
    <col min="1" max="1" width="27.7109375" bestFit="1" customWidth="1"/>
    <col min="2" max="2" width="15" bestFit="1" customWidth="1"/>
    <col min="3" max="3" width="15.28515625" bestFit="1" customWidth="1"/>
    <col min="4" max="5" width="18.5703125" bestFit="1" customWidth="1"/>
    <col min="6" max="6" width="15.7109375" bestFit="1" customWidth="1"/>
    <col min="7" max="7" width="14.140625" bestFit="1" customWidth="1"/>
  </cols>
  <sheetData>
    <row r="1" spans="1:7" x14ac:dyDescent="0.25">
      <c r="A1" s="1" t="s">
        <v>21</v>
      </c>
    </row>
    <row r="3" spans="1:7" x14ac:dyDescent="0.25">
      <c r="A3" s="1" t="s">
        <v>3</v>
      </c>
    </row>
    <row r="4" spans="1:7" ht="15.75" thickBot="1" x14ac:dyDescent="0.3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spans="1:7" ht="15.75" thickTop="1" x14ac:dyDescent="0.25">
      <c r="A5" t="s">
        <v>9</v>
      </c>
      <c r="B5" s="3">
        <v>0.2</v>
      </c>
      <c r="C5" s="3">
        <v>0.4</v>
      </c>
      <c r="D5">
        <v>0.1</v>
      </c>
      <c r="E5" s="4">
        <v>0.18</v>
      </c>
    </row>
    <row r="6" spans="1:7" x14ac:dyDescent="0.25">
      <c r="A6" t="s">
        <v>10</v>
      </c>
      <c r="B6" s="3">
        <v>0.2</v>
      </c>
      <c r="C6" s="3">
        <v>0.5</v>
      </c>
      <c r="D6">
        <v>7.0000000000000007E-2</v>
      </c>
      <c r="E6" s="4">
        <v>0.125</v>
      </c>
    </row>
    <row r="7" spans="1:7" x14ac:dyDescent="0.25">
      <c r="A7" t="s">
        <v>11</v>
      </c>
      <c r="B7" s="3">
        <v>0.3</v>
      </c>
      <c r="C7" s="3">
        <v>1</v>
      </c>
      <c r="D7">
        <v>0.01</v>
      </c>
      <c r="E7" s="4">
        <v>7.4999999999999997E-2</v>
      </c>
    </row>
    <row r="8" spans="1:7" x14ac:dyDescent="0.25">
      <c r="C8" s="3"/>
      <c r="D8" s="3"/>
      <c r="F8" s="4"/>
    </row>
    <row r="10" spans="1:7" x14ac:dyDescent="0.25">
      <c r="A10" s="5" t="s">
        <v>12</v>
      </c>
      <c r="B10" s="6">
        <v>800000</v>
      </c>
    </row>
    <row r="11" spans="1:7" x14ac:dyDescent="0.25">
      <c r="A11" s="5" t="s">
        <v>13</v>
      </c>
      <c r="B11" s="7">
        <v>0.05</v>
      </c>
    </row>
    <row r="12" spans="1:7" x14ac:dyDescent="0.25">
      <c r="A12" s="5"/>
      <c r="B12" s="5"/>
    </row>
    <row r="14" spans="1:7" x14ac:dyDescent="0.25">
      <c r="A14" s="1" t="s">
        <v>14</v>
      </c>
      <c r="G14" s="1"/>
    </row>
    <row r="15" spans="1:7" ht="15.75" thickBot="1" x14ac:dyDescent="0.3">
      <c r="A15" s="2" t="s">
        <v>4</v>
      </c>
      <c r="B15" s="2" t="s">
        <v>15</v>
      </c>
      <c r="C15" s="2" t="s">
        <v>16</v>
      </c>
      <c r="D15" s="2" t="s">
        <v>17</v>
      </c>
      <c r="E15" s="2" t="s">
        <v>18</v>
      </c>
      <c r="F15" s="2" t="s">
        <v>19</v>
      </c>
    </row>
    <row r="16" spans="1:7" ht="15.75" thickTop="1" x14ac:dyDescent="0.25">
      <c r="A16" t="s">
        <v>9</v>
      </c>
      <c r="B16" s="11">
        <v>248888.88888888888</v>
      </c>
      <c r="C16" s="10">
        <f>B16/$B$10</f>
        <v>0.31111111111111112</v>
      </c>
      <c r="D16" s="8">
        <f>(B16*D5+B17*D6+B18*D7)/B10</f>
        <v>0.05</v>
      </c>
      <c r="E16" s="11">
        <f>B16*E5+B17*E6+B18*E7</f>
        <v>94133.333333333314</v>
      </c>
      <c r="F16" s="9">
        <f>E16/B10</f>
        <v>0.11766666666666664</v>
      </c>
    </row>
    <row r="17" spans="1:3" x14ac:dyDescent="0.25">
      <c r="A17" t="s">
        <v>10</v>
      </c>
      <c r="B17" s="11">
        <v>159999.99999999997</v>
      </c>
      <c r="C17" s="10">
        <f>B17/$B$10</f>
        <v>0.19999999999999996</v>
      </c>
    </row>
    <row r="18" spans="1:3" x14ac:dyDescent="0.25">
      <c r="A18" t="s">
        <v>11</v>
      </c>
      <c r="B18" s="11">
        <v>391111.11111111112</v>
      </c>
      <c r="C18" s="10">
        <f>B18/$B$10</f>
        <v>0.48888888888888893</v>
      </c>
    </row>
    <row r="19" spans="1:3" x14ac:dyDescent="0.25">
      <c r="A19" t="s">
        <v>20</v>
      </c>
      <c r="B19" s="11">
        <f>SUM(B16:B18)</f>
        <v>800000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9A3D-31B2-4753-B034-DFACBF34629A}">
  <dimension ref="A1:G31"/>
  <sheetViews>
    <sheetView workbookViewId="0">
      <selection activeCell="E5" sqref="E5"/>
    </sheetView>
  </sheetViews>
  <sheetFormatPr defaultRowHeight="15" x14ac:dyDescent="0.25"/>
  <cols>
    <col min="1" max="1" width="27.7109375" bestFit="1" customWidth="1"/>
    <col min="2" max="2" width="15" bestFit="1" customWidth="1"/>
    <col min="3" max="3" width="15.28515625" bestFit="1" customWidth="1"/>
    <col min="4" max="5" width="18.5703125" bestFit="1" customWidth="1"/>
    <col min="6" max="6" width="15.7109375" bestFit="1" customWidth="1"/>
    <col min="7" max="7" width="14.140625" bestFit="1" customWidth="1"/>
  </cols>
  <sheetData>
    <row r="1" spans="1:7" x14ac:dyDescent="0.25">
      <c r="A1" s="1" t="s">
        <v>21</v>
      </c>
    </row>
    <row r="3" spans="1:7" x14ac:dyDescent="0.25">
      <c r="A3" s="1" t="s">
        <v>3</v>
      </c>
    </row>
    <row r="4" spans="1:7" ht="15.75" thickBot="1" x14ac:dyDescent="0.3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spans="1:7" ht="15.75" thickTop="1" x14ac:dyDescent="0.25">
      <c r="A5" t="s">
        <v>9</v>
      </c>
      <c r="B5" s="3">
        <v>0.2</v>
      </c>
      <c r="C5" s="3">
        <v>0.4</v>
      </c>
      <c r="D5">
        <v>0.1</v>
      </c>
      <c r="E5" s="4">
        <v>0.18</v>
      </c>
    </row>
    <row r="6" spans="1:7" x14ac:dyDescent="0.25">
      <c r="A6" t="s">
        <v>10</v>
      </c>
      <c r="B6" s="3">
        <v>0.2</v>
      </c>
      <c r="C6" s="3">
        <v>0.5</v>
      </c>
      <c r="D6">
        <v>7.0000000000000007E-2</v>
      </c>
      <c r="E6" s="4">
        <v>0.125</v>
      </c>
    </row>
    <row r="7" spans="1:7" x14ac:dyDescent="0.25">
      <c r="A7" t="s">
        <v>11</v>
      </c>
      <c r="B7" s="3">
        <v>0.3</v>
      </c>
      <c r="C7" s="3">
        <v>1</v>
      </c>
      <c r="D7">
        <v>0.01</v>
      </c>
      <c r="E7" s="4">
        <v>7.4999999999999997E-2</v>
      </c>
    </row>
    <row r="8" spans="1:7" x14ac:dyDescent="0.25">
      <c r="C8" s="3"/>
      <c r="D8" s="3"/>
      <c r="F8" s="4"/>
    </row>
    <row r="10" spans="1:7" x14ac:dyDescent="0.25">
      <c r="A10" s="5" t="s">
        <v>12</v>
      </c>
      <c r="B10" s="6">
        <v>800000</v>
      </c>
    </row>
    <row r="11" spans="1:7" x14ac:dyDescent="0.25">
      <c r="A11" s="5" t="s">
        <v>13</v>
      </c>
      <c r="B11" s="12">
        <v>0.05</v>
      </c>
    </row>
    <row r="12" spans="1:7" x14ac:dyDescent="0.25">
      <c r="A12" s="5"/>
      <c r="B12" s="5"/>
    </row>
    <row r="14" spans="1:7" x14ac:dyDescent="0.25">
      <c r="A14" s="1" t="s">
        <v>14</v>
      </c>
      <c r="G14" s="1"/>
    </row>
    <row r="15" spans="1:7" ht="15.75" thickBot="1" x14ac:dyDescent="0.3">
      <c r="A15" s="2" t="s">
        <v>4</v>
      </c>
      <c r="B15" s="2" t="s">
        <v>15</v>
      </c>
      <c r="C15" s="2" t="s">
        <v>16</v>
      </c>
      <c r="D15" s="2" t="s">
        <v>17</v>
      </c>
      <c r="E15" s="2" t="s">
        <v>18</v>
      </c>
      <c r="F15" s="2" t="s">
        <v>19</v>
      </c>
    </row>
    <row r="16" spans="1:7" ht="15.75" thickTop="1" x14ac:dyDescent="0.25">
      <c r="A16" t="s">
        <v>9</v>
      </c>
      <c r="B16" s="11">
        <v>248888.88888888899</v>
      </c>
      <c r="C16" s="10">
        <f>B16/$B$10</f>
        <v>0.31111111111111123</v>
      </c>
      <c r="D16" s="8">
        <f>(B16*D5+B17*D6+B18*D7)/B10</f>
        <v>5.0000000000000017E-2</v>
      </c>
      <c r="E16" s="11">
        <f>B16*E5+B17*E6+B18*E7</f>
        <v>94133.333333333343</v>
      </c>
      <c r="F16" s="9">
        <f>E16/B10</f>
        <v>0.11766666666666668</v>
      </c>
    </row>
    <row r="17" spans="1:5" x14ac:dyDescent="0.25">
      <c r="A17" t="s">
        <v>10</v>
      </c>
      <c r="B17" s="11">
        <v>160000</v>
      </c>
      <c r="C17" s="10">
        <f>B17/$B$10</f>
        <v>0.2</v>
      </c>
    </row>
    <row r="18" spans="1:5" x14ac:dyDescent="0.25">
      <c r="A18" t="s">
        <v>11</v>
      </c>
      <c r="B18" s="11">
        <v>391111.11111111101</v>
      </c>
      <c r="C18" s="10">
        <f>B18/$B$10</f>
        <v>0.48888888888888876</v>
      </c>
    </row>
    <row r="19" spans="1:5" x14ac:dyDescent="0.25">
      <c r="A19" t="s">
        <v>20</v>
      </c>
      <c r="B19" s="11">
        <f>SUM(B16:B18)</f>
        <v>800000</v>
      </c>
    </row>
    <row r="20" spans="1:5" x14ac:dyDescent="0.25">
      <c r="B20" s="11"/>
    </row>
    <row r="21" spans="1:5" x14ac:dyDescent="0.25">
      <c r="A21" s="1" t="s">
        <v>22</v>
      </c>
      <c r="C21" s="15" t="s">
        <v>23</v>
      </c>
      <c r="D21" s="15"/>
    </row>
    <row r="22" spans="1:5" ht="15.75" thickBot="1" x14ac:dyDescent="0.3">
      <c r="A22" s="2" t="s">
        <v>13</v>
      </c>
      <c r="B22" s="2" t="s">
        <v>19</v>
      </c>
      <c r="C22" s="2" t="s">
        <v>9</v>
      </c>
      <c r="D22" s="2" t="s">
        <v>10</v>
      </c>
      <c r="E22" s="2" t="s">
        <v>11</v>
      </c>
    </row>
    <row r="23" spans="1:5" ht="15.75" thickTop="1" x14ac:dyDescent="0.25">
      <c r="A23" s="8">
        <f>0.04</f>
        <v>0.04</v>
      </c>
      <c r="B23" s="9">
        <v>0.106</v>
      </c>
      <c r="C23" s="11">
        <v>160000</v>
      </c>
      <c r="D23" s="11">
        <v>160000</v>
      </c>
      <c r="E23" s="11">
        <v>480000</v>
      </c>
    </row>
    <row r="24" spans="1:5" x14ac:dyDescent="0.25">
      <c r="A24" s="8">
        <v>4.4999999999999998E-2</v>
      </c>
      <c r="B24" s="9">
        <v>0.1118</v>
      </c>
      <c r="C24" s="11">
        <v>204444</v>
      </c>
      <c r="D24" s="11">
        <v>160000</v>
      </c>
      <c r="E24" s="11">
        <v>435556</v>
      </c>
    </row>
    <row r="25" spans="1:5" x14ac:dyDescent="0.25">
      <c r="A25" s="8">
        <v>0.05</v>
      </c>
      <c r="B25" s="9">
        <v>0.1177</v>
      </c>
      <c r="C25" s="11">
        <v>248889</v>
      </c>
      <c r="D25" s="11">
        <v>160000</v>
      </c>
      <c r="E25" s="11">
        <v>391111</v>
      </c>
    </row>
    <row r="26" spans="1:5" x14ac:dyDescent="0.25">
      <c r="A26" s="8">
        <v>5.5E-2</v>
      </c>
      <c r="B26" s="9">
        <v>0.1235</v>
      </c>
      <c r="C26" s="11">
        <v>293333</v>
      </c>
      <c r="D26" s="11">
        <v>160000</v>
      </c>
      <c r="E26" s="11">
        <v>346667</v>
      </c>
    </row>
    <row r="27" spans="1:5" x14ac:dyDescent="0.25">
      <c r="A27" s="8">
        <v>0.06</v>
      </c>
      <c r="B27" s="9">
        <v>0.12870000000000001</v>
      </c>
      <c r="C27" s="11">
        <v>320000</v>
      </c>
      <c r="D27" s="11">
        <v>186667</v>
      </c>
      <c r="E27" s="11">
        <v>293333</v>
      </c>
    </row>
    <row r="28" spans="1:5" x14ac:dyDescent="0.25">
      <c r="A28" s="8">
        <v>6.5000000000000002E-2</v>
      </c>
      <c r="B28" s="9">
        <v>0.13200000000000001</v>
      </c>
      <c r="C28" s="11">
        <v>320000</v>
      </c>
      <c r="D28" s="11">
        <v>240000</v>
      </c>
      <c r="E28" s="11">
        <v>240000</v>
      </c>
    </row>
    <row r="29" spans="1:5" x14ac:dyDescent="0.25">
      <c r="A29" s="8">
        <v>7.0000000000000007E-2</v>
      </c>
      <c r="B29" s="9">
        <v>0.13200000000000001</v>
      </c>
      <c r="C29" s="11">
        <v>320000</v>
      </c>
      <c r="D29" s="11">
        <v>240000</v>
      </c>
      <c r="E29" s="11">
        <v>240000</v>
      </c>
    </row>
    <row r="30" spans="1:5" x14ac:dyDescent="0.25">
      <c r="A30" s="8">
        <v>7.4999999999999997E-2</v>
      </c>
      <c r="B30" s="9">
        <v>0.13200000000000001</v>
      </c>
      <c r="C30" s="11">
        <v>320000</v>
      </c>
      <c r="D30" s="11">
        <v>240000</v>
      </c>
      <c r="E30" s="11">
        <v>240000</v>
      </c>
    </row>
    <row r="31" spans="1:5" x14ac:dyDescent="0.25">
      <c r="A31" s="8">
        <v>0.08</v>
      </c>
      <c r="B31" s="9">
        <v>0.13200000000000001</v>
      </c>
      <c r="C31" s="11">
        <v>320000</v>
      </c>
      <c r="D31" s="11">
        <v>240000</v>
      </c>
      <c r="E31" s="11">
        <v>240000</v>
      </c>
    </row>
  </sheetData>
  <scenarios current="2" show="2">
    <scenario name="Risk0.04" count="4" user="AppState User" comment="Created by AppState User on 11/10/2022_x000a_Modified by AppState User on 11/10/2022">
      <inputCells r="B16" val="160000" numFmtId="165"/>
      <inputCells r="B17" val="160000" numFmtId="165"/>
      <inputCells r="B18" val="480000" numFmtId="165"/>
      <inputCells r="B11" val="0.04" numFmtId="164"/>
    </scenario>
    <scenario name="Risk0.045" count="4" user="AppState User" comment="Created by AppState User on 11/10/2022_x000a_Modified by AppState User on 11/10/2022">
      <inputCells r="B16" val="204444.444444444" numFmtId="165"/>
      <inputCells r="B17" val="160000" numFmtId="165"/>
      <inputCells r="B18" val="435555.555555556" numFmtId="165"/>
      <inputCells r="B11" val="0.045" numFmtId="164"/>
    </scenario>
    <scenario name="Risk0.05" count="4" user="AppState User" comment="Created by AppState User on 11/10/2022_x000a_Modified by AppState User on 11/10/2022">
      <inputCells r="B16" val="248888.888888889" numFmtId="165"/>
      <inputCells r="B17" val="160000" numFmtId="165"/>
      <inputCells r="B18" val="391111.111111111" numFmtId="165"/>
      <inputCells r="B11" val="0.05" numFmtId="164"/>
    </scenario>
    <scenario name="Risk0.055" count="4" user="AppState User" comment="Created by AppState User on 11/10/2022_x000a_Modified by AppState User on 11/10/2022">
      <inputCells r="B16" val="293333.333333333" numFmtId="165"/>
      <inputCells r="B17" val="160000" numFmtId="165"/>
      <inputCells r="B18" val="346666.666666667" numFmtId="165"/>
      <inputCells r="B11" val="0.055" numFmtId="164"/>
    </scenario>
    <scenario name="Risk0.06" count="4" user="AppState User" comment="Created by AppState User on 11/10/2022_x000a_Modified by AppState User on 11/10/2022">
      <inputCells r="B16" val="320000" numFmtId="165"/>
      <inputCells r="B17" val="186666.666666667" numFmtId="165"/>
      <inputCells r="B18" val="293333.333333333" numFmtId="165"/>
      <inputCells r="B11" val="0.06" numFmtId="164"/>
    </scenario>
    <scenario name="Risk0.065" count="4" user="AppState User" comment="Created by AppState User on 11/10/2022_x000a_Modified by AppState User on 11/10/2022">
      <inputCells r="B16" val="320000" numFmtId="165"/>
      <inputCells r="B17" val="240000" numFmtId="165"/>
      <inputCells r="B18" val="240000" numFmtId="165"/>
      <inputCells r="B11" val="0.065" numFmtId="164"/>
    </scenario>
    <scenario name="Risk0.07" count="4" user="AppState User" comment="Created by AppState User on 11/10/2022_x000a_Modified by AppState User on 11/10/2022">
      <inputCells r="B16" val="320000" numFmtId="165"/>
      <inputCells r="B17" val="240000" numFmtId="165"/>
      <inputCells r="B18" val="240000" numFmtId="165"/>
      <inputCells r="B11" val="0.07" numFmtId="164"/>
    </scenario>
    <scenario name="Risk0.075" count="4" user="AppState User" comment="Created by AppState User on 11/10/2022_x000a_Modified by AppState User on 11/10/2022">
      <inputCells r="B16" val="320000" numFmtId="165"/>
      <inputCells r="B17" val="240000" numFmtId="165"/>
      <inputCells r="B18" val="240000" numFmtId="165"/>
      <inputCells r="B11" val="0.075" numFmtId="164"/>
    </scenario>
    <scenario name="Risk0.08" count="4" user="AppState User" comment="Created by AppState User on 11/10/2022_x000a_Modified by AppState User on 11/10/2022">
      <inputCells r="B16" val="320000" numFmtId="165"/>
      <inputCells r="B17" val="240000" numFmtId="165"/>
      <inputCells r="B18" val="240000" numFmtId="165"/>
      <inputCells r="B11" val="0.08" numFmtId="164"/>
    </scenario>
  </scenarios>
  <mergeCells count="1">
    <mergeCell ref="C21:D2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9260-3E6A-4A90-9F0B-0075D852DBFA}">
  <dimension ref="A1:G31"/>
  <sheetViews>
    <sheetView topLeftCell="A12" workbookViewId="0">
      <selection activeCell="E23" sqref="E23"/>
    </sheetView>
  </sheetViews>
  <sheetFormatPr defaultRowHeight="15" x14ac:dyDescent="0.25"/>
  <cols>
    <col min="1" max="1" width="38.28515625" bestFit="1" customWidth="1"/>
    <col min="2" max="2" width="15" bestFit="1" customWidth="1"/>
    <col min="3" max="3" width="15.28515625" bestFit="1" customWidth="1"/>
    <col min="4" max="5" width="18.5703125" bestFit="1" customWidth="1"/>
    <col min="6" max="6" width="15.7109375" bestFit="1" customWidth="1"/>
    <col min="7" max="7" width="14.140625" bestFit="1" customWidth="1"/>
  </cols>
  <sheetData>
    <row r="1" spans="1:7" x14ac:dyDescent="0.25">
      <c r="A1" s="1" t="s">
        <v>21</v>
      </c>
    </row>
    <row r="3" spans="1:7" x14ac:dyDescent="0.25">
      <c r="A3" s="1" t="s">
        <v>3</v>
      </c>
    </row>
    <row r="4" spans="1:7" ht="15.75" thickBot="1" x14ac:dyDescent="0.3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spans="1:7" ht="15.75" thickTop="1" x14ac:dyDescent="0.25">
      <c r="A5" t="s">
        <v>9</v>
      </c>
      <c r="B5" s="3">
        <v>0.2</v>
      </c>
      <c r="C5" s="3">
        <v>0.4</v>
      </c>
      <c r="D5">
        <v>0.1</v>
      </c>
      <c r="E5" s="4">
        <v>0.12</v>
      </c>
    </row>
    <row r="6" spans="1:7" x14ac:dyDescent="0.25">
      <c r="A6" t="s">
        <v>10</v>
      </c>
      <c r="B6" s="3">
        <v>0.2</v>
      </c>
      <c r="C6" s="3">
        <v>0.5</v>
      </c>
      <c r="D6">
        <v>7.0000000000000007E-2</v>
      </c>
      <c r="E6" s="4">
        <v>0.125</v>
      </c>
    </row>
    <row r="7" spans="1:7" x14ac:dyDescent="0.25">
      <c r="A7" t="s">
        <v>11</v>
      </c>
      <c r="B7" s="3">
        <v>0.3</v>
      </c>
      <c r="C7" s="3">
        <v>1</v>
      </c>
      <c r="D7">
        <v>0.01</v>
      </c>
      <c r="E7" s="4">
        <v>7.4999999999999997E-2</v>
      </c>
    </row>
    <row r="8" spans="1:7" x14ac:dyDescent="0.25">
      <c r="C8" s="3"/>
      <c r="D8" s="3"/>
      <c r="F8" s="4"/>
    </row>
    <row r="10" spans="1:7" x14ac:dyDescent="0.25">
      <c r="A10" s="5" t="s">
        <v>12</v>
      </c>
      <c r="B10" s="6">
        <v>800000</v>
      </c>
    </row>
    <row r="11" spans="1:7" x14ac:dyDescent="0.25">
      <c r="A11" s="5" t="s">
        <v>13</v>
      </c>
      <c r="B11" s="7">
        <v>0.05</v>
      </c>
    </row>
    <row r="12" spans="1:7" x14ac:dyDescent="0.25">
      <c r="A12" s="5"/>
      <c r="B12" s="5"/>
    </row>
    <row r="14" spans="1:7" x14ac:dyDescent="0.25">
      <c r="A14" s="1" t="s">
        <v>14</v>
      </c>
      <c r="G14" s="1"/>
    </row>
    <row r="15" spans="1:7" ht="15.75" thickBot="1" x14ac:dyDescent="0.3">
      <c r="A15" s="2" t="s">
        <v>4</v>
      </c>
      <c r="B15" s="2" t="s">
        <v>15</v>
      </c>
      <c r="C15" s="2" t="s">
        <v>16</v>
      </c>
      <c r="D15" s="2" t="s">
        <v>17</v>
      </c>
      <c r="E15" s="2" t="s">
        <v>18</v>
      </c>
      <c r="F15" s="2" t="s">
        <v>19</v>
      </c>
    </row>
    <row r="16" spans="1:7" ht="15.75" thickTop="1" x14ac:dyDescent="0.25">
      <c r="A16" t="s">
        <v>9</v>
      </c>
      <c r="B16" s="11">
        <v>160000</v>
      </c>
      <c r="C16" s="10">
        <f>B16/$B$10</f>
        <v>0.2</v>
      </c>
      <c r="D16" s="8">
        <f>(B16*D5+B17*D6+B18*D7)/B10</f>
        <v>4.9999999999999982E-2</v>
      </c>
      <c r="E16" s="11">
        <f>B16*E5+B17*E6+B18*E7</f>
        <v>81866.666666666657</v>
      </c>
      <c r="F16" s="9">
        <f>E16/B10</f>
        <v>0.10233333333333332</v>
      </c>
    </row>
    <row r="17" spans="1:5" x14ac:dyDescent="0.25">
      <c r="A17" t="s">
        <v>10</v>
      </c>
      <c r="B17" s="11">
        <v>293333.33333333302</v>
      </c>
      <c r="C17" s="10">
        <f>B17/$B$10</f>
        <v>0.36666666666666625</v>
      </c>
    </row>
    <row r="18" spans="1:5" x14ac:dyDescent="0.25">
      <c r="A18" t="s">
        <v>11</v>
      </c>
      <c r="B18" s="11">
        <v>346666.66666666698</v>
      </c>
      <c r="C18" s="10">
        <f>B18/$B$10</f>
        <v>0.43333333333333374</v>
      </c>
    </row>
    <row r="19" spans="1:5" x14ac:dyDescent="0.25">
      <c r="A19" t="s">
        <v>20</v>
      </c>
      <c r="B19" s="11">
        <f>SUM(B16:B18)</f>
        <v>800000</v>
      </c>
    </row>
    <row r="21" spans="1:5" x14ac:dyDescent="0.25">
      <c r="A21" s="1" t="s">
        <v>24</v>
      </c>
      <c r="C21" s="15" t="s">
        <v>23</v>
      </c>
      <c r="D21" s="15"/>
    </row>
    <row r="22" spans="1:5" ht="15.75" thickBot="1" x14ac:dyDescent="0.3">
      <c r="A22" s="2" t="s">
        <v>25</v>
      </c>
      <c r="B22" s="2" t="s">
        <v>19</v>
      </c>
      <c r="C22" s="2" t="s">
        <v>9</v>
      </c>
      <c r="D22" s="2" t="s">
        <v>10</v>
      </c>
      <c r="E22" s="2" t="s">
        <v>11</v>
      </c>
    </row>
    <row r="23" spans="1:5" ht="15.75" thickTop="1" x14ac:dyDescent="0.25">
      <c r="A23" s="13">
        <v>0.12</v>
      </c>
      <c r="B23" s="9">
        <v>0.1023</v>
      </c>
      <c r="C23" s="11">
        <v>160000</v>
      </c>
      <c r="D23" s="11">
        <v>293333</v>
      </c>
      <c r="E23" s="11">
        <v>346667</v>
      </c>
    </row>
    <row r="24" spans="1:5" x14ac:dyDescent="0.25">
      <c r="A24" s="13">
        <v>0.13</v>
      </c>
      <c r="B24" s="9">
        <v>0.1043</v>
      </c>
      <c r="C24" s="11">
        <v>160000</v>
      </c>
      <c r="D24" s="11">
        <v>293333</v>
      </c>
      <c r="E24" s="11">
        <v>346667</v>
      </c>
    </row>
    <row r="25" spans="1:5" x14ac:dyDescent="0.25">
      <c r="A25" s="13">
        <v>0.14000000000000001</v>
      </c>
      <c r="B25" s="9">
        <v>0.10630000000000001</v>
      </c>
      <c r="C25" s="11">
        <v>160000</v>
      </c>
      <c r="D25" s="11">
        <v>293333</v>
      </c>
      <c r="E25" s="11">
        <v>346667</v>
      </c>
    </row>
    <row r="26" spans="1:5" x14ac:dyDescent="0.25">
      <c r="A26" s="13">
        <v>0.15</v>
      </c>
      <c r="B26" s="9">
        <v>0.10829999999999999</v>
      </c>
      <c r="C26" s="11">
        <v>160000</v>
      </c>
      <c r="D26" s="11">
        <v>293333</v>
      </c>
      <c r="E26" s="11">
        <v>346667</v>
      </c>
    </row>
    <row r="27" spans="1:5" x14ac:dyDescent="0.25">
      <c r="A27" s="13">
        <v>0.16</v>
      </c>
      <c r="B27" s="9">
        <v>0.1114</v>
      </c>
      <c r="C27" s="11">
        <v>248889</v>
      </c>
      <c r="D27" s="11">
        <v>160000</v>
      </c>
      <c r="E27" s="11">
        <v>391111</v>
      </c>
    </row>
    <row r="28" spans="1:5" x14ac:dyDescent="0.25">
      <c r="A28" s="13">
        <v>0.17</v>
      </c>
      <c r="B28" s="9">
        <v>0.11459999999999999</v>
      </c>
      <c r="C28" s="11">
        <v>248889</v>
      </c>
      <c r="D28" s="11">
        <v>160000</v>
      </c>
      <c r="E28" s="11">
        <v>391111</v>
      </c>
    </row>
    <row r="29" spans="1:5" x14ac:dyDescent="0.25">
      <c r="A29" s="13">
        <v>0.18</v>
      </c>
      <c r="B29" s="9">
        <v>0.1177</v>
      </c>
      <c r="C29" s="11">
        <v>248889</v>
      </c>
      <c r="D29" s="11">
        <v>160000</v>
      </c>
      <c r="E29" s="11">
        <v>391111</v>
      </c>
    </row>
    <row r="30" spans="1:5" x14ac:dyDescent="0.25">
      <c r="A30" s="13">
        <v>0.19</v>
      </c>
      <c r="B30" s="9">
        <v>0.1208</v>
      </c>
      <c r="C30" s="11">
        <v>248889</v>
      </c>
      <c r="D30" s="11">
        <v>160000</v>
      </c>
      <c r="E30" s="11">
        <v>391111</v>
      </c>
    </row>
    <row r="31" spans="1:5" x14ac:dyDescent="0.25">
      <c r="A31" s="13">
        <v>0.2</v>
      </c>
      <c r="B31" s="9">
        <v>0.1239</v>
      </c>
      <c r="C31" s="11">
        <v>248889</v>
      </c>
      <c r="D31" s="11">
        <v>160000</v>
      </c>
      <c r="E31" s="11">
        <v>391111</v>
      </c>
    </row>
  </sheetData>
  <scenarios current="0" show="0">
    <scenario name="Growth0.12" count="4" user="AppState User" comment="Created by AppState User on 11/10/2022_x000a_Modified by AppState User on 11/10/2022">
      <inputCells r="B16" val="160000" numFmtId="165"/>
      <inputCells r="B17" val="293333.333333333" numFmtId="165"/>
      <inputCells r="B18" val="346666.666666667" numFmtId="165"/>
      <inputCells r="E5" val="0.12" numFmtId="10"/>
    </scenario>
    <scenario name="Growth0.13" count="4" user="AppState User" comment="Created by AppState User on 11/10/2022_x000a_Modified by AppState User on 11/10/2022">
      <inputCells r="B16" val="160000" numFmtId="165"/>
      <inputCells r="B17" val="293333.333333333" numFmtId="165"/>
      <inputCells r="B18" val="346666.666666667" numFmtId="165"/>
      <inputCells r="E5" val="0.13" numFmtId="10"/>
    </scenario>
    <scenario name="Growth0.14" count="4" user="AppState User" comment="Created by AppState User on 11/10/2022_x000a_Modified by AppState User on 11/10/2022">
      <inputCells r="B16" val="160000" numFmtId="165"/>
      <inputCells r="B17" val="293333.333333333" numFmtId="165"/>
      <inputCells r="B18" val="346666.666666667" numFmtId="165"/>
      <inputCells r="E5" val="0.14" numFmtId="10"/>
    </scenario>
    <scenario name="Growth0.15" count="4" user="AppState User" comment="Created by AppState User on 11/10/2022_x000a_Modified by AppState User on 11/10/2022">
      <inputCells r="B16" val="160000" numFmtId="165"/>
      <inputCells r="B17" val="293333.333333333" numFmtId="165"/>
      <inputCells r="B18" val="346666.666666667" numFmtId="165"/>
      <inputCells r="E5" val="0.15" numFmtId="10"/>
    </scenario>
    <scenario name="Growth0.16" count="4" user="AppState User" comment="Created by AppState User on 11/10/2022_x000a_Modified by AppState User on 11/10/2022">
      <inputCells r="B16" val="248888.888888889" numFmtId="165"/>
      <inputCells r="B17" val="160000" numFmtId="165"/>
      <inputCells r="B18" val="391111.111111111" numFmtId="165"/>
      <inputCells r="E5" val="0.16" numFmtId="10"/>
    </scenario>
    <scenario name="Growth0.17" count="4" user="AppState User" comment="Created by AppState User on 11/10/2022_x000a_Modified by AppState User on 11/10/2022">
      <inputCells r="B16" val="248888.888888889" numFmtId="165"/>
      <inputCells r="B17" val="160000" numFmtId="165"/>
      <inputCells r="B18" val="391111.111111111" numFmtId="165"/>
      <inputCells r="E5" val="0.17" numFmtId="10"/>
    </scenario>
    <scenario name="Growth0.18" count="4" user="AppState User" comment="Created by AppState User on 11/10/2022_x000a_Modified by AppState User on 11/10/2022">
      <inputCells r="B16" val="248888.888888889" numFmtId="165"/>
      <inputCells r="B17" val="160000" numFmtId="165"/>
      <inputCells r="B18" val="391111.111111111" numFmtId="165"/>
      <inputCells r="E5" val="0.18" numFmtId="10"/>
    </scenario>
    <scenario name="Growth0.19" count="4" user="AppState User" comment="Created by AppState User on 11/10/2022_x000a_Modified by AppState User on 11/10/2022">
      <inputCells r="B16" val="248888.888888889" numFmtId="165"/>
      <inputCells r="B17" val="160000" numFmtId="165"/>
      <inputCells r="B18" val="391111.111111111" numFmtId="165"/>
      <inputCells r="E5" val="0.19" numFmtId="10"/>
    </scenario>
    <scenario name="Growth0.20" count="4" user="AppState User" comment="Created by AppState User on 11/10/2022_x000a_Modified by AppState User on 11/10/2022">
      <inputCells r="B16" val="248888.888888889" numFmtId="165"/>
      <inputCells r="B17" val="160000" numFmtId="165"/>
      <inputCells r="B18" val="391111.111111111" numFmtId="165"/>
      <inputCells r="E5" val="0.2" numFmtId="10"/>
    </scenario>
  </scenarios>
  <mergeCells count="1">
    <mergeCell ref="C21:D2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76D5-6A4A-485F-AC6C-4DAA0A91D805}">
  <dimension ref="A1:G31"/>
  <sheetViews>
    <sheetView topLeftCell="A4" workbookViewId="0">
      <selection activeCell="O26" sqref="O26"/>
    </sheetView>
  </sheetViews>
  <sheetFormatPr defaultRowHeight="15" x14ac:dyDescent="0.25"/>
  <cols>
    <col min="1" max="1" width="38.28515625" bestFit="1" customWidth="1"/>
    <col min="2" max="2" width="15" bestFit="1" customWidth="1"/>
    <col min="3" max="3" width="15.28515625" bestFit="1" customWidth="1"/>
    <col min="4" max="5" width="18.5703125" bestFit="1" customWidth="1"/>
    <col min="6" max="6" width="15.7109375" bestFit="1" customWidth="1"/>
    <col min="7" max="7" width="14.140625" bestFit="1" customWidth="1"/>
  </cols>
  <sheetData>
    <row r="1" spans="1:7" x14ac:dyDescent="0.25">
      <c r="A1" s="1" t="s">
        <v>21</v>
      </c>
    </row>
    <row r="3" spans="1:7" x14ac:dyDescent="0.25">
      <c r="A3" s="1" t="s">
        <v>3</v>
      </c>
    </row>
    <row r="4" spans="1:7" ht="15.75" thickBot="1" x14ac:dyDescent="0.3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spans="1:7" ht="15.75" thickTop="1" x14ac:dyDescent="0.25">
      <c r="A5" t="s">
        <v>9</v>
      </c>
      <c r="B5" s="3">
        <v>0.2</v>
      </c>
      <c r="C5" s="3">
        <v>0.4</v>
      </c>
      <c r="D5">
        <v>0.1</v>
      </c>
      <c r="E5" s="4">
        <v>0.18</v>
      </c>
    </row>
    <row r="6" spans="1:7" x14ac:dyDescent="0.25">
      <c r="A6" t="s">
        <v>10</v>
      </c>
      <c r="B6" s="3">
        <v>0.2</v>
      </c>
      <c r="C6" s="3">
        <v>0.5</v>
      </c>
      <c r="D6">
        <v>7.0000000000000007E-2</v>
      </c>
      <c r="E6" s="4">
        <v>0.14000000000000001</v>
      </c>
    </row>
    <row r="7" spans="1:7" x14ac:dyDescent="0.25">
      <c r="A7" t="s">
        <v>11</v>
      </c>
      <c r="B7" s="3">
        <v>0.3</v>
      </c>
      <c r="C7" s="3">
        <v>1</v>
      </c>
      <c r="D7">
        <v>0.01</v>
      </c>
      <c r="E7" s="4">
        <v>7.4999999999999997E-2</v>
      </c>
    </row>
    <row r="8" spans="1:7" x14ac:dyDescent="0.25">
      <c r="C8" s="3"/>
      <c r="D8" s="3"/>
      <c r="F8" s="4"/>
    </row>
    <row r="10" spans="1:7" x14ac:dyDescent="0.25">
      <c r="A10" s="5" t="s">
        <v>12</v>
      </c>
      <c r="B10" s="6">
        <v>800000</v>
      </c>
    </row>
    <row r="11" spans="1:7" x14ac:dyDescent="0.25">
      <c r="A11" s="5" t="s">
        <v>13</v>
      </c>
      <c r="B11" s="7">
        <v>0.05</v>
      </c>
    </row>
    <row r="12" spans="1:7" x14ac:dyDescent="0.25">
      <c r="A12" s="5"/>
      <c r="B12" s="5"/>
    </row>
    <row r="14" spans="1:7" x14ac:dyDescent="0.25">
      <c r="A14" s="1" t="s">
        <v>14</v>
      </c>
      <c r="G14" s="1"/>
    </row>
    <row r="15" spans="1:7" ht="15.75" thickBot="1" x14ac:dyDescent="0.3">
      <c r="A15" s="2" t="s">
        <v>4</v>
      </c>
      <c r="B15" s="2" t="s">
        <v>15</v>
      </c>
      <c r="C15" s="2" t="s">
        <v>16</v>
      </c>
      <c r="D15" s="2" t="s">
        <v>17</v>
      </c>
      <c r="E15" s="2" t="s">
        <v>18</v>
      </c>
      <c r="F15" s="2" t="s">
        <v>19</v>
      </c>
    </row>
    <row r="16" spans="1:7" ht="15.75" thickTop="1" x14ac:dyDescent="0.25">
      <c r="A16" t="s">
        <v>9</v>
      </c>
      <c r="B16" s="11">
        <v>213333.33333333334</v>
      </c>
      <c r="C16" s="10">
        <f>B16/$B$10</f>
        <v>0.26666666666666666</v>
      </c>
      <c r="D16" s="8">
        <f>(B16*D5+B17*D6+B18*D7)/B10</f>
        <v>0.05</v>
      </c>
      <c r="E16" s="11">
        <f>B16*E5+B17*E6+B18*E7</f>
        <v>96266.666666666657</v>
      </c>
      <c r="F16" s="9">
        <f>E16/B10</f>
        <v>0.12033333333333332</v>
      </c>
    </row>
    <row r="17" spans="1:5" x14ac:dyDescent="0.25">
      <c r="A17" t="s">
        <v>10</v>
      </c>
      <c r="B17" s="11">
        <v>213333.33333333337</v>
      </c>
      <c r="C17" s="10">
        <f>B17/$B$10</f>
        <v>0.26666666666666672</v>
      </c>
    </row>
    <row r="18" spans="1:5" x14ac:dyDescent="0.25">
      <c r="A18" t="s">
        <v>11</v>
      </c>
      <c r="B18" s="11">
        <v>373333.3333333332</v>
      </c>
      <c r="C18" s="10">
        <f>B18/$B$10</f>
        <v>0.46666666666666651</v>
      </c>
    </row>
    <row r="19" spans="1:5" x14ac:dyDescent="0.25">
      <c r="A19" t="s">
        <v>20</v>
      </c>
      <c r="B19" s="11">
        <f>SUM(B16:B18)</f>
        <v>800000</v>
      </c>
    </row>
    <row r="21" spans="1:5" x14ac:dyDescent="0.25">
      <c r="A21" s="1" t="s">
        <v>26</v>
      </c>
      <c r="C21" s="15" t="s">
        <v>23</v>
      </c>
      <c r="D21" s="15"/>
    </row>
    <row r="22" spans="1:5" ht="15.75" thickBot="1" x14ac:dyDescent="0.3">
      <c r="A22" s="2" t="s">
        <v>27</v>
      </c>
      <c r="B22" s="2" t="s">
        <v>19</v>
      </c>
      <c r="C22" s="2" t="s">
        <v>9</v>
      </c>
      <c r="D22" s="2" t="s">
        <v>10</v>
      </c>
      <c r="E22" s="2" t="s">
        <v>11</v>
      </c>
    </row>
    <row r="23" spans="1:5" ht="15.75" thickTop="1" x14ac:dyDescent="0.25">
      <c r="A23" s="16">
        <v>0.1</v>
      </c>
      <c r="B23" s="9">
        <v>0.10970000000000001</v>
      </c>
      <c r="C23" s="11">
        <v>213333</v>
      </c>
      <c r="D23" s="11">
        <v>213333</v>
      </c>
      <c r="E23" s="11">
        <v>373333</v>
      </c>
    </row>
    <row r="24" spans="1:5" x14ac:dyDescent="0.25">
      <c r="A24" s="16">
        <v>0.105</v>
      </c>
      <c r="B24" s="9">
        <v>0.111</v>
      </c>
      <c r="C24" s="11">
        <v>213333</v>
      </c>
      <c r="D24" s="11">
        <v>213333</v>
      </c>
      <c r="E24" s="11">
        <v>373333</v>
      </c>
    </row>
    <row r="25" spans="1:5" x14ac:dyDescent="0.25">
      <c r="A25" s="16">
        <v>0.11</v>
      </c>
      <c r="B25" s="9">
        <v>0.1123</v>
      </c>
      <c r="C25" s="11">
        <v>213333</v>
      </c>
      <c r="D25" s="11">
        <v>213333</v>
      </c>
      <c r="E25" s="11">
        <v>373333</v>
      </c>
    </row>
    <row r="26" spans="1:5" x14ac:dyDescent="0.25">
      <c r="A26" s="16">
        <v>0.115</v>
      </c>
      <c r="B26" s="9">
        <v>0.1137</v>
      </c>
      <c r="C26" s="11">
        <v>213333</v>
      </c>
      <c r="D26" s="11">
        <v>213333</v>
      </c>
      <c r="E26" s="11">
        <v>373333</v>
      </c>
    </row>
    <row r="27" spans="1:5" x14ac:dyDescent="0.25">
      <c r="A27" s="16">
        <v>0.12</v>
      </c>
      <c r="B27" s="9">
        <v>0.115</v>
      </c>
      <c r="C27" s="11">
        <v>213333</v>
      </c>
      <c r="D27" s="11">
        <v>213333</v>
      </c>
      <c r="E27" s="11">
        <v>373333</v>
      </c>
    </row>
    <row r="28" spans="1:5" x14ac:dyDescent="0.25">
      <c r="A28" s="16">
        <v>0.125</v>
      </c>
      <c r="B28" s="9">
        <v>0.1163</v>
      </c>
      <c r="C28" s="11">
        <v>213333</v>
      </c>
      <c r="D28" s="11">
        <v>213333</v>
      </c>
      <c r="E28" s="11">
        <v>373333</v>
      </c>
    </row>
    <row r="29" spans="1:5" x14ac:dyDescent="0.25">
      <c r="A29" s="16">
        <v>0.13</v>
      </c>
      <c r="B29" s="9">
        <v>0.1177</v>
      </c>
      <c r="C29" s="11">
        <v>213333</v>
      </c>
      <c r="D29" s="11">
        <v>213333</v>
      </c>
      <c r="E29" s="11">
        <v>373333</v>
      </c>
    </row>
    <row r="30" spans="1:5" x14ac:dyDescent="0.25">
      <c r="A30" s="16">
        <v>0.13500000000000001</v>
      </c>
      <c r="B30" s="9">
        <v>0.11899999999999999</v>
      </c>
      <c r="C30" s="11">
        <v>213333</v>
      </c>
      <c r="D30" s="11">
        <v>213333</v>
      </c>
      <c r="E30" s="11">
        <v>373333</v>
      </c>
    </row>
    <row r="31" spans="1:5" x14ac:dyDescent="0.25">
      <c r="A31" s="16">
        <v>0.14000000000000001</v>
      </c>
      <c r="B31" s="9">
        <v>0.1203</v>
      </c>
      <c r="C31" s="11">
        <v>213333</v>
      </c>
      <c r="D31" s="11">
        <v>213333</v>
      </c>
      <c r="E31" s="11">
        <v>373333</v>
      </c>
    </row>
  </sheetData>
  <scenarios current="8">
    <scenario name="Income0.1" count="4" user="Alex Pettis" comment="Created by Alex Pettis on 11/10/2022_x000a_Modified by Alex Pettis on 11/10/2022">
      <inputCells r="B16" val="213333.333333333" numFmtId="165"/>
      <inputCells r="B17" val="213333.333333333" numFmtId="165"/>
      <inputCells r="B18" val="373333.333333333" numFmtId="165"/>
      <inputCells r="E6" val="0.1" numFmtId="10"/>
    </scenario>
    <scenario name="Income0.105" count="4" user="Alex Pettis" comment="Created by Alex Pettis on 11/10/2022_x000a_Modified by Alex Pettis on 11/10/2022">
      <inputCells r="B16" val="213333.333333333" numFmtId="165"/>
      <inputCells r="B17" val="213333.333333333" numFmtId="165"/>
      <inputCells r="B18" val="373333.333333333" numFmtId="165"/>
      <inputCells r="E6" val="0.105" numFmtId="10"/>
    </scenario>
    <scenario name="Income0.11" count="4" user="Alex Pettis" comment="Created by Alex Pettis on 11/10/2022_x000a_Modified by Alex Pettis on 11/10/2022">
      <inputCells r="B16" val="213333.333333333" numFmtId="165"/>
      <inputCells r="B17" val="213333.333333333" numFmtId="165"/>
      <inputCells r="B18" val="373333.333333333" numFmtId="165"/>
      <inputCells r="E6" val="0.11" numFmtId="10"/>
    </scenario>
    <scenario name="Income0.115" count="4" user="Alex Pettis" comment="Created by Alex Pettis on 11/10/2022_x000a_Modified by Alex Pettis on 11/10/2022">
      <inputCells r="B16" val="213333.333333333" numFmtId="165"/>
      <inputCells r="B17" val="213333.333333333" numFmtId="165"/>
      <inputCells r="B18" val="373333.333333333" numFmtId="165"/>
      <inputCells r="E6" val="0.115" numFmtId="10"/>
    </scenario>
    <scenario name="Income0.12" count="4" user="Alex Pettis" comment="Created by Alex Pettis on 11/10/2022_x000a_Modified by Alex Pettis on 11/10/2022">
      <inputCells r="B16" val="213333.333333333" numFmtId="165"/>
      <inputCells r="B17" val="213333.333333333" numFmtId="165"/>
      <inputCells r="B18" val="373333.333333333" numFmtId="165"/>
      <inputCells r="E6" val="0.12" numFmtId="10"/>
    </scenario>
    <scenario name="Income0.125" count="4" user="Alex Pettis" comment="Created by Alex Pettis on 11/10/2022_x000a_Modified by Alex Pettis on 11/10/2022">
      <inputCells r="B16" val="213333.333333333" numFmtId="165"/>
      <inputCells r="B17" val="213333.333333333" numFmtId="165"/>
      <inputCells r="B18" val="373333.333333333" numFmtId="165"/>
      <inputCells r="E6" val="0.125" numFmtId="10"/>
    </scenario>
    <scenario name="Income0.13" count="4" user="Alex Pettis" comment="Created by Alex Pettis on 11/10/2022_x000a_Modified by Alex Pettis on 11/10/2022">
      <inputCells r="B16" val="213333.333333333" numFmtId="165"/>
      <inputCells r="B17" val="213333.333333333" numFmtId="165"/>
      <inputCells r="B18" val="373333.333333333" numFmtId="165"/>
      <inputCells r="E6" val="0.13" numFmtId="10"/>
    </scenario>
    <scenario name="Income0.135" count="4" user="Alex Pettis" comment="Created by Alex Pettis on 11/10/2022_x000a_Modified by Alex Pettis on 11/10/2022">
      <inputCells r="B16" val="213333.333333333" numFmtId="165"/>
      <inputCells r="B17" val="213333.333333333" numFmtId="165"/>
      <inputCells r="B18" val="373333.333333333" numFmtId="165"/>
      <inputCells r="E6" val="0.135" numFmtId="10"/>
    </scenario>
    <scenario name="Income0.14" count="4" user="Alex Pettis" comment="Created by Alex Pettis on 11/10/2022_x000a_Modified by Alex Pettis on 11/10/2022">
      <inputCells r="B16" val="213333.333333333" numFmtId="165"/>
      <inputCells r="B17" val="213333.333333333" numFmtId="165"/>
      <inputCells r="B18" val="373333.333333333" numFmtId="165"/>
      <inputCells r="E6" val="0.14" numFmtId="10"/>
    </scenario>
  </scenarios>
  <mergeCells count="1">
    <mergeCell ref="C21:D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Solution Template</vt:lpstr>
      <vt:lpstr>Risk Index Sensitivity</vt:lpstr>
      <vt:lpstr>Growth Stock Yield Sensitivity</vt:lpstr>
      <vt:lpstr>Limited Growth Stock</vt:lpstr>
    </vt:vector>
  </TitlesOfParts>
  <Company>Appalachian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AppState User</dc:creator>
  <cp:lastModifiedBy>Alex Pettis</cp:lastModifiedBy>
  <dcterms:created xsi:type="dcterms:W3CDTF">2022-11-08T17:27:23Z</dcterms:created>
  <dcterms:modified xsi:type="dcterms:W3CDTF">2022-11-11T02:04:09Z</dcterms:modified>
</cp:coreProperties>
</file>