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xDR\"/>
    </mc:Choice>
  </mc:AlternateContent>
  <xr:revisionPtr revIDLastSave="0" documentId="13_ncr:1_{10A197BF-7D61-4BA1-B64B-CA0A26A56B6E}" xr6:coauthVersionLast="47" xr6:coauthVersionMax="47" xr10:uidLastSave="{00000000-0000-0000-0000-000000000000}"/>
  <bookViews>
    <workbookView xWindow="-120" yWindow="-120" windowWidth="29040" windowHeight="15840" activeTab="3" xr2:uid="{D513A1B8-3BB4-4549-8592-6AFD998EA487}"/>
  </bookViews>
  <sheets>
    <sheet name="Hoja1" sheetId="1" r:id="rId1"/>
    <sheet name="Prosupuesto de Ventas" sheetId="2" r:id="rId2"/>
    <sheet name="Hoja3" sheetId="3" r:id="rId3"/>
    <sheet name="Hoja4" sheetId="4" r:id="rId4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4" l="1"/>
  <c r="E4" i="3"/>
  <c r="E5" i="3"/>
  <c r="E6" i="3"/>
  <c r="E7" i="3"/>
  <c r="E8" i="3"/>
  <c r="E9" i="3"/>
  <c r="E10" i="3"/>
  <c r="E11" i="3"/>
  <c r="E3" i="3"/>
  <c r="C4" i="3"/>
  <c r="C5" i="3"/>
  <c r="C6" i="3"/>
  <c r="C7" i="3"/>
  <c r="C8" i="3"/>
  <c r="C9" i="3"/>
  <c r="C10" i="3"/>
  <c r="C11" i="3"/>
  <c r="C3" i="3"/>
  <c r="D4" i="3"/>
  <c r="F4" i="3" s="1"/>
  <c r="D5" i="3"/>
  <c r="F5" i="3" s="1"/>
  <c r="D6" i="3"/>
  <c r="F6" i="3" s="1"/>
  <c r="D7" i="3"/>
  <c r="F7" i="3" s="1"/>
  <c r="D8" i="3"/>
  <c r="D9" i="3"/>
  <c r="F9" i="3" s="1"/>
  <c r="D10" i="3"/>
  <c r="F10" i="3" s="1"/>
  <c r="D11" i="3"/>
  <c r="D3" i="3"/>
  <c r="B4" i="3"/>
  <c r="B5" i="3"/>
  <c r="B6" i="3"/>
  <c r="B7" i="3"/>
  <c r="B8" i="3"/>
  <c r="B9" i="3"/>
  <c r="B10" i="3"/>
  <c r="B11" i="3"/>
  <c r="B3" i="3"/>
  <c r="D11" i="2"/>
  <c r="E11" i="2"/>
  <c r="F11" i="2"/>
  <c r="C11" i="2"/>
  <c r="D9" i="2"/>
  <c r="E9" i="2"/>
  <c r="F9" i="2"/>
  <c r="C9" i="2"/>
  <c r="G7" i="2"/>
  <c r="E7" i="2"/>
  <c r="F7" i="2" s="1"/>
  <c r="D7" i="2"/>
  <c r="A15" i="1"/>
  <c r="N11" i="1"/>
  <c r="M12" i="1"/>
  <c r="L12" i="1"/>
  <c r="M11" i="1"/>
  <c r="L11" i="1"/>
  <c r="K11" i="1"/>
  <c r="J11" i="1"/>
  <c r="I11" i="1"/>
  <c r="H11" i="1"/>
  <c r="G11" i="1"/>
  <c r="F11" i="1"/>
  <c r="E11" i="1"/>
  <c r="D11" i="1"/>
  <c r="G2" i="1"/>
  <c r="G3" i="1"/>
  <c r="G1" i="1"/>
  <c r="C11" i="1"/>
  <c r="B11" i="1"/>
  <c r="A11" i="1"/>
  <c r="F3" i="3" l="1"/>
  <c r="F11" i="3"/>
  <c r="F8" i="3"/>
  <c r="B13" i="3"/>
  <c r="B12" i="3"/>
</calcChain>
</file>

<file path=xl/sharedStrings.xml><?xml version="1.0" encoding="utf-8"?>
<sst xmlns="http://schemas.openxmlformats.org/spreadsheetml/2006/main" count="65" uniqueCount="65">
  <si>
    <t>Pepito</t>
  </si>
  <si>
    <t>CONTAR:</t>
  </si>
  <si>
    <t>Cuenta seldas numericas</t>
  </si>
  <si>
    <t>CONTARA:</t>
  </si>
  <si>
    <t>Cuenta todas la seldas utilizadaz</t>
  </si>
  <si>
    <t>CONCATENAR:</t>
  </si>
  <si>
    <t>Silva</t>
  </si>
  <si>
    <t>Miguel</t>
  </si>
  <si>
    <t>Alx</t>
  </si>
  <si>
    <t>Rda</t>
  </si>
  <si>
    <t>Mil</t>
  </si>
  <si>
    <t>Jk</t>
  </si>
  <si>
    <t>SUMA:</t>
  </si>
  <si>
    <t>SUMAR.SI:</t>
  </si>
  <si>
    <t>Se suma con la condicion "si"</t>
  </si>
  <si>
    <t>PROMEDIO:</t>
  </si>
  <si>
    <t>SELDAS CONCADENADAS</t>
  </si>
  <si>
    <t>MAX:</t>
  </si>
  <si>
    <t>MIN:</t>
  </si>
  <si>
    <t>SI:</t>
  </si>
  <si>
    <t>SI.(Y):</t>
  </si>
  <si>
    <t>Funciones aprendidas</t>
  </si>
  <si>
    <t>CONTAR.SI:</t>
  </si>
  <si>
    <t>IZQ:</t>
  </si>
  <si>
    <t>DER.:</t>
  </si>
  <si>
    <t>ALEATORIO.ENTRE:</t>
  </si>
  <si>
    <t>MAYO</t>
  </si>
  <si>
    <t>JUNIO</t>
  </si>
  <si>
    <t>JULIO</t>
  </si>
  <si>
    <t>AGOSTO</t>
  </si>
  <si>
    <t>TOTAL</t>
  </si>
  <si>
    <t>COEF. DE INFLACION</t>
  </si>
  <si>
    <t>VENTAS</t>
  </si>
  <si>
    <t>COSTO</t>
  </si>
  <si>
    <t>MARGEN</t>
  </si>
  <si>
    <t>PROSUPUESTO DE VENTAS</t>
  </si>
  <si>
    <t>Planilla</t>
  </si>
  <si>
    <t>Nombre y Apellido</t>
  </si>
  <si>
    <t>Altura</t>
  </si>
  <si>
    <t>Fecha Nac.</t>
  </si>
  <si>
    <t>Sueldo</t>
  </si>
  <si>
    <t>Alex Ramos</t>
  </si>
  <si>
    <t>Damian Ramos</t>
  </si>
  <si>
    <t>Guillermina Aguayo</t>
  </si>
  <si>
    <t>Estela Aguayo</t>
  </si>
  <si>
    <t>Daiana Aguayo</t>
  </si>
  <si>
    <t>Ariel Aguayo</t>
  </si>
  <si>
    <t>Primitivo Ramos</t>
  </si>
  <si>
    <t>Lidia Medina</t>
  </si>
  <si>
    <t>Blas Medina</t>
  </si>
  <si>
    <t>Promedio Alturas</t>
  </si>
  <si>
    <t>Altura Max</t>
  </si>
  <si>
    <t>% de Premio</t>
  </si>
  <si>
    <t>Sueldo a Cobrar</t>
  </si>
  <si>
    <t>IMPRENTA Y LIBRERIA "LUIS"</t>
  </si>
  <si>
    <t xml:space="preserve">Titulo </t>
  </si>
  <si>
    <t>Todos teniamos veinte os</t>
  </si>
  <si>
    <t>Retrato de un pescador</t>
  </si>
  <si>
    <t>Entrevista</t>
  </si>
  <si>
    <t>Opiniones de un payaso</t>
  </si>
  <si>
    <t xml:space="preserve">El pan del dia </t>
  </si>
  <si>
    <t xml:space="preserve">Como estar bien </t>
  </si>
  <si>
    <t>Paginas</t>
  </si>
  <si>
    <t>Costo por pagina</t>
  </si>
  <si>
    <t>Precio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</si>
</sst>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5" formatCode="&quot;$&quot;\ #,##0.00"/>
    <numFmt numFmtId="166" formatCode="&quot;$&quot;\ #,##0"/>
    <numFmt numFmtId="170" formatCode="#,##0.00_ ;\-#,##0.00\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Bell MT"/>
      <family val="1"/>
    </font>
    <font>
      <sz val="14"/>
      <color theme="1"/>
      <name val="Berlin Sans FB"/>
      <family val="2"/>
    </font>
    <font>
      <u/>
      <sz val="16"/>
      <color theme="1"/>
      <name val="Berlin Sans FB"/>
      <family val="2"/>
    </font>
    <font>
      <b/>
      <sz val="12"/>
      <color theme="1"/>
      <name val="Bell MT"/>
      <family val="1"/>
    </font>
    <font>
      <b/>
      <sz val="16"/>
      <color theme="1"/>
      <name val="Bell MT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top" wrapText="1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/>
    <xf numFmtId="0" fontId="4" fillId="0" borderId="1" xfId="0" applyFont="1" applyBorder="1"/>
    <xf numFmtId="0" fontId="4" fillId="0" borderId="2" xfId="0" applyFont="1" applyBorder="1" applyAlignment="1">
      <alignment horizontal="center"/>
    </xf>
    <xf numFmtId="10" fontId="4" fillId="0" borderId="1" xfId="0" applyNumberFormat="1" applyFon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9" fontId="4" fillId="0" borderId="1" xfId="0" applyNumberFormat="1" applyFont="1" applyBorder="1"/>
    <xf numFmtId="166" fontId="4" fillId="0" borderId="1" xfId="0" applyNumberFormat="1" applyFont="1" applyBorder="1"/>
    <xf numFmtId="0" fontId="5" fillId="0" borderId="0" xfId="0" applyFont="1" applyAlignment="1">
      <alignment horizontal="center" vertical="center"/>
    </xf>
    <xf numFmtId="170" fontId="0" fillId="0" borderId="0" xfId="1" applyNumberFormat="1" applyFont="1"/>
    <xf numFmtId="1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 vertical="center"/>
    </xf>
    <xf numFmtId="170" fontId="0" fillId="0" borderId="0" xfId="0" applyNumberFormat="1" applyAlignment="1">
      <alignment vertical="center"/>
    </xf>
    <xf numFmtId="10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vertical="top"/>
    </xf>
    <xf numFmtId="0" fontId="7" fillId="0" borderId="0" xfId="0" applyFont="1" applyAlignme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1132B-F944-4CE2-9050-56B2EEBF1765}">
  <dimension ref="A1:N15"/>
  <sheetViews>
    <sheetView zoomScale="145" zoomScaleNormal="145" workbookViewId="0">
      <selection activeCell="N11" sqref="N11"/>
    </sheetView>
  </sheetViews>
  <sheetFormatPr baseColWidth="10" defaultRowHeight="15" x14ac:dyDescent="0.25"/>
  <cols>
    <col min="1" max="1" width="13.5703125" customWidth="1"/>
    <col min="2" max="2" width="12.42578125" customWidth="1"/>
    <col min="3" max="3" width="13.140625" customWidth="1"/>
    <col min="9" max="9" width="16" customWidth="1"/>
    <col min="10" max="10" width="14.42578125" bestFit="1" customWidth="1"/>
    <col min="12" max="12" width="11.85546875" bestFit="1" customWidth="1"/>
    <col min="14" max="14" width="17.85546875" bestFit="1" customWidth="1"/>
  </cols>
  <sheetData>
    <row r="1" spans="1:14" x14ac:dyDescent="0.25">
      <c r="A1">
        <v>32</v>
      </c>
      <c r="D1">
        <v>7477</v>
      </c>
      <c r="E1" t="s">
        <v>6</v>
      </c>
      <c r="F1" t="s">
        <v>7</v>
      </c>
      <c r="G1" t="str">
        <f>CONCATENATE("mkdir",D1,F1)</f>
        <v>mkdir7477Miguel</v>
      </c>
      <c r="I1" s="4" t="s">
        <v>16</v>
      </c>
    </row>
    <row r="2" spans="1:14" x14ac:dyDescent="0.25">
      <c r="A2">
        <v>56</v>
      </c>
      <c r="D2">
        <v>1214</v>
      </c>
      <c r="E2" t="s">
        <v>8</v>
      </c>
      <c r="F2" t="s">
        <v>9</v>
      </c>
      <c r="G2" t="str">
        <f t="shared" ref="G2:G3" si="0">CONCATENATE("mkdir",D2,F2)</f>
        <v>mkdir1214Rda</v>
      </c>
      <c r="I2" s="4"/>
    </row>
    <row r="3" spans="1:14" x14ac:dyDescent="0.25">
      <c r="A3" t="s">
        <v>0</v>
      </c>
      <c r="D3">
        <v>55666</v>
      </c>
      <c r="E3" t="s">
        <v>10</v>
      </c>
      <c r="F3" t="s">
        <v>11</v>
      </c>
      <c r="G3" t="str">
        <f t="shared" si="0"/>
        <v>mkdir55666Jk</v>
      </c>
      <c r="I3" s="4"/>
    </row>
    <row r="4" spans="1:14" x14ac:dyDescent="0.25">
      <c r="A4">
        <v>3.1415000000000002</v>
      </c>
    </row>
    <row r="5" spans="1:14" x14ac:dyDescent="0.25">
      <c r="A5">
        <v>-92</v>
      </c>
    </row>
    <row r="6" spans="1:14" x14ac:dyDescent="0.25">
      <c r="A6">
        <v>10</v>
      </c>
    </row>
    <row r="7" spans="1:14" x14ac:dyDescent="0.25">
      <c r="A7">
        <v>15</v>
      </c>
    </row>
    <row r="10" spans="1:14" x14ac:dyDescent="0.25">
      <c r="A10" t="s">
        <v>1</v>
      </c>
      <c r="B10" t="s">
        <v>3</v>
      </c>
      <c r="C10" s="2" t="s">
        <v>5</v>
      </c>
      <c r="D10" t="s">
        <v>12</v>
      </c>
      <c r="E10" t="s">
        <v>13</v>
      </c>
      <c r="F10" t="s">
        <v>15</v>
      </c>
      <c r="G10" t="s">
        <v>17</v>
      </c>
      <c r="H10" t="s">
        <v>18</v>
      </c>
      <c r="I10" t="s">
        <v>19</v>
      </c>
      <c r="J10" t="s">
        <v>20</v>
      </c>
      <c r="K10" t="s">
        <v>22</v>
      </c>
      <c r="L10" t="s">
        <v>23</v>
      </c>
      <c r="M10" t="s">
        <v>24</v>
      </c>
      <c r="N10" t="s">
        <v>25</v>
      </c>
    </row>
    <row r="11" spans="1:14" x14ac:dyDescent="0.25">
      <c r="A11">
        <f>COUNT(A1:A7)</f>
        <v>6</v>
      </c>
      <c r="B11">
        <f>COUNTA(A1:A7)</f>
        <v>7</v>
      </c>
      <c r="C11" t="str">
        <f>CONCATENATE(A1," ",A3)</f>
        <v>32 Pepito</v>
      </c>
      <c r="D11">
        <f>SUM(A1:A7)</f>
        <v>24.141499999999994</v>
      </c>
      <c r="E11">
        <f>SUMIF(A1:A7,"&gt;0")</f>
        <v>116.14149999999999</v>
      </c>
      <c r="F11">
        <f>AVERAGE(A1:A7)</f>
        <v>4.023583333333332</v>
      </c>
      <c r="G11">
        <f>MAX(A1:A7)</f>
        <v>56</v>
      </c>
      <c r="H11">
        <f>MIN(A1:A7)</f>
        <v>-92</v>
      </c>
      <c r="I11" t="str">
        <f>IF(F11&gt;4,"APROVADO","DESAPROVADO")</f>
        <v>APROVADO</v>
      </c>
      <c r="J11" t="str">
        <f>IF(AND(D11&gt;4,F11&gt;20),"APROVADO","DESAPROBADO")</f>
        <v>DESAPROBADO</v>
      </c>
      <c r="K11">
        <f>COUNTIF(A1:A7,"&gt;0")</f>
        <v>5</v>
      </c>
      <c r="L11" t="str">
        <f>LEFT(A3,3)</f>
        <v>Pep</v>
      </c>
      <c r="M11" t="str">
        <f>RIGHT(A3,3)</f>
        <v>ito</v>
      </c>
      <c r="N11">
        <f ca="1">RANDBETWEEN(10,100)</f>
        <v>50</v>
      </c>
    </row>
    <row r="12" spans="1:14" ht="48.75" customHeight="1" x14ac:dyDescent="0.25">
      <c r="A12" s="1" t="s">
        <v>2</v>
      </c>
      <c r="B12" s="1" t="s">
        <v>4</v>
      </c>
      <c r="E12" s="1" t="s">
        <v>14</v>
      </c>
      <c r="L12" t="str">
        <f>LEFT(A4,3)</f>
        <v>3,1</v>
      </c>
      <c r="M12" t="str">
        <f>RIGHT(A4,3)</f>
        <v>415</v>
      </c>
    </row>
    <row r="14" spans="1:14" ht="30" x14ac:dyDescent="0.25">
      <c r="A14" s="5" t="s">
        <v>21</v>
      </c>
    </row>
    <row r="15" spans="1:14" x14ac:dyDescent="0.25">
      <c r="A15">
        <f>COUNTA(A10:N10)</f>
        <v>14</v>
      </c>
    </row>
  </sheetData>
  <mergeCells count="1">
    <mergeCell ref="I1: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E6E14-7E65-4A8B-9F16-9F4E451A5C02}">
  <dimension ref="A1:G12"/>
  <sheetViews>
    <sheetView workbookViewId="0">
      <selection activeCell="F25" sqref="F25"/>
    </sheetView>
  </sheetViews>
  <sheetFormatPr baseColWidth="10" defaultRowHeight="15" x14ac:dyDescent="0.25"/>
  <cols>
    <col min="1" max="1" width="26.85546875" bestFit="1" customWidth="1"/>
    <col min="2" max="2" width="2" customWidth="1"/>
    <col min="3" max="3" width="16.5703125" bestFit="1" customWidth="1"/>
    <col min="4" max="4" width="17.140625" bestFit="1" customWidth="1"/>
    <col min="5" max="5" width="13" bestFit="1" customWidth="1"/>
    <col min="6" max="6" width="12.7109375" bestFit="1" customWidth="1"/>
    <col min="7" max="7" width="12.42578125" bestFit="1" customWidth="1"/>
  </cols>
  <sheetData>
    <row r="1" spans="1:7" ht="29.25" customHeight="1" x14ac:dyDescent="0.25">
      <c r="A1" s="14" t="s">
        <v>35</v>
      </c>
      <c r="B1" s="14"/>
      <c r="C1" s="14"/>
      <c r="D1" s="14"/>
      <c r="E1" s="14"/>
      <c r="F1" s="14"/>
      <c r="G1" s="14"/>
    </row>
    <row r="3" spans="1:7" ht="18" x14ac:dyDescent="0.25">
      <c r="A3" s="7"/>
      <c r="B3" s="7"/>
      <c r="C3" s="7" t="s">
        <v>26</v>
      </c>
      <c r="D3" s="7" t="s">
        <v>27</v>
      </c>
      <c r="E3" s="7" t="s">
        <v>28</v>
      </c>
      <c r="F3" s="7" t="s">
        <v>29</v>
      </c>
      <c r="G3" s="7" t="s">
        <v>30</v>
      </c>
    </row>
    <row r="4" spans="1:7" ht="18" x14ac:dyDescent="0.25">
      <c r="A4" s="7"/>
      <c r="B4" s="7"/>
      <c r="C4" s="7"/>
      <c r="D4" s="7"/>
      <c r="E4" s="7"/>
      <c r="F4" s="7"/>
      <c r="G4" s="8"/>
    </row>
    <row r="5" spans="1:7" ht="18" x14ac:dyDescent="0.25">
      <c r="A5" s="7" t="s">
        <v>31</v>
      </c>
      <c r="B5" s="7"/>
      <c r="C5" s="7"/>
      <c r="D5" s="9">
        <v>0.25</v>
      </c>
      <c r="E5" s="12">
        <v>0.3</v>
      </c>
      <c r="F5" s="12">
        <v>0.35</v>
      </c>
      <c r="G5" s="10"/>
    </row>
    <row r="6" spans="1:7" ht="18" x14ac:dyDescent="0.25">
      <c r="A6" s="7"/>
      <c r="B6" s="7"/>
      <c r="C6" s="7"/>
      <c r="D6" s="7"/>
      <c r="E6" s="7"/>
      <c r="F6" s="7"/>
      <c r="G6" s="11"/>
    </row>
    <row r="7" spans="1:7" ht="18" x14ac:dyDescent="0.25">
      <c r="A7" s="7" t="s">
        <v>32</v>
      </c>
      <c r="B7" s="7"/>
      <c r="C7" s="13">
        <v>230000</v>
      </c>
      <c r="D7" s="13">
        <f>SUM(C7+(D5*C7))</f>
        <v>287500</v>
      </c>
      <c r="E7" s="13">
        <f t="shared" ref="E7:F7" si="0">SUM(D7+(E5*D7))</f>
        <v>373750</v>
      </c>
      <c r="F7" s="13">
        <f t="shared" si="0"/>
        <v>504562.5</v>
      </c>
      <c r="G7" s="13">
        <f>SUM(C7:F7)</f>
        <v>1395812.5</v>
      </c>
    </row>
    <row r="8" spans="1:7" ht="18" x14ac:dyDescent="0.25">
      <c r="A8" s="7"/>
      <c r="B8" s="7"/>
      <c r="C8" s="7"/>
      <c r="D8" s="7"/>
      <c r="E8" s="7"/>
      <c r="F8" s="7"/>
      <c r="G8" s="8"/>
    </row>
    <row r="9" spans="1:7" ht="18" x14ac:dyDescent="0.25">
      <c r="A9" s="7" t="s">
        <v>33</v>
      </c>
      <c r="B9" s="7"/>
      <c r="C9" s="13">
        <f>(C7*0.4)</f>
        <v>92000</v>
      </c>
      <c r="D9" s="13">
        <f t="shared" ref="D9:F9" si="1">(D7*0.4)</f>
        <v>115000</v>
      </c>
      <c r="E9" s="13">
        <f t="shared" si="1"/>
        <v>149500</v>
      </c>
      <c r="F9" s="13">
        <f t="shared" si="1"/>
        <v>201825</v>
      </c>
      <c r="G9" s="10"/>
    </row>
    <row r="10" spans="1:7" ht="18" x14ac:dyDescent="0.25">
      <c r="A10" s="7"/>
      <c r="B10" s="7"/>
      <c r="C10" s="7"/>
      <c r="D10" s="7"/>
      <c r="E10" s="7"/>
      <c r="F10" s="7"/>
      <c r="G10" s="10"/>
    </row>
    <row r="11" spans="1:7" ht="18" x14ac:dyDescent="0.25">
      <c r="A11" s="7" t="s">
        <v>34</v>
      </c>
      <c r="B11" s="7"/>
      <c r="C11" s="13">
        <f>(C7-C9)</f>
        <v>138000</v>
      </c>
      <c r="D11" s="13">
        <f t="shared" ref="D11:F11" si="2">(D7-D9)</f>
        <v>172500</v>
      </c>
      <c r="E11" s="13">
        <f t="shared" si="2"/>
        <v>224250</v>
      </c>
      <c r="F11" s="13">
        <f t="shared" si="2"/>
        <v>302737.5</v>
      </c>
      <c r="G11" s="11"/>
    </row>
    <row r="12" spans="1:7" ht="15.75" x14ac:dyDescent="0.3">
      <c r="A12" s="6"/>
      <c r="B12" s="6"/>
      <c r="C12" s="6"/>
      <c r="D12" s="6"/>
      <c r="E12" s="6"/>
      <c r="F12" s="6"/>
      <c r="G12" s="6"/>
    </row>
  </sheetData>
  <mergeCells count="3">
    <mergeCell ref="G4:G6"/>
    <mergeCell ref="G8:G11"/>
    <mergeCell ref="A1:G1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58FE5-F614-4CD8-A808-98E7B2E4915A}">
  <dimension ref="A1:F13"/>
  <sheetViews>
    <sheetView workbookViewId="0">
      <selection activeCell="I14" sqref="I14"/>
    </sheetView>
  </sheetViews>
  <sheetFormatPr baseColWidth="10" defaultRowHeight="15" x14ac:dyDescent="0.25"/>
  <cols>
    <col min="1" max="1" width="18.5703125" bestFit="1" customWidth="1"/>
    <col min="5" max="5" width="14.140625" bestFit="1" customWidth="1"/>
    <col min="6" max="6" width="14.85546875" bestFit="1" customWidth="1"/>
  </cols>
  <sheetData>
    <row r="1" spans="1:6" x14ac:dyDescent="0.25">
      <c r="A1" t="s">
        <v>36</v>
      </c>
    </row>
    <row r="2" spans="1:6" x14ac:dyDescent="0.25">
      <c r="A2" s="18" t="s">
        <v>37</v>
      </c>
      <c r="B2" s="18" t="s">
        <v>38</v>
      </c>
      <c r="C2" s="18" t="s">
        <v>39</v>
      </c>
      <c r="D2" s="18" t="s">
        <v>40</v>
      </c>
      <c r="E2" s="18" t="s">
        <v>52</v>
      </c>
      <c r="F2" s="18" t="s">
        <v>53</v>
      </c>
    </row>
    <row r="3" spans="1:6" x14ac:dyDescent="0.25">
      <c r="A3" s="3" t="s">
        <v>41</v>
      </c>
      <c r="B3" s="15">
        <f ca="1">RANDBETWEEN(155,175)/100</f>
        <v>1.69</v>
      </c>
      <c r="C3" s="16">
        <f ca="1">RANDBETWEEN(1950,2000)*7*3</f>
        <v>41265</v>
      </c>
      <c r="D3" s="17">
        <f ca="1">RANDBETWEEN(0,800000)</f>
        <v>472145</v>
      </c>
      <c r="E3" s="20">
        <f ca="1">(RANDBETWEEN(1,99)/100)*0.14</f>
        <v>2.2400000000000003E-2</v>
      </c>
      <c r="F3" s="17">
        <f ca="1">SUM((D3*E3)+D3)</f>
        <v>482721.04800000001</v>
      </c>
    </row>
    <row r="4" spans="1:6" x14ac:dyDescent="0.25">
      <c r="A4" s="3" t="s">
        <v>42</v>
      </c>
      <c r="B4" s="15">
        <f t="shared" ref="B4:B11" ca="1" si="0">RANDBETWEEN(155,175)/100</f>
        <v>1.69</v>
      </c>
      <c r="C4" s="16">
        <f t="shared" ref="C4:C11" ca="1" si="1">RANDBETWEEN(1950,2000)*7*3</f>
        <v>41853</v>
      </c>
      <c r="D4" s="17">
        <f t="shared" ref="D4:D11" ca="1" si="2">RANDBETWEEN(0,800000)</f>
        <v>733688</v>
      </c>
      <c r="E4" s="20">
        <f t="shared" ref="E4:E11" ca="1" si="3">(RANDBETWEEN(1,99)/100)*0.14</f>
        <v>0.12460000000000002</v>
      </c>
      <c r="F4" s="17">
        <f t="shared" ref="F4:F11" ca="1" si="4">SUM((D4*E4)+D4)</f>
        <v>825105.52480000001</v>
      </c>
    </row>
    <row r="5" spans="1:6" x14ac:dyDescent="0.25">
      <c r="A5" s="3" t="s">
        <v>43</v>
      </c>
      <c r="B5" s="15">
        <f t="shared" ca="1" si="0"/>
        <v>1.56</v>
      </c>
      <c r="C5" s="16">
        <f t="shared" ca="1" si="1"/>
        <v>41013</v>
      </c>
      <c r="D5" s="17">
        <f t="shared" ca="1" si="2"/>
        <v>725445</v>
      </c>
      <c r="E5" s="20">
        <f t="shared" ca="1" si="3"/>
        <v>0.13300000000000001</v>
      </c>
      <c r="F5" s="17">
        <f t="shared" ca="1" si="4"/>
        <v>821929.18500000006</v>
      </c>
    </row>
    <row r="6" spans="1:6" x14ac:dyDescent="0.25">
      <c r="A6" s="3" t="s">
        <v>44</v>
      </c>
      <c r="B6" s="15">
        <f t="shared" ca="1" si="0"/>
        <v>1.72</v>
      </c>
      <c r="C6" s="16">
        <f t="shared" ca="1" si="1"/>
        <v>41853</v>
      </c>
      <c r="D6" s="17">
        <f t="shared" ca="1" si="2"/>
        <v>534527</v>
      </c>
      <c r="E6" s="20">
        <f t="shared" ca="1" si="3"/>
        <v>5.04E-2</v>
      </c>
      <c r="F6" s="17">
        <f t="shared" ca="1" si="4"/>
        <v>561467.16079999995</v>
      </c>
    </row>
    <row r="7" spans="1:6" x14ac:dyDescent="0.25">
      <c r="A7" s="3" t="s">
        <v>45</v>
      </c>
      <c r="B7" s="15">
        <f t="shared" ca="1" si="0"/>
        <v>1.67</v>
      </c>
      <c r="C7" s="16">
        <f t="shared" ca="1" si="1"/>
        <v>41454</v>
      </c>
      <c r="D7" s="17">
        <f t="shared" ca="1" si="2"/>
        <v>683550</v>
      </c>
      <c r="E7" s="20">
        <f t="shared" ca="1" si="3"/>
        <v>2.2400000000000003E-2</v>
      </c>
      <c r="F7" s="17">
        <f t="shared" ca="1" si="4"/>
        <v>698861.52</v>
      </c>
    </row>
    <row r="8" spans="1:6" x14ac:dyDescent="0.25">
      <c r="A8" s="3" t="s">
        <v>46</v>
      </c>
      <c r="B8" s="15">
        <f t="shared" ca="1" si="0"/>
        <v>1.73</v>
      </c>
      <c r="C8" s="16">
        <f t="shared" ca="1" si="1"/>
        <v>41622</v>
      </c>
      <c r="D8" s="17">
        <f t="shared" ca="1" si="2"/>
        <v>168318</v>
      </c>
      <c r="E8" s="20">
        <f t="shared" ca="1" si="3"/>
        <v>7.000000000000001E-3</v>
      </c>
      <c r="F8" s="17">
        <f t="shared" ca="1" si="4"/>
        <v>169496.226</v>
      </c>
    </row>
    <row r="9" spans="1:6" x14ac:dyDescent="0.25">
      <c r="A9" s="3" t="s">
        <v>47</v>
      </c>
      <c r="B9" s="15">
        <f t="shared" ca="1" si="0"/>
        <v>1.72</v>
      </c>
      <c r="C9" s="16">
        <f t="shared" ca="1" si="1"/>
        <v>41727</v>
      </c>
      <c r="D9" s="17">
        <f t="shared" ca="1" si="2"/>
        <v>528316</v>
      </c>
      <c r="E9" s="20">
        <f t="shared" ca="1" si="3"/>
        <v>6.4400000000000013E-2</v>
      </c>
      <c r="F9" s="17">
        <f t="shared" ca="1" si="4"/>
        <v>562339.55040000007</v>
      </c>
    </row>
    <row r="10" spans="1:6" x14ac:dyDescent="0.25">
      <c r="A10" s="3" t="s">
        <v>48</v>
      </c>
      <c r="B10" s="15">
        <f t="shared" ca="1" si="0"/>
        <v>1.58</v>
      </c>
      <c r="C10" s="16">
        <f t="shared" ca="1" si="1"/>
        <v>41349</v>
      </c>
      <c r="D10" s="17">
        <f t="shared" ca="1" si="2"/>
        <v>564850</v>
      </c>
      <c r="E10" s="20">
        <f t="shared" ca="1" si="3"/>
        <v>5.1800000000000006E-2</v>
      </c>
      <c r="F10" s="17">
        <f t="shared" ca="1" si="4"/>
        <v>594109.23</v>
      </c>
    </row>
    <row r="11" spans="1:6" x14ac:dyDescent="0.25">
      <c r="A11" s="3" t="s">
        <v>49</v>
      </c>
      <c r="B11" s="15">
        <f t="shared" ca="1" si="0"/>
        <v>1.64</v>
      </c>
      <c r="C11" s="16">
        <f t="shared" ca="1" si="1"/>
        <v>41559</v>
      </c>
      <c r="D11" s="17">
        <f t="shared" ca="1" si="2"/>
        <v>789800</v>
      </c>
      <c r="E11" s="20">
        <f t="shared" ca="1" si="3"/>
        <v>6.720000000000001E-2</v>
      </c>
      <c r="F11" s="17">
        <f t="shared" ca="1" si="4"/>
        <v>842874.56</v>
      </c>
    </row>
    <row r="12" spans="1:6" x14ac:dyDescent="0.25">
      <c r="A12" s="5" t="s">
        <v>50</v>
      </c>
      <c r="B12" s="19">
        <f ca="1">AVERAGE(B3:B11)</f>
        <v>1.6666666666666667</v>
      </c>
    </row>
    <row r="13" spans="1:6" x14ac:dyDescent="0.25">
      <c r="A13" s="5" t="s">
        <v>51</v>
      </c>
      <c r="B13" s="19">
        <f ca="1">MAX(B3:B11)</f>
        <v>1.73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390E5-911E-4DB7-A9E4-9C1929FEBD38}">
  <dimension ref="A1:E8"/>
  <sheetViews>
    <sheetView tabSelected="1" zoomScale="160" zoomScaleNormal="160" workbookViewId="0">
      <selection activeCell="C3" sqref="C3"/>
    </sheetView>
  </sheetViews>
  <sheetFormatPr baseColWidth="10" defaultRowHeight="15" x14ac:dyDescent="0.25"/>
  <cols>
    <col min="1" max="1" width="26" bestFit="1" customWidth="1"/>
    <col min="2" max="2" width="7.7109375" bestFit="1" customWidth="1"/>
    <col min="4" max="4" width="7.85546875" bestFit="1" customWidth="1"/>
  </cols>
  <sheetData>
    <row r="1" spans="1:5" ht="21" x14ac:dyDescent="0.35">
      <c r="A1" s="21" t="s">
        <v>54</v>
      </c>
      <c r="B1" s="21"/>
      <c r="C1" s="21"/>
      <c r="D1" s="21"/>
      <c r="E1" s="27"/>
    </row>
    <row r="2" spans="1:5" ht="33" x14ac:dyDescent="0.25">
      <c r="A2" s="22" t="s">
        <v>55</v>
      </c>
      <c r="B2" s="22" t="s">
        <v>62</v>
      </c>
      <c r="C2" s="23" t="s">
        <v>63</v>
      </c>
      <c r="D2" s="26" t="s">
        <v>64</v>
      </c>
      <c r="E2" s="26"/>
    </row>
    <row r="3" spans="1:5" ht="16.5" x14ac:dyDescent="0.3">
      <c r="A3" s="24" t="s">
        <v>56</v>
      </c>
      <c r="B3" s="25">
        <v>201</v>
      </c>
      <c r="C3" s="24">
        <f>(B3*0.5)</f>
        <v>100.5</v>
      </c>
      <c r="D3" s="24"/>
      <c r="E3" s="24"/>
    </row>
    <row r="4" spans="1:5" ht="16.5" x14ac:dyDescent="0.3">
      <c r="A4" s="24" t="s">
        <v>57</v>
      </c>
      <c r="B4" s="25">
        <v>304</v>
      </c>
      <c r="C4" s="24"/>
      <c r="D4" s="24"/>
      <c r="E4" s="24"/>
    </row>
    <row r="5" spans="1:5" ht="16.5" x14ac:dyDescent="0.3">
      <c r="A5" s="24" t="s">
        <v>58</v>
      </c>
      <c r="B5" s="25">
        <v>158</v>
      </c>
      <c r="C5" s="24"/>
      <c r="D5" s="24"/>
      <c r="E5" s="24"/>
    </row>
    <row r="6" spans="1:5" ht="16.5" x14ac:dyDescent="0.3">
      <c r="A6" s="24" t="s">
        <v>59</v>
      </c>
      <c r="B6" s="25">
        <v>209</v>
      </c>
      <c r="C6" s="24"/>
      <c r="D6" s="24"/>
      <c r="E6" s="24"/>
    </row>
    <row r="7" spans="1:5" ht="16.5" x14ac:dyDescent="0.3">
      <c r="A7" s="24" t="s">
        <v>60</v>
      </c>
      <c r="B7" s="25">
        <v>65</v>
      </c>
      <c r="C7" s="24"/>
      <c r="D7" s="24"/>
      <c r="E7" s="24"/>
    </row>
    <row r="8" spans="1:5" ht="16.5" x14ac:dyDescent="0.3">
      <c r="A8" s="24" t="s">
        <v>61</v>
      </c>
      <c r="B8" s="25">
        <v>152</v>
      </c>
      <c r="C8" s="24"/>
      <c r="D8" s="24"/>
      <c r="E8" s="24"/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Prosupuesto de Ventas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2023-09-06T17:32:50Z</dcterms:created>
  <dcterms:modified xsi:type="dcterms:W3CDTF">2023-09-06T21:03:35Z</dcterms:modified>
</cp:coreProperties>
</file>