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os\Estudios Superiores\ISNPT\Laboratorio\Excel\TP1\"/>
    </mc:Choice>
  </mc:AlternateContent>
  <xr:revisionPtr revIDLastSave="0" documentId="13_ncr:1_{830BC217-AC4D-4F09-8726-BC3B85F973B9}" xr6:coauthVersionLast="47" xr6:coauthVersionMax="47" xr10:uidLastSave="{00000000-0000-0000-0000-000000000000}"/>
  <bookViews>
    <workbookView xWindow="-6180" yWindow="165" windowWidth="15375" windowHeight="7875" firstSheet="4" activeTab="5" xr2:uid="{D513A1B8-3BB4-4549-8592-6AFD998EA487}"/>
  </bookViews>
  <sheets>
    <sheet name="Ejemplos" sheetId="1" r:id="rId1"/>
    <sheet name="Ejercicio1" sheetId="2" r:id="rId2"/>
    <sheet name="Ejercicio2" sheetId="3" r:id="rId3"/>
    <sheet name="Ejercicio3" sheetId="4" r:id="rId4"/>
    <sheet name="Ejercicio4" sheetId="5" r:id="rId5"/>
    <sheet name="Ejercicio5" sheetId="6" r:id="rId6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9" i="6" l="1"/>
  <c r="D9" i="6"/>
  <c r="C9" i="6"/>
  <c r="I8" i="6"/>
  <c r="I7" i="6"/>
  <c r="I6" i="6"/>
  <c r="I5" i="6"/>
  <c r="H8" i="6"/>
  <c r="H6" i="6"/>
  <c r="H5" i="6"/>
  <c r="F8" i="6"/>
  <c r="F7" i="6"/>
  <c r="H7" i="6" s="1"/>
  <c r="F6" i="6"/>
  <c r="F5" i="6"/>
  <c r="B21" i="5"/>
  <c r="B20" i="5"/>
  <c r="D15" i="5"/>
  <c r="D13" i="5"/>
  <c r="E13" i="5"/>
  <c r="E15" i="5" s="1"/>
  <c r="C13" i="5"/>
  <c r="C15" i="5" s="1"/>
  <c r="B13" i="5"/>
  <c r="B15" i="5" s="1"/>
  <c r="G12" i="5"/>
  <c r="F12" i="5"/>
  <c r="G11" i="5"/>
  <c r="F11" i="5"/>
  <c r="G10" i="5"/>
  <c r="F10" i="5"/>
  <c r="G8" i="5"/>
  <c r="F8" i="5"/>
  <c r="E7" i="5"/>
  <c r="D7" i="5"/>
  <c r="C7" i="5"/>
  <c r="F7" i="5" s="1"/>
  <c r="B7" i="5"/>
  <c r="E6" i="5"/>
  <c r="E8" i="5" s="1"/>
  <c r="D6" i="5"/>
  <c r="D8" i="5" s="1"/>
  <c r="C6" i="5"/>
  <c r="C8" i="5" s="1"/>
  <c r="B6" i="5"/>
  <c r="F6" i="5" s="1"/>
  <c r="G5" i="5"/>
  <c r="F5" i="5"/>
  <c r="E9" i="4"/>
  <c r="E5" i="4"/>
  <c r="D7" i="4"/>
  <c r="E7" i="4" s="1"/>
  <c r="D9" i="4"/>
  <c r="D8" i="4"/>
  <c r="E8" i="4" s="1"/>
  <c r="D6" i="4"/>
  <c r="E6" i="4" s="1"/>
  <c r="D5" i="4"/>
  <c r="D4" i="4"/>
  <c r="E4" i="4" s="1"/>
  <c r="C9" i="4"/>
  <c r="C8" i="4"/>
  <c r="C7" i="4"/>
  <c r="C6" i="4"/>
  <c r="C5" i="4"/>
  <c r="C4" i="4"/>
  <c r="E4" i="3"/>
  <c r="E5" i="3"/>
  <c r="E6" i="3"/>
  <c r="E7" i="3"/>
  <c r="E8" i="3"/>
  <c r="E9" i="3"/>
  <c r="E10" i="3"/>
  <c r="E11" i="3"/>
  <c r="E3" i="3"/>
  <c r="C4" i="3"/>
  <c r="C5" i="3"/>
  <c r="C6" i="3"/>
  <c r="C7" i="3"/>
  <c r="C8" i="3"/>
  <c r="C9" i="3"/>
  <c r="C10" i="3"/>
  <c r="C11" i="3"/>
  <c r="C3" i="3"/>
  <c r="D4" i="3"/>
  <c r="D5" i="3"/>
  <c r="D6" i="3"/>
  <c r="D7" i="3"/>
  <c r="D8" i="3"/>
  <c r="D9" i="3"/>
  <c r="D10" i="3"/>
  <c r="D11" i="3"/>
  <c r="D3" i="3"/>
  <c r="B4" i="3"/>
  <c r="B5" i="3"/>
  <c r="B6" i="3"/>
  <c r="B7" i="3"/>
  <c r="B8" i="3"/>
  <c r="B9" i="3"/>
  <c r="B10" i="3"/>
  <c r="B11" i="3"/>
  <c r="B3" i="3"/>
  <c r="D11" i="2"/>
  <c r="E11" i="2"/>
  <c r="F11" i="2"/>
  <c r="C11" i="2"/>
  <c r="D9" i="2"/>
  <c r="E9" i="2"/>
  <c r="F9" i="2"/>
  <c r="C9" i="2"/>
  <c r="G7" i="2"/>
  <c r="E7" i="2"/>
  <c r="F7" i="2" s="1"/>
  <c r="D7" i="2"/>
  <c r="A15" i="1"/>
  <c r="N11" i="1"/>
  <c r="M12" i="1"/>
  <c r="L12" i="1"/>
  <c r="M11" i="1"/>
  <c r="L11" i="1"/>
  <c r="K11" i="1"/>
  <c r="J11" i="1"/>
  <c r="I11" i="1"/>
  <c r="H11" i="1"/>
  <c r="G11" i="1"/>
  <c r="F11" i="1"/>
  <c r="E11" i="1"/>
  <c r="D11" i="1"/>
  <c r="G2" i="1"/>
  <c r="G3" i="1"/>
  <c r="G1" i="1"/>
  <c r="C11" i="1"/>
  <c r="B11" i="1"/>
  <c r="A11" i="1"/>
  <c r="G15" i="5" l="1"/>
  <c r="F15" i="5"/>
  <c r="G6" i="5"/>
  <c r="B8" i="5"/>
  <c r="G7" i="5"/>
  <c r="F10" i="3"/>
  <c r="F6" i="3"/>
  <c r="F9" i="3"/>
  <c r="F5" i="3"/>
  <c r="F4" i="3"/>
  <c r="F7" i="3"/>
  <c r="F3" i="3"/>
  <c r="F11" i="3"/>
  <c r="F8" i="3"/>
  <c r="B13" i="3"/>
  <c r="B12" i="3"/>
</calcChain>
</file>

<file path=xl/sharedStrings.xml><?xml version="1.0" encoding="utf-8"?>
<sst xmlns="http://schemas.openxmlformats.org/spreadsheetml/2006/main" count="101" uniqueCount="100">
  <si>
    <t>Pepito</t>
  </si>
  <si>
    <t>CONTAR:</t>
  </si>
  <si>
    <t>Cuenta seldas numericas</t>
  </si>
  <si>
    <t>CONTARA:</t>
  </si>
  <si>
    <t>Cuenta todas la seldas utilizadaz</t>
  </si>
  <si>
    <t>CONCATENAR:</t>
  </si>
  <si>
    <t>Silva</t>
  </si>
  <si>
    <t>Miguel</t>
  </si>
  <si>
    <t>Alx</t>
  </si>
  <si>
    <t>Rda</t>
  </si>
  <si>
    <t>Mil</t>
  </si>
  <si>
    <t>Jk</t>
  </si>
  <si>
    <t>SUMA:</t>
  </si>
  <si>
    <t>SUMAR.SI:</t>
  </si>
  <si>
    <t>Se suma con la condicion "si"</t>
  </si>
  <si>
    <t>PROMEDIO:</t>
  </si>
  <si>
    <t>SELDAS CONCADENADAS</t>
  </si>
  <si>
    <t>MAX:</t>
  </si>
  <si>
    <t>MIN:</t>
  </si>
  <si>
    <t>SI:</t>
  </si>
  <si>
    <t>SI.(Y):</t>
  </si>
  <si>
    <t>Funciones aprendidas</t>
  </si>
  <si>
    <t>CONTAR.SI:</t>
  </si>
  <si>
    <t>IZQ:</t>
  </si>
  <si>
    <t>DER.:</t>
  </si>
  <si>
    <t>ALEATORIO.ENTRE:</t>
  </si>
  <si>
    <t>MAYO</t>
  </si>
  <si>
    <t>JUNIO</t>
  </si>
  <si>
    <t>JULIO</t>
  </si>
  <si>
    <t>AGOSTO</t>
  </si>
  <si>
    <t>TOTAL</t>
  </si>
  <si>
    <t>COEF. DE INFLACION</t>
  </si>
  <si>
    <t>VENTAS</t>
  </si>
  <si>
    <t>COSTO</t>
  </si>
  <si>
    <t>MARGEN</t>
  </si>
  <si>
    <t>PROSUPUESTO DE VENTAS</t>
  </si>
  <si>
    <t>Planilla</t>
  </si>
  <si>
    <t>Nombre y Apellido</t>
  </si>
  <si>
    <t>Altura</t>
  </si>
  <si>
    <t>Fecha Nac.</t>
  </si>
  <si>
    <t>Sueldo</t>
  </si>
  <si>
    <t>Alex Ramos</t>
  </si>
  <si>
    <t>Damian Ramos</t>
  </si>
  <si>
    <t>Guillermina Aguayo</t>
  </si>
  <si>
    <t>Estela Aguayo</t>
  </si>
  <si>
    <t>Daiana Aguayo</t>
  </si>
  <si>
    <t>Ariel Aguayo</t>
  </si>
  <si>
    <t>Primitivo Ramos</t>
  </si>
  <si>
    <t>Lidia Medina</t>
  </si>
  <si>
    <t>Blas Medina</t>
  </si>
  <si>
    <t>Promedio Alturas</t>
  </si>
  <si>
    <t>Altura Max</t>
  </si>
  <si>
    <t>% de Premio</t>
  </si>
  <si>
    <t>Sueldo a Cobrar</t>
  </si>
  <si>
    <t>IMPRENTA Y LIBRERIA "LUIS"</t>
  </si>
  <si>
    <t xml:space="preserve">Titulo </t>
  </si>
  <si>
    <t>Todos teniamos veinte os</t>
  </si>
  <si>
    <t>Retrato de un pescador</t>
  </si>
  <si>
    <t>Entrevista</t>
  </si>
  <si>
    <t>Opiniones de un payaso</t>
  </si>
  <si>
    <t xml:space="preserve">El pan del dia </t>
  </si>
  <si>
    <t xml:space="preserve">Como estar bien </t>
  </si>
  <si>
    <t>Paginas</t>
  </si>
  <si>
    <t>Costo por pagina</t>
  </si>
  <si>
    <t>Precio</t>
  </si>
  <si>
    <t>Ganancia</t>
  </si>
  <si>
    <t>La Castellana S.A.</t>
  </si>
  <si>
    <t>Unidades vendidas</t>
  </si>
  <si>
    <t>Ingresos por ventas</t>
  </si>
  <si>
    <t>Costos de las ventas</t>
  </si>
  <si>
    <t>Margen bruto</t>
  </si>
  <si>
    <t>Personal ventas</t>
  </si>
  <si>
    <t>Publicidad</t>
  </si>
  <si>
    <t xml:space="preserve">Costos fijos </t>
  </si>
  <si>
    <t>Costo total</t>
  </si>
  <si>
    <t>Beneficio neto</t>
  </si>
  <si>
    <t>Precio del producto</t>
  </si>
  <si>
    <t>Costo del producto</t>
  </si>
  <si>
    <t>Mayoy importe de Costos Fijos</t>
  </si>
  <si>
    <t>Menor beneficio neto</t>
  </si>
  <si>
    <t>Trimestre 1</t>
  </si>
  <si>
    <t>Trimestre 2</t>
  </si>
  <si>
    <t>Trimestre 3</t>
  </si>
  <si>
    <t>Trimestre 4</t>
  </si>
  <si>
    <t xml:space="preserve">Total Anual </t>
  </si>
  <si>
    <t>Promedio Anual</t>
  </si>
  <si>
    <t>STOCK DE ARTÍCULOS</t>
  </si>
  <si>
    <t>Código</t>
  </si>
  <si>
    <t>Descrip.</t>
  </si>
  <si>
    <t>Dep. A</t>
  </si>
  <si>
    <t>Dep. B</t>
  </si>
  <si>
    <t>Dep. C</t>
  </si>
  <si>
    <t>Total</t>
  </si>
  <si>
    <t>Mínimo</t>
  </si>
  <si>
    <t>Comprar</t>
  </si>
  <si>
    <t>Promedio</t>
  </si>
  <si>
    <t>Arandela</t>
  </si>
  <si>
    <t>Tuerca</t>
  </si>
  <si>
    <t>Tornillo</t>
  </si>
  <si>
    <t>Tenaza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</si>
</sst>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&quot;$&quot;\ #,##0.00"/>
    <numFmt numFmtId="165" formatCode="&quot;$&quot;\ #,##0"/>
    <numFmt numFmtId="166" formatCode="#,##0.00_ ;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Bell MT"/>
      <family val="1"/>
    </font>
    <font>
      <sz val="14"/>
      <color theme="1"/>
      <name val="Berlin Sans FB"/>
      <family val="2"/>
    </font>
    <font>
      <b/>
      <sz val="12"/>
      <color theme="1"/>
      <name val="Bell MT"/>
      <family val="1"/>
    </font>
    <font>
      <b/>
      <sz val="16"/>
      <color theme="1"/>
      <name val="Bell MT"/>
      <family val="1"/>
    </font>
    <font>
      <b/>
      <sz val="11"/>
      <color theme="1"/>
      <name val="Calibri"/>
      <family val="2"/>
      <scheme val="minor"/>
    </font>
    <font>
      <b/>
      <u/>
      <sz val="16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6"/>
      <color theme="1"/>
      <name val="Calibri Light"/>
      <family val="2"/>
      <scheme val="major"/>
    </font>
    <font>
      <b/>
      <sz val="12"/>
      <color theme="1"/>
      <name val="Calibri Light"/>
      <family val="2"/>
      <scheme val="major"/>
    </font>
    <font>
      <sz val="12"/>
      <color theme="1"/>
      <name val="Calibri"/>
      <family val="2"/>
      <scheme val="minor"/>
    </font>
    <font>
      <sz val="11"/>
      <color theme="1"/>
      <name val="Times New Roman"/>
      <family val="1"/>
    </font>
    <font>
      <i/>
      <u/>
      <sz val="16"/>
      <color theme="1"/>
      <name val="Times New Roman"/>
      <family val="1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 vertical="top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3" fillId="0" borderId="0" xfId="0" applyFont="1"/>
    <xf numFmtId="0" fontId="4" fillId="0" borderId="1" xfId="0" applyFont="1" applyBorder="1"/>
    <xf numFmtId="0" fontId="5" fillId="0" borderId="0" xfId="0" applyFont="1"/>
    <xf numFmtId="0" fontId="5" fillId="0" borderId="0" xfId="0" applyFont="1" applyAlignment="1">
      <alignment vertical="top"/>
    </xf>
    <xf numFmtId="0" fontId="6" fillId="0" borderId="0" xfId="0" applyFont="1" applyAlignment="1"/>
    <xf numFmtId="0" fontId="0" fillId="0" borderId="0" xfId="0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9" fillId="0" borderId="1" xfId="0" applyFont="1" applyBorder="1"/>
    <xf numFmtId="0" fontId="10" fillId="0" borderId="1" xfId="0" applyFont="1" applyBorder="1"/>
    <xf numFmtId="0" fontId="10" fillId="0" borderId="2" xfId="0" applyFont="1" applyBorder="1" applyAlignment="1">
      <alignment horizontal="center"/>
    </xf>
    <xf numFmtId="10" fontId="10" fillId="0" borderId="1" xfId="0" applyNumberFormat="1" applyFont="1" applyBorder="1"/>
    <xf numFmtId="9" fontId="10" fillId="0" borderId="1" xfId="0" applyNumberFormat="1" applyFont="1" applyBorder="1"/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165" fontId="10" fillId="0" borderId="1" xfId="0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6" fontId="0" fillId="0" borderId="1" xfId="1" applyNumberFormat="1" applyFont="1" applyBorder="1"/>
    <xf numFmtId="14" fontId="0" fillId="0" borderId="1" xfId="0" applyNumberFormat="1" applyBorder="1"/>
    <xf numFmtId="164" fontId="0" fillId="0" borderId="1" xfId="0" applyNumberFormat="1" applyBorder="1"/>
    <xf numFmtId="10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66" fontId="0" fillId="0" borderId="1" xfId="0" applyNumberFormat="1" applyBorder="1" applyAlignment="1">
      <alignment vertical="center"/>
    </xf>
    <xf numFmtId="0" fontId="0" fillId="0" borderId="1" xfId="0" applyBorder="1"/>
    <xf numFmtId="0" fontId="11" fillId="0" borderId="1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3" fillId="0" borderId="1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 wrapText="1"/>
    </xf>
    <xf numFmtId="0" fontId="13" fillId="0" borderId="1" xfId="0" applyFont="1" applyBorder="1" applyAlignment="1">
      <alignment vertical="top"/>
    </xf>
    <xf numFmtId="0" fontId="13" fillId="0" borderId="1" xfId="0" applyFont="1" applyBorder="1"/>
    <xf numFmtId="0" fontId="14" fillId="0" borderId="1" xfId="0" applyFont="1" applyBorder="1" applyAlignment="1">
      <alignment horizontal="left"/>
    </xf>
    <xf numFmtId="164" fontId="14" fillId="0" borderId="1" xfId="0" applyNumberFormat="1" applyFont="1" applyBorder="1"/>
    <xf numFmtId="3" fontId="0" fillId="0" borderId="1" xfId="0" applyNumberForma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Border="1"/>
    <xf numFmtId="0" fontId="7" fillId="0" borderId="2" xfId="0" applyFont="1" applyBorder="1" applyAlignment="1">
      <alignment horizontal="center"/>
    </xf>
    <xf numFmtId="0" fontId="7" fillId="0" borderId="11" xfId="0" applyFont="1" applyBorder="1" applyAlignment="1">
      <alignment horizontal="center" vertical="top"/>
    </xf>
    <xf numFmtId="0" fontId="0" fillId="0" borderId="11" xfId="0" applyBorder="1"/>
    <xf numFmtId="0" fontId="7" fillId="0" borderId="11" xfId="0" applyFont="1" applyBorder="1" applyAlignment="1">
      <alignment horizontal="center"/>
    </xf>
    <xf numFmtId="0" fontId="7" fillId="0" borderId="11" xfId="0" applyFont="1" applyBorder="1" applyAlignment="1">
      <alignment horizontal="center" wrapText="1"/>
    </xf>
    <xf numFmtId="164" fontId="0" fillId="0" borderId="12" xfId="0" applyNumberFormat="1" applyBorder="1"/>
    <xf numFmtId="0" fontId="15" fillId="0" borderId="0" xfId="0" applyFont="1"/>
    <xf numFmtId="0" fontId="16" fillId="0" borderId="0" xfId="0" applyFont="1" applyAlignment="1">
      <alignment horizontal="center"/>
    </xf>
    <xf numFmtId="0" fontId="17" fillId="0" borderId="4" xfId="0" applyFont="1" applyBorder="1"/>
    <xf numFmtId="0" fontId="17" fillId="0" borderId="1" xfId="0" applyFont="1" applyBorder="1"/>
    <xf numFmtId="0" fontId="17" fillId="0" borderId="1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164" fontId="17" fillId="0" borderId="4" xfId="0" applyNumberFormat="1" applyFont="1" applyBorder="1"/>
    <xf numFmtId="164" fontId="17" fillId="0" borderId="1" xfId="0" applyNumberFormat="1" applyFon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1132B-F944-4CE2-9050-56B2EEBF1765}">
  <dimension ref="A1:N15"/>
  <sheetViews>
    <sheetView topLeftCell="D1" zoomScale="85" zoomScaleNormal="85" workbookViewId="0">
      <selection activeCell="I11" sqref="I11"/>
    </sheetView>
  </sheetViews>
  <sheetFormatPr baseColWidth="10" defaultRowHeight="15" x14ac:dyDescent="0.25"/>
  <cols>
    <col min="1" max="1" width="13.5703125" customWidth="1"/>
    <col min="2" max="2" width="12.42578125" customWidth="1"/>
    <col min="3" max="3" width="13.140625" customWidth="1"/>
    <col min="9" max="9" width="16" customWidth="1"/>
    <col min="10" max="10" width="14.42578125" bestFit="1" customWidth="1"/>
    <col min="12" max="12" width="11.85546875" bestFit="1" customWidth="1"/>
    <col min="14" max="14" width="17.85546875" bestFit="1" customWidth="1"/>
  </cols>
  <sheetData>
    <row r="1" spans="1:14" x14ac:dyDescent="0.25">
      <c r="A1">
        <v>32</v>
      </c>
      <c r="D1">
        <v>7477</v>
      </c>
      <c r="E1" t="s">
        <v>6</v>
      </c>
      <c r="F1" t="s">
        <v>7</v>
      </c>
      <c r="G1" t="str">
        <f>CONCATENATE("mkdir",D1,F1)</f>
        <v>mkdir7477Miguel</v>
      </c>
      <c r="I1" s="9" t="s">
        <v>16</v>
      </c>
    </row>
    <row r="2" spans="1:14" x14ac:dyDescent="0.25">
      <c r="A2">
        <v>56</v>
      </c>
      <c r="D2">
        <v>1214</v>
      </c>
      <c r="E2" t="s">
        <v>8</v>
      </c>
      <c r="F2" t="s">
        <v>9</v>
      </c>
      <c r="G2" t="str">
        <f t="shared" ref="G2:G3" si="0">CONCATENATE("mkdir",D2,F2)</f>
        <v>mkdir1214Rda</v>
      </c>
      <c r="I2" s="9"/>
    </row>
    <row r="3" spans="1:14" x14ac:dyDescent="0.25">
      <c r="A3" t="s">
        <v>0</v>
      </c>
      <c r="D3">
        <v>55666</v>
      </c>
      <c r="E3" t="s">
        <v>10</v>
      </c>
      <c r="F3" t="s">
        <v>11</v>
      </c>
      <c r="G3" t="str">
        <f t="shared" si="0"/>
        <v>mkdir55666Jk</v>
      </c>
      <c r="I3" s="9"/>
    </row>
    <row r="4" spans="1:14" x14ac:dyDescent="0.25">
      <c r="A4">
        <v>3.1415000000000002</v>
      </c>
    </row>
    <row r="5" spans="1:14" x14ac:dyDescent="0.25">
      <c r="A5">
        <v>-92</v>
      </c>
    </row>
    <row r="6" spans="1:14" x14ac:dyDescent="0.25">
      <c r="A6">
        <v>10</v>
      </c>
    </row>
    <row r="7" spans="1:14" x14ac:dyDescent="0.25">
      <c r="A7">
        <v>15</v>
      </c>
    </row>
    <row r="10" spans="1:14" x14ac:dyDescent="0.25">
      <c r="A10" t="s">
        <v>1</v>
      </c>
      <c r="B10" t="s">
        <v>3</v>
      </c>
      <c r="C10" s="2" t="s">
        <v>5</v>
      </c>
      <c r="D10" t="s">
        <v>12</v>
      </c>
      <c r="E10" t="s">
        <v>13</v>
      </c>
      <c r="F10" t="s">
        <v>15</v>
      </c>
      <c r="G10" t="s">
        <v>17</v>
      </c>
      <c r="H10" t="s">
        <v>18</v>
      </c>
      <c r="I10" t="s">
        <v>19</v>
      </c>
      <c r="J10" t="s">
        <v>20</v>
      </c>
      <c r="K10" t="s">
        <v>22</v>
      </c>
      <c r="L10" t="s">
        <v>23</v>
      </c>
      <c r="M10" t="s">
        <v>24</v>
      </c>
      <c r="N10" t="s">
        <v>25</v>
      </c>
    </row>
    <row r="11" spans="1:14" x14ac:dyDescent="0.25">
      <c r="A11">
        <f>COUNT(A1:A7)</f>
        <v>6</v>
      </c>
      <c r="B11">
        <f>COUNTA(A1:A7)</f>
        <v>7</v>
      </c>
      <c r="C11" t="str">
        <f>CONCATENATE(A1," ",A3)</f>
        <v>32 Pepito</v>
      </c>
      <c r="D11">
        <f>SUM(A1:A7)</f>
        <v>24.141499999999994</v>
      </c>
      <c r="E11">
        <f>SUMIF(A1:A7,"&gt;0")</f>
        <v>116.14149999999999</v>
      </c>
      <c r="F11">
        <f>AVERAGE(A1:A7)</f>
        <v>4.023583333333332</v>
      </c>
      <c r="G11">
        <f>MAX(A1:A7)</f>
        <v>56</v>
      </c>
      <c r="H11">
        <f>MIN(A1:A7)</f>
        <v>-92</v>
      </c>
      <c r="I11" t="str">
        <f>IF(F11&gt;4,"APROVADO","DESAPROVADO")</f>
        <v>APROVADO</v>
      </c>
      <c r="J11" t="str">
        <f>IF(AND(D11&gt;4,F11&gt;20),"APROVADO","DESAPROBADO")</f>
        <v>DESAPROBADO</v>
      </c>
      <c r="K11">
        <f>COUNTIF(A1:A7,"&gt;0")</f>
        <v>5</v>
      </c>
      <c r="L11" t="str">
        <f>LEFT(A3,3)</f>
        <v>Pep</v>
      </c>
      <c r="M11" t="str">
        <f>RIGHT(A3,3)</f>
        <v>ito</v>
      </c>
      <c r="N11">
        <f ca="1">RANDBETWEEN(10,100)</f>
        <v>44</v>
      </c>
    </row>
    <row r="12" spans="1:14" ht="48.75" customHeight="1" x14ac:dyDescent="0.25">
      <c r="A12" s="1" t="s">
        <v>2</v>
      </c>
      <c r="B12" s="1" t="s">
        <v>4</v>
      </c>
      <c r="E12" s="1" t="s">
        <v>14</v>
      </c>
      <c r="L12" t="str">
        <f>LEFT(A4,3)</f>
        <v>3,1</v>
      </c>
      <c r="M12" t="str">
        <f>RIGHT(A4,3)</f>
        <v>415</v>
      </c>
    </row>
    <row r="14" spans="1:14" ht="30" x14ac:dyDescent="0.25">
      <c r="A14" s="3" t="s">
        <v>21</v>
      </c>
    </row>
    <row r="15" spans="1:14" x14ac:dyDescent="0.25">
      <c r="A15">
        <f>COUNTA(A10:N10)</f>
        <v>14</v>
      </c>
    </row>
  </sheetData>
  <mergeCells count="1">
    <mergeCell ref="I1:I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4E6E14-7E65-4A8B-9F16-9F4E451A5C02}">
  <dimension ref="A1:G12"/>
  <sheetViews>
    <sheetView workbookViewId="0">
      <selection activeCell="H9" sqref="H9"/>
    </sheetView>
  </sheetViews>
  <sheetFormatPr baseColWidth="10" defaultRowHeight="15" x14ac:dyDescent="0.25"/>
  <cols>
    <col min="1" max="1" width="26.85546875" bestFit="1" customWidth="1"/>
    <col min="2" max="2" width="2" customWidth="1"/>
    <col min="3" max="3" width="16.7109375" bestFit="1" customWidth="1"/>
    <col min="4" max="4" width="17.28515625" bestFit="1" customWidth="1"/>
    <col min="5" max="5" width="13.140625" bestFit="1" customWidth="1"/>
    <col min="6" max="6" width="12.85546875" bestFit="1" customWidth="1"/>
    <col min="7" max="7" width="14.7109375" bestFit="1" customWidth="1"/>
  </cols>
  <sheetData>
    <row r="1" spans="1:7" ht="29.25" customHeight="1" x14ac:dyDescent="0.25">
      <c r="A1" s="10" t="s">
        <v>35</v>
      </c>
      <c r="B1" s="10"/>
      <c r="C1" s="10"/>
      <c r="D1" s="10"/>
      <c r="E1" s="10"/>
      <c r="F1" s="10"/>
      <c r="G1" s="10"/>
    </row>
    <row r="3" spans="1:7" ht="18.75" x14ac:dyDescent="0.3">
      <c r="A3" s="11"/>
      <c r="B3" s="11"/>
      <c r="C3" s="11" t="s">
        <v>26</v>
      </c>
      <c r="D3" s="11" t="s">
        <v>27</v>
      </c>
      <c r="E3" s="11" t="s">
        <v>28</v>
      </c>
      <c r="F3" s="11" t="s">
        <v>29</v>
      </c>
      <c r="G3" s="11" t="s">
        <v>30</v>
      </c>
    </row>
    <row r="4" spans="1:7" ht="18.75" x14ac:dyDescent="0.3">
      <c r="A4" s="11"/>
      <c r="B4" s="5"/>
      <c r="C4" s="12"/>
      <c r="D4" s="12"/>
      <c r="E4" s="12"/>
      <c r="F4" s="12"/>
      <c r="G4" s="13"/>
    </row>
    <row r="5" spans="1:7" ht="18.75" x14ac:dyDescent="0.3">
      <c r="A5" s="11" t="s">
        <v>31</v>
      </c>
      <c r="B5" s="5"/>
      <c r="C5" s="12"/>
      <c r="D5" s="14">
        <v>0.25</v>
      </c>
      <c r="E5" s="15">
        <v>0.3</v>
      </c>
      <c r="F5" s="15">
        <v>0.35</v>
      </c>
      <c r="G5" s="16"/>
    </row>
    <row r="6" spans="1:7" ht="18.75" x14ac:dyDescent="0.3">
      <c r="A6" s="11"/>
      <c r="B6" s="5"/>
      <c r="C6" s="12"/>
      <c r="D6" s="12"/>
      <c r="E6" s="12"/>
      <c r="F6" s="12"/>
      <c r="G6" s="17"/>
    </row>
    <row r="7" spans="1:7" ht="18.75" x14ac:dyDescent="0.3">
      <c r="A7" s="11" t="s">
        <v>32</v>
      </c>
      <c r="B7" s="5"/>
      <c r="C7" s="18">
        <v>230000</v>
      </c>
      <c r="D7" s="18">
        <f>SUM(C7+(D5*C7))</f>
        <v>287500</v>
      </c>
      <c r="E7" s="18">
        <f t="shared" ref="E7:F7" si="0">SUM(D7+(E5*D7))</f>
        <v>373750</v>
      </c>
      <c r="F7" s="18">
        <f t="shared" si="0"/>
        <v>504562.5</v>
      </c>
      <c r="G7" s="18">
        <f>SUM(C7:F7)</f>
        <v>1395812.5</v>
      </c>
    </row>
    <row r="8" spans="1:7" ht="18.75" x14ac:dyDescent="0.3">
      <c r="A8" s="11"/>
      <c r="B8" s="5"/>
      <c r="C8" s="12"/>
      <c r="D8" s="12"/>
      <c r="E8" s="12"/>
      <c r="F8" s="12"/>
      <c r="G8" s="13"/>
    </row>
    <row r="9" spans="1:7" ht="18.75" x14ac:dyDescent="0.3">
      <c r="A9" s="11" t="s">
        <v>33</v>
      </c>
      <c r="B9" s="5"/>
      <c r="C9" s="18">
        <f>(C7*0.4)</f>
        <v>92000</v>
      </c>
      <c r="D9" s="18">
        <f t="shared" ref="D9:F9" si="1">(D7*0.4)</f>
        <v>115000</v>
      </c>
      <c r="E9" s="18">
        <f t="shared" si="1"/>
        <v>149500</v>
      </c>
      <c r="F9" s="18">
        <f t="shared" si="1"/>
        <v>201825</v>
      </c>
      <c r="G9" s="16"/>
    </row>
    <row r="10" spans="1:7" ht="18.75" x14ac:dyDescent="0.3">
      <c r="A10" s="11"/>
      <c r="B10" s="5"/>
      <c r="C10" s="12"/>
      <c r="D10" s="12"/>
      <c r="E10" s="12"/>
      <c r="F10" s="12"/>
      <c r="G10" s="16"/>
    </row>
    <row r="11" spans="1:7" ht="18.75" x14ac:dyDescent="0.3">
      <c r="A11" s="11" t="s">
        <v>34</v>
      </c>
      <c r="B11" s="5"/>
      <c r="C11" s="18">
        <f>(C7-C9)</f>
        <v>138000</v>
      </c>
      <c r="D11" s="18">
        <f t="shared" ref="D11:F11" si="2">(D7-D9)</f>
        <v>172500</v>
      </c>
      <c r="E11" s="18">
        <f t="shared" si="2"/>
        <v>224250</v>
      </c>
      <c r="F11" s="18">
        <f t="shared" si="2"/>
        <v>302737.5</v>
      </c>
      <c r="G11" s="17"/>
    </row>
    <row r="12" spans="1:7" ht="15.75" x14ac:dyDescent="0.3">
      <c r="A12" s="4"/>
      <c r="B12" s="4"/>
      <c r="C12" s="4"/>
      <c r="D12" s="4"/>
      <c r="E12" s="4"/>
      <c r="F12" s="4"/>
      <c r="G12" s="4"/>
    </row>
  </sheetData>
  <mergeCells count="3">
    <mergeCell ref="G4:G6"/>
    <mergeCell ref="G8:G11"/>
    <mergeCell ref="A1:G1"/>
  </mergeCells>
  <phoneticPr fontId="2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58FE5-F614-4CD8-A808-98E7B2E4915A}">
  <dimension ref="A1:F13"/>
  <sheetViews>
    <sheetView workbookViewId="0">
      <selection activeCell="E17" sqref="E17"/>
    </sheetView>
  </sheetViews>
  <sheetFormatPr baseColWidth="10" defaultRowHeight="15" x14ac:dyDescent="0.25"/>
  <cols>
    <col min="1" max="1" width="18.5703125" bestFit="1" customWidth="1"/>
    <col min="5" max="5" width="14.140625" bestFit="1" customWidth="1"/>
    <col min="6" max="6" width="14.85546875" bestFit="1" customWidth="1"/>
  </cols>
  <sheetData>
    <row r="1" spans="1:6" x14ac:dyDescent="0.25">
      <c r="A1" s="28" t="s">
        <v>36</v>
      </c>
      <c r="B1" s="28"/>
      <c r="C1" s="28"/>
      <c r="D1" s="28"/>
      <c r="E1" s="28"/>
      <c r="F1" s="28"/>
    </row>
    <row r="2" spans="1:6" x14ac:dyDescent="0.25">
      <c r="A2" s="19" t="s">
        <v>37</v>
      </c>
      <c r="B2" s="19" t="s">
        <v>38</v>
      </c>
      <c r="C2" s="19" t="s">
        <v>39</v>
      </c>
      <c r="D2" s="19" t="s">
        <v>40</v>
      </c>
      <c r="E2" s="19" t="s">
        <v>52</v>
      </c>
      <c r="F2" s="19" t="s">
        <v>53</v>
      </c>
    </row>
    <row r="3" spans="1:6" x14ac:dyDescent="0.25">
      <c r="A3" s="20" t="s">
        <v>41</v>
      </c>
      <c r="B3" s="21">
        <f ca="1">RANDBETWEEN(155,175)/100</f>
        <v>1.63</v>
      </c>
      <c r="C3" s="22">
        <f ca="1">RANDBETWEEN(1950,2000)*7*3</f>
        <v>41685</v>
      </c>
      <c r="D3" s="23">
        <f ca="1">RANDBETWEEN(0,800000)</f>
        <v>342227</v>
      </c>
      <c r="E3" s="24">
        <f ca="1">(RANDBETWEEN(1,99)/100)*0.14</f>
        <v>2.9400000000000003E-2</v>
      </c>
      <c r="F3" s="23">
        <f ca="1">SUM((D3*E3)+D3)</f>
        <v>352288.47379999998</v>
      </c>
    </row>
    <row r="4" spans="1:6" x14ac:dyDescent="0.25">
      <c r="A4" s="20" t="s">
        <v>42</v>
      </c>
      <c r="B4" s="21">
        <f t="shared" ref="B4:B11" ca="1" si="0">RANDBETWEEN(155,175)/100</f>
        <v>1.67</v>
      </c>
      <c r="C4" s="22">
        <f t="shared" ref="C4:C11" ca="1" si="1">RANDBETWEEN(1950,2000)*7*3</f>
        <v>41496</v>
      </c>
      <c r="D4" s="23">
        <f t="shared" ref="D4:D11" ca="1" si="2">RANDBETWEEN(0,800000)</f>
        <v>271901</v>
      </c>
      <c r="E4" s="24">
        <f t="shared" ref="E4:E11" ca="1" si="3">(RANDBETWEEN(1,99)/100)*0.14</f>
        <v>0.11760000000000001</v>
      </c>
      <c r="F4" s="23">
        <f t="shared" ref="F4:F11" ca="1" si="4">SUM((D4*E4)+D4)</f>
        <v>303876.5576</v>
      </c>
    </row>
    <row r="5" spans="1:6" x14ac:dyDescent="0.25">
      <c r="A5" s="20" t="s">
        <v>43</v>
      </c>
      <c r="B5" s="21">
        <f t="shared" ca="1" si="0"/>
        <v>1.66</v>
      </c>
      <c r="C5" s="22">
        <f t="shared" ca="1" si="1"/>
        <v>41391</v>
      </c>
      <c r="D5" s="23">
        <f t="shared" ca="1" si="2"/>
        <v>292726</v>
      </c>
      <c r="E5" s="24">
        <f t="shared" ca="1" si="3"/>
        <v>5.1800000000000006E-2</v>
      </c>
      <c r="F5" s="23">
        <f t="shared" ca="1" si="4"/>
        <v>307889.20679999999</v>
      </c>
    </row>
    <row r="6" spans="1:6" x14ac:dyDescent="0.25">
      <c r="A6" s="20" t="s">
        <v>44</v>
      </c>
      <c r="B6" s="21">
        <f t="shared" ca="1" si="0"/>
        <v>1.71</v>
      </c>
      <c r="C6" s="22">
        <f t="shared" ca="1" si="1"/>
        <v>41076</v>
      </c>
      <c r="D6" s="23">
        <f t="shared" ca="1" si="2"/>
        <v>497970</v>
      </c>
      <c r="E6" s="24">
        <f t="shared" ca="1" si="3"/>
        <v>5.74E-2</v>
      </c>
      <c r="F6" s="23">
        <f t="shared" ca="1" si="4"/>
        <v>526553.478</v>
      </c>
    </row>
    <row r="7" spans="1:6" x14ac:dyDescent="0.25">
      <c r="A7" s="20" t="s">
        <v>45</v>
      </c>
      <c r="B7" s="21">
        <f t="shared" ca="1" si="0"/>
        <v>1.56</v>
      </c>
      <c r="C7" s="22">
        <f t="shared" ca="1" si="1"/>
        <v>41748</v>
      </c>
      <c r="D7" s="23">
        <f t="shared" ca="1" si="2"/>
        <v>776964</v>
      </c>
      <c r="E7" s="24">
        <f t="shared" ca="1" si="3"/>
        <v>8.5400000000000004E-2</v>
      </c>
      <c r="F7" s="23">
        <f t="shared" ca="1" si="4"/>
        <v>843316.72560000001</v>
      </c>
    </row>
    <row r="8" spans="1:6" x14ac:dyDescent="0.25">
      <c r="A8" s="20" t="s">
        <v>46</v>
      </c>
      <c r="B8" s="21">
        <f t="shared" ca="1" si="0"/>
        <v>1.75</v>
      </c>
      <c r="C8" s="22">
        <f t="shared" ca="1" si="1"/>
        <v>41643</v>
      </c>
      <c r="D8" s="23">
        <f t="shared" ca="1" si="2"/>
        <v>291475</v>
      </c>
      <c r="E8" s="24">
        <f t="shared" ca="1" si="3"/>
        <v>2.8000000000000004E-2</v>
      </c>
      <c r="F8" s="23">
        <f t="shared" ca="1" si="4"/>
        <v>299636.3</v>
      </c>
    </row>
    <row r="9" spans="1:6" x14ac:dyDescent="0.25">
      <c r="A9" s="20" t="s">
        <v>47</v>
      </c>
      <c r="B9" s="21">
        <f t="shared" ca="1" si="0"/>
        <v>1.66</v>
      </c>
      <c r="C9" s="22">
        <f t="shared" ca="1" si="1"/>
        <v>41853</v>
      </c>
      <c r="D9" s="23">
        <f t="shared" ca="1" si="2"/>
        <v>728102</v>
      </c>
      <c r="E9" s="24">
        <f t="shared" ca="1" si="3"/>
        <v>0.10360000000000001</v>
      </c>
      <c r="F9" s="23">
        <f t="shared" ca="1" si="4"/>
        <v>803533.36719999998</v>
      </c>
    </row>
    <row r="10" spans="1:6" x14ac:dyDescent="0.25">
      <c r="A10" s="20" t="s">
        <v>48</v>
      </c>
      <c r="B10" s="21">
        <f t="shared" ca="1" si="0"/>
        <v>1.68</v>
      </c>
      <c r="C10" s="22">
        <f t="shared" ca="1" si="1"/>
        <v>41685</v>
      </c>
      <c r="D10" s="23">
        <f t="shared" ca="1" si="2"/>
        <v>563893</v>
      </c>
      <c r="E10" s="24">
        <f t="shared" ca="1" si="3"/>
        <v>8.1200000000000008E-2</v>
      </c>
      <c r="F10" s="23">
        <f t="shared" ca="1" si="4"/>
        <v>609681.11159999995</v>
      </c>
    </row>
    <row r="11" spans="1:6" x14ac:dyDescent="0.25">
      <c r="A11" s="20" t="s">
        <v>49</v>
      </c>
      <c r="B11" s="21">
        <f t="shared" ca="1" si="0"/>
        <v>1.6</v>
      </c>
      <c r="C11" s="22">
        <f t="shared" ca="1" si="1"/>
        <v>41013</v>
      </c>
      <c r="D11" s="23">
        <f t="shared" ca="1" si="2"/>
        <v>559031</v>
      </c>
      <c r="E11" s="24">
        <f t="shared" ca="1" si="3"/>
        <v>0.1008</v>
      </c>
      <c r="F11" s="23">
        <f t="shared" ca="1" si="4"/>
        <v>615381.32480000006</v>
      </c>
    </row>
    <row r="12" spans="1:6" x14ac:dyDescent="0.25">
      <c r="A12" s="25" t="s">
        <v>50</v>
      </c>
      <c r="B12" s="26">
        <f ca="1">AVERAGE(B3:B11)</f>
        <v>1.6577777777777778</v>
      </c>
      <c r="C12" s="29"/>
      <c r="D12" s="30"/>
      <c r="E12" s="30"/>
      <c r="F12" s="31"/>
    </row>
    <row r="13" spans="1:6" x14ac:dyDescent="0.25">
      <c r="A13" s="25" t="s">
        <v>51</v>
      </c>
      <c r="B13" s="26">
        <f ca="1">MAX(B3:B11)</f>
        <v>1.75</v>
      </c>
      <c r="C13" s="32"/>
      <c r="D13" s="33"/>
      <c r="E13" s="33"/>
      <c r="F13" s="34"/>
    </row>
  </sheetData>
  <mergeCells count="2">
    <mergeCell ref="A1:F1"/>
    <mergeCell ref="C12:F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390E5-911E-4DB7-A9E4-9C1929FEBD38}">
  <dimension ref="A1:F9"/>
  <sheetViews>
    <sheetView zoomScale="160" zoomScaleNormal="160" workbookViewId="0">
      <selection activeCell="E10" sqref="E10"/>
    </sheetView>
  </sheetViews>
  <sheetFormatPr baseColWidth="10" defaultRowHeight="15" x14ac:dyDescent="0.25"/>
  <cols>
    <col min="1" max="1" width="28.5703125" bestFit="1" customWidth="1"/>
    <col min="2" max="2" width="9.42578125" bestFit="1" customWidth="1"/>
    <col min="5" max="5" width="13" bestFit="1" customWidth="1"/>
  </cols>
  <sheetData>
    <row r="1" spans="1:6" ht="21" x14ac:dyDescent="0.35">
      <c r="A1" s="36" t="s">
        <v>54</v>
      </c>
      <c r="B1" s="36"/>
      <c r="C1" s="36"/>
      <c r="D1" s="36"/>
      <c r="E1" s="36"/>
      <c r="F1" s="8"/>
    </row>
    <row r="2" spans="1:6" ht="21" x14ac:dyDescent="0.35">
      <c r="A2" s="35"/>
      <c r="B2" s="35"/>
      <c r="C2" s="35"/>
      <c r="D2" s="35"/>
      <c r="E2" s="35"/>
      <c r="F2" s="8"/>
    </row>
    <row r="3" spans="1:6" ht="31.5" x14ac:dyDescent="0.25">
      <c r="A3" s="37" t="s">
        <v>55</v>
      </c>
      <c r="B3" s="37" t="s">
        <v>62</v>
      </c>
      <c r="C3" s="38" t="s">
        <v>63</v>
      </c>
      <c r="D3" s="38" t="s">
        <v>65</v>
      </c>
      <c r="E3" s="39" t="s">
        <v>64</v>
      </c>
      <c r="F3" s="7"/>
    </row>
    <row r="4" spans="1:6" ht="16.5" x14ac:dyDescent="0.3">
      <c r="A4" s="40" t="s">
        <v>56</v>
      </c>
      <c r="B4" s="41">
        <v>201</v>
      </c>
      <c r="C4" s="42">
        <f>(B4*0.5)+((B4*0.5)*10%)</f>
        <v>110.55</v>
      </c>
      <c r="D4" s="42">
        <f>(C4*50%)</f>
        <v>55.274999999999999</v>
      </c>
      <c r="E4" s="42">
        <f>SUM(C4:D4)</f>
        <v>165.82499999999999</v>
      </c>
      <c r="F4" s="6"/>
    </row>
    <row r="5" spans="1:6" ht="16.5" x14ac:dyDescent="0.3">
      <c r="A5" s="40" t="s">
        <v>57</v>
      </c>
      <c r="B5" s="41">
        <v>304</v>
      </c>
      <c r="C5" s="42">
        <f>(B5*0.5)+((B5*0.5)*10%)</f>
        <v>167.2</v>
      </c>
      <c r="D5" s="42">
        <f>(C5*50%)</f>
        <v>83.6</v>
      </c>
      <c r="E5" s="42">
        <f>SUM(C5:D5)</f>
        <v>250.79999999999998</v>
      </c>
      <c r="F5" s="6"/>
    </row>
    <row r="6" spans="1:6" ht="16.5" x14ac:dyDescent="0.3">
      <c r="A6" s="40" t="s">
        <v>58</v>
      </c>
      <c r="B6" s="41">
        <v>158</v>
      </c>
      <c r="C6" s="42">
        <f>(B6*0.5)+((B6*0.5)*10%)</f>
        <v>86.9</v>
      </c>
      <c r="D6" s="42">
        <f>(C6*50%)</f>
        <v>43.45</v>
      </c>
      <c r="E6" s="42">
        <f>SUM(C6:D6)</f>
        <v>130.35000000000002</v>
      </c>
      <c r="F6" s="6"/>
    </row>
    <row r="7" spans="1:6" ht="16.5" x14ac:dyDescent="0.3">
      <c r="A7" s="40" t="s">
        <v>59</v>
      </c>
      <c r="B7" s="41">
        <v>209</v>
      </c>
      <c r="C7" s="42">
        <f>(B7*0.5)+((B7*0.5)*10%)</f>
        <v>114.95</v>
      </c>
      <c r="D7" s="42">
        <f>(C7*50%)</f>
        <v>57.475000000000001</v>
      </c>
      <c r="E7" s="42">
        <f>SUM(C7:D7)</f>
        <v>172.42500000000001</v>
      </c>
      <c r="F7" s="6"/>
    </row>
    <row r="8" spans="1:6" ht="16.5" x14ac:dyDescent="0.3">
      <c r="A8" s="40" t="s">
        <v>60</v>
      </c>
      <c r="B8" s="41">
        <v>65</v>
      </c>
      <c r="C8" s="42">
        <f>(B8*0.5)+((B8*0.5)*10%)</f>
        <v>35.75</v>
      </c>
      <c r="D8" s="42">
        <f>(C8*50%)</f>
        <v>17.875</v>
      </c>
      <c r="E8" s="42">
        <f>SUM(C8:D8)</f>
        <v>53.625</v>
      </c>
      <c r="F8" s="6"/>
    </row>
    <row r="9" spans="1:6" ht="16.5" x14ac:dyDescent="0.3">
      <c r="A9" s="40" t="s">
        <v>61</v>
      </c>
      <c r="B9" s="41">
        <v>152</v>
      </c>
      <c r="C9" s="42">
        <f>(B9*0.5)+((B9*0.5)*10%)</f>
        <v>83.6</v>
      </c>
      <c r="D9" s="42">
        <f>(C9*50%)</f>
        <v>41.8</v>
      </c>
      <c r="E9" s="42">
        <f>SUM(C9:D9)</f>
        <v>125.39999999999999</v>
      </c>
      <c r="F9" s="6"/>
    </row>
  </sheetData>
  <mergeCells count="1">
    <mergeCell ref="A1:E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E7C79-A179-4111-84F8-034391A1362A}">
  <dimension ref="A1:G22"/>
  <sheetViews>
    <sheetView topLeftCell="A4" zoomScale="115" zoomScaleNormal="115" workbookViewId="0">
      <selection activeCell="F20" sqref="F20"/>
    </sheetView>
  </sheetViews>
  <sheetFormatPr baseColWidth="10" defaultRowHeight="15" x14ac:dyDescent="0.25"/>
  <cols>
    <col min="1" max="1" width="20.42578125" bestFit="1" customWidth="1"/>
    <col min="2" max="7" width="12.7109375" bestFit="1" customWidth="1"/>
  </cols>
  <sheetData>
    <row r="1" spans="1:7" ht="15.75" thickBot="1" x14ac:dyDescent="0.3">
      <c r="A1" s="50" t="s">
        <v>66</v>
      </c>
      <c r="B1" s="44"/>
      <c r="C1" s="44"/>
      <c r="D1" s="44"/>
      <c r="E1" s="44"/>
      <c r="F1" s="44"/>
      <c r="G1" s="44"/>
    </row>
    <row r="2" spans="1:7" ht="31.5" thickTop="1" thickBot="1" x14ac:dyDescent="0.3">
      <c r="A2" s="51"/>
      <c r="B2" s="47" t="s">
        <v>80</v>
      </c>
      <c r="C2" s="46" t="s">
        <v>81</v>
      </c>
      <c r="D2" s="46" t="s">
        <v>82</v>
      </c>
      <c r="E2" s="46" t="s">
        <v>83</v>
      </c>
      <c r="F2" s="45" t="s">
        <v>84</v>
      </c>
      <c r="G2" s="45" t="s">
        <v>85</v>
      </c>
    </row>
    <row r="3" spans="1:7" ht="16.5" thickTop="1" thickBot="1" x14ac:dyDescent="0.3">
      <c r="A3" s="52"/>
      <c r="B3" s="48"/>
      <c r="C3" s="27"/>
      <c r="D3" s="27"/>
      <c r="E3" s="27"/>
      <c r="F3" s="27"/>
      <c r="G3" s="27"/>
    </row>
    <row r="4" spans="1:7" ht="16.5" thickTop="1" thickBot="1" x14ac:dyDescent="0.3">
      <c r="A4" s="52"/>
      <c r="B4" s="48"/>
      <c r="C4" s="27"/>
      <c r="D4" s="27"/>
      <c r="E4" s="27"/>
      <c r="F4" s="27"/>
      <c r="G4" s="27"/>
    </row>
    <row r="5" spans="1:7" ht="16.5" thickTop="1" thickBot="1" x14ac:dyDescent="0.3">
      <c r="A5" s="53" t="s">
        <v>67</v>
      </c>
      <c r="B5" s="49">
        <v>3592</v>
      </c>
      <c r="C5" s="43">
        <v>4390</v>
      </c>
      <c r="D5" s="43">
        <v>3192</v>
      </c>
      <c r="E5" s="43">
        <v>4789</v>
      </c>
      <c r="F5" s="43">
        <f>SUM(B5:E5)</f>
        <v>15963</v>
      </c>
      <c r="G5" s="43">
        <f>AVERAGE(B5:E5)</f>
        <v>3990.75</v>
      </c>
    </row>
    <row r="6" spans="1:7" ht="16.5" thickTop="1" thickBot="1" x14ac:dyDescent="0.3">
      <c r="A6" s="53" t="s">
        <v>68</v>
      </c>
      <c r="B6" s="55">
        <f>PRODUCT(B5,B17)</f>
        <v>143680</v>
      </c>
      <c r="C6" s="23">
        <f>PRODUCT(B17,C5)</f>
        <v>175600</v>
      </c>
      <c r="D6" s="23">
        <f>PRODUCT(D5,B17)</f>
        <v>127680</v>
      </c>
      <c r="E6" s="23">
        <f>PRODUCT(E5,B17)</f>
        <v>191560</v>
      </c>
      <c r="F6" s="23">
        <f>SUM(B6:E6)</f>
        <v>638520</v>
      </c>
      <c r="G6" s="23">
        <f>AVERAGE(B6:E6)</f>
        <v>159630</v>
      </c>
    </row>
    <row r="7" spans="1:7" ht="16.5" thickTop="1" thickBot="1" x14ac:dyDescent="0.3">
      <c r="A7" s="53" t="s">
        <v>69</v>
      </c>
      <c r="B7" s="55">
        <f>PRODUCT(B18,B5)</f>
        <v>89800</v>
      </c>
      <c r="C7" s="23">
        <f>PRODUCT(B18,C5)</f>
        <v>109750</v>
      </c>
      <c r="D7" s="23">
        <f>PRODUCT(B18,D5)</f>
        <v>79800</v>
      </c>
      <c r="E7" s="23">
        <f>PRODUCT(B18,E5)</f>
        <v>119725</v>
      </c>
      <c r="F7" s="23">
        <f>SUM(B7:E7)</f>
        <v>399075</v>
      </c>
      <c r="G7" s="23">
        <f>AVERAGE(B7:E7)</f>
        <v>99768.75</v>
      </c>
    </row>
    <row r="8" spans="1:7" ht="16.5" thickTop="1" thickBot="1" x14ac:dyDescent="0.3">
      <c r="A8" s="53" t="s">
        <v>70</v>
      </c>
      <c r="B8" s="55">
        <f>MOD(B6,B7)</f>
        <v>53880</v>
      </c>
      <c r="C8" s="23">
        <f>MOD(C6,C7)</f>
        <v>65850</v>
      </c>
      <c r="D8" s="23">
        <f>MOD(D6,D7)</f>
        <v>47880</v>
      </c>
      <c r="E8" s="23">
        <f>MOD(E6,E7)</f>
        <v>71835</v>
      </c>
      <c r="F8" s="23">
        <f>SUM(B8:E8)</f>
        <v>239445</v>
      </c>
      <c r="G8" s="23">
        <f>AVERAGE(B8:E8)</f>
        <v>59861.25</v>
      </c>
    </row>
    <row r="9" spans="1:7" ht="16.5" thickTop="1" thickBot="1" x14ac:dyDescent="0.3">
      <c r="A9" s="53"/>
      <c r="B9" s="48"/>
      <c r="C9" s="27"/>
      <c r="D9" s="27"/>
      <c r="E9" s="27"/>
      <c r="F9" s="43"/>
      <c r="G9" s="43"/>
    </row>
    <row r="10" spans="1:7" ht="16.5" thickTop="1" thickBot="1" x14ac:dyDescent="0.3">
      <c r="A10" s="53" t="s">
        <v>71</v>
      </c>
      <c r="B10" s="55">
        <v>8000</v>
      </c>
      <c r="C10" s="23">
        <v>8000</v>
      </c>
      <c r="D10" s="23">
        <v>9000</v>
      </c>
      <c r="E10" s="23">
        <v>9000</v>
      </c>
      <c r="F10" s="23">
        <f>SUM(B10:E10)</f>
        <v>34000</v>
      </c>
      <c r="G10" s="23">
        <f>AVERAGE(B10:E10)</f>
        <v>8500</v>
      </c>
    </row>
    <row r="11" spans="1:7" ht="16.5" thickTop="1" thickBot="1" x14ac:dyDescent="0.3">
      <c r="A11" s="53" t="s">
        <v>72</v>
      </c>
      <c r="B11" s="55">
        <v>10000</v>
      </c>
      <c r="C11" s="23">
        <v>10000</v>
      </c>
      <c r="D11" s="23">
        <v>10000</v>
      </c>
      <c r="E11" s="23">
        <v>10000</v>
      </c>
      <c r="F11" s="23">
        <f>SUM(B11:E11)</f>
        <v>40000</v>
      </c>
      <c r="G11" s="23">
        <f>AVERAGE(B11:E11)</f>
        <v>10000</v>
      </c>
    </row>
    <row r="12" spans="1:7" ht="16.5" thickTop="1" thickBot="1" x14ac:dyDescent="0.3">
      <c r="A12" s="53" t="s">
        <v>73</v>
      </c>
      <c r="B12" s="55">
        <v>21549</v>
      </c>
      <c r="C12" s="23">
        <v>26338</v>
      </c>
      <c r="D12" s="23">
        <v>19155</v>
      </c>
      <c r="E12" s="23">
        <v>28732</v>
      </c>
      <c r="F12" s="23">
        <f>SUM(B12:E12)</f>
        <v>95774</v>
      </c>
      <c r="G12" s="23">
        <f>AVERAGE(B12:E12)</f>
        <v>23943.5</v>
      </c>
    </row>
    <row r="13" spans="1:7" ht="16.5" thickTop="1" thickBot="1" x14ac:dyDescent="0.3">
      <c r="A13" s="53" t="s">
        <v>74</v>
      </c>
      <c r="B13" s="55">
        <f>SUM(B10:B12)</f>
        <v>39549</v>
      </c>
      <c r="C13" s="23">
        <f>SUM(C10:C12)</f>
        <v>44338</v>
      </c>
      <c r="D13" s="23">
        <f>SUM(D10:D12)</f>
        <v>38155</v>
      </c>
      <c r="E13" s="23">
        <f>SUM(E10:E12)</f>
        <v>47732</v>
      </c>
      <c r="F13" s="23"/>
      <c r="G13" s="23"/>
    </row>
    <row r="14" spans="1:7" ht="16.5" thickTop="1" thickBot="1" x14ac:dyDescent="0.3">
      <c r="A14" s="53"/>
      <c r="B14" s="48"/>
      <c r="C14" s="27"/>
      <c r="D14" s="27"/>
      <c r="E14" s="27"/>
      <c r="F14" s="27"/>
      <c r="G14" s="27"/>
    </row>
    <row r="15" spans="1:7" ht="16.5" thickTop="1" thickBot="1" x14ac:dyDescent="0.3">
      <c r="A15" s="53" t="s">
        <v>75</v>
      </c>
      <c r="B15" s="55">
        <f>MOD(B8,B13)</f>
        <v>14331</v>
      </c>
      <c r="C15" s="23">
        <f>MOD(C8,C13)</f>
        <v>21512</v>
      </c>
      <c r="D15" s="23">
        <f>MOD(D8,D13)</f>
        <v>9725</v>
      </c>
      <c r="E15" s="23">
        <f>MOD(E8,E13)</f>
        <v>24103</v>
      </c>
      <c r="F15" s="23">
        <f>SUM(B15:E15)</f>
        <v>69671</v>
      </c>
      <c r="G15" s="23">
        <f>AVERAGE(B15:E15)</f>
        <v>17417.75</v>
      </c>
    </row>
    <row r="16" spans="1:7" ht="16.5" thickTop="1" thickBot="1" x14ac:dyDescent="0.3">
      <c r="A16" s="53"/>
      <c r="B16" s="48"/>
      <c r="C16" s="27"/>
      <c r="D16" s="27"/>
      <c r="E16" s="27"/>
      <c r="F16" s="27"/>
      <c r="G16" s="27"/>
    </row>
    <row r="17" spans="1:7" ht="16.5" thickTop="1" thickBot="1" x14ac:dyDescent="0.3">
      <c r="A17" s="53" t="s">
        <v>76</v>
      </c>
      <c r="B17" s="55">
        <v>40</v>
      </c>
      <c r="C17" s="27"/>
      <c r="D17" s="27"/>
      <c r="E17" s="27"/>
      <c r="F17" s="27"/>
      <c r="G17" s="27"/>
    </row>
    <row r="18" spans="1:7" ht="16.5" thickTop="1" thickBot="1" x14ac:dyDescent="0.3">
      <c r="A18" s="53" t="s">
        <v>77</v>
      </c>
      <c r="B18" s="55">
        <v>25</v>
      </c>
      <c r="C18" s="27"/>
      <c r="D18" s="27"/>
      <c r="E18" s="27"/>
      <c r="F18" s="27"/>
      <c r="G18" s="27"/>
    </row>
    <row r="19" spans="1:7" ht="16.5" thickTop="1" thickBot="1" x14ac:dyDescent="0.3">
      <c r="A19" s="53"/>
      <c r="B19" s="48"/>
      <c r="C19" s="27"/>
      <c r="D19" s="27"/>
      <c r="E19" s="27"/>
      <c r="F19" s="27"/>
      <c r="G19" s="27"/>
    </row>
    <row r="20" spans="1:7" ht="31.5" thickTop="1" thickBot="1" x14ac:dyDescent="0.3">
      <c r="A20" s="54" t="s">
        <v>78</v>
      </c>
      <c r="B20" s="55">
        <f>MAX(B12:E12)</f>
        <v>28732</v>
      </c>
      <c r="C20" s="27"/>
      <c r="D20" s="27"/>
      <c r="E20" s="27"/>
      <c r="F20" s="27"/>
      <c r="G20" s="27"/>
    </row>
    <row r="21" spans="1:7" ht="16.5" thickTop="1" thickBot="1" x14ac:dyDescent="0.3">
      <c r="A21" s="53" t="s">
        <v>79</v>
      </c>
      <c r="B21" s="55">
        <f>MIN(B15:E15)</f>
        <v>9725</v>
      </c>
      <c r="C21" s="27"/>
      <c r="D21" s="27"/>
      <c r="E21" s="27"/>
      <c r="F21" s="27"/>
      <c r="G21" s="27"/>
    </row>
    <row r="22" spans="1:7" ht="15.75" thickTop="1" x14ac:dyDescent="0.25"/>
  </sheetData>
  <mergeCells count="1">
    <mergeCell ref="A1:G1"/>
  </mergeCells>
  <phoneticPr fontId="2" type="noConversion"/>
  <pageMargins left="0.7" right="0.7" top="0.75" bottom="0.75" header="0.3" footer="0.3"/>
  <pageSetup paperSize="9" orientation="portrait" r:id="rId1"/>
  <ignoredErrors>
    <ignoredError sqref="C6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67556-4BDF-4F16-A2AE-726125DDA385}">
  <dimension ref="A1:I9"/>
  <sheetViews>
    <sheetView tabSelected="1" workbookViewId="0">
      <selection activeCell="F13" sqref="F13"/>
    </sheetView>
  </sheetViews>
  <sheetFormatPr baseColWidth="10" defaultRowHeight="15" x14ac:dyDescent="0.25"/>
  <cols>
    <col min="1" max="1" width="7.140625" bestFit="1" customWidth="1"/>
    <col min="2" max="6" width="9" bestFit="1" customWidth="1"/>
    <col min="7" max="7" width="10.7109375" bestFit="1" customWidth="1"/>
    <col min="8" max="8" width="8.5703125" bestFit="1" customWidth="1"/>
    <col min="9" max="9" width="9.85546875" bestFit="1" customWidth="1"/>
  </cols>
  <sheetData>
    <row r="1" spans="1:9" ht="20.25" x14ac:dyDescent="0.3">
      <c r="A1" s="57" t="s">
        <v>86</v>
      </c>
      <c r="B1" s="57"/>
      <c r="C1" s="57"/>
      <c r="D1" s="57"/>
      <c r="E1" s="57"/>
      <c r="F1" s="57"/>
      <c r="G1" s="57"/>
      <c r="H1" s="57"/>
      <c r="I1" s="57"/>
    </row>
    <row r="2" spans="1:9" x14ac:dyDescent="0.25">
      <c r="A2" s="56"/>
      <c r="B2" s="56"/>
      <c r="C2" s="56"/>
      <c r="D2" s="56"/>
      <c r="E2" s="56"/>
      <c r="F2" s="56"/>
      <c r="G2" s="56"/>
      <c r="H2" s="56"/>
      <c r="I2" s="56"/>
    </row>
    <row r="3" spans="1:9" x14ac:dyDescent="0.25">
      <c r="A3" s="56"/>
      <c r="B3" s="56"/>
      <c r="C3" s="56"/>
      <c r="D3" s="56"/>
      <c r="E3" s="56"/>
      <c r="F3" s="56"/>
      <c r="G3" s="56"/>
      <c r="H3" s="56"/>
      <c r="I3" s="56"/>
    </row>
    <row r="4" spans="1:9" ht="16.5" thickBot="1" x14ac:dyDescent="0.3">
      <c r="A4" s="60" t="s">
        <v>87</v>
      </c>
      <c r="B4" s="60" t="s">
        <v>88</v>
      </c>
      <c r="C4" s="60" t="s">
        <v>89</v>
      </c>
      <c r="D4" s="60" t="s">
        <v>90</v>
      </c>
      <c r="E4" s="60" t="s">
        <v>91</v>
      </c>
      <c r="F4" s="60" t="s">
        <v>92</v>
      </c>
      <c r="G4" s="60" t="s">
        <v>93</v>
      </c>
      <c r="H4" s="60" t="s">
        <v>94</v>
      </c>
      <c r="I4" s="60" t="s">
        <v>95</v>
      </c>
    </row>
    <row r="5" spans="1:9" ht="16.5" thickTop="1" x14ac:dyDescent="0.25">
      <c r="A5" s="58">
        <v>1013</v>
      </c>
      <c r="B5" s="58" t="s">
        <v>96</v>
      </c>
      <c r="C5" s="62">
        <v>300</v>
      </c>
      <c r="D5" s="62">
        <v>75</v>
      </c>
      <c r="E5" s="62">
        <v>405</v>
      </c>
      <c r="F5" s="62">
        <f>SUM(C5:E5)</f>
        <v>780</v>
      </c>
      <c r="G5" s="62">
        <v>1000</v>
      </c>
      <c r="H5" s="62" t="str">
        <f>IF(E5&lt;=G5,"SÍ","NO")</f>
        <v>SÍ</v>
      </c>
      <c r="I5" s="62">
        <f>AVERAGE(C5:E5)</f>
        <v>260</v>
      </c>
    </row>
    <row r="6" spans="1:9" ht="15.75" x14ac:dyDescent="0.25">
      <c r="A6" s="59">
        <v>2121</v>
      </c>
      <c r="B6" s="59" t="s">
        <v>97</v>
      </c>
      <c r="C6" s="63">
        <v>562</v>
      </c>
      <c r="D6" s="63">
        <v>210</v>
      </c>
      <c r="E6" s="63"/>
      <c r="F6" s="63">
        <f>SUM(C6:E6)</f>
        <v>772</v>
      </c>
      <c r="G6" s="63">
        <v>750</v>
      </c>
      <c r="H6" s="63" t="str">
        <f>IF(E6&lt;=G6,"SÍ","NO")</f>
        <v>SÍ</v>
      </c>
      <c r="I6" s="63">
        <f>AVERAGE(C6:E6)</f>
        <v>386</v>
      </c>
    </row>
    <row r="7" spans="1:9" ht="15.75" x14ac:dyDescent="0.25">
      <c r="A7" s="59">
        <v>2655</v>
      </c>
      <c r="B7" s="59" t="s">
        <v>98</v>
      </c>
      <c r="C7" s="63">
        <v>93</v>
      </c>
      <c r="D7" s="63">
        <v>0</v>
      </c>
      <c r="E7" s="63"/>
      <c r="F7" s="63">
        <f>SUM(C7:E7)</f>
        <v>93</v>
      </c>
      <c r="G7" s="63">
        <v>40</v>
      </c>
      <c r="H7" s="63" t="str">
        <f>IF(F7&lt;=G7,"SÍ","NO")</f>
        <v>NO</v>
      </c>
      <c r="I7" s="63">
        <f>AVERAGE(C7:E7)</f>
        <v>46.5</v>
      </c>
    </row>
    <row r="8" spans="1:9" ht="15.75" x14ac:dyDescent="0.25">
      <c r="A8" s="59">
        <v>1052</v>
      </c>
      <c r="B8" s="59" t="s">
        <v>99</v>
      </c>
      <c r="C8" s="63">
        <v>24</v>
      </c>
      <c r="D8" s="63">
        <v>15</v>
      </c>
      <c r="E8" s="63"/>
      <c r="F8" s="63">
        <f>SUM(C8:E8)</f>
        <v>39</v>
      </c>
      <c r="G8" s="63">
        <v>220</v>
      </c>
      <c r="H8" s="63" t="str">
        <f>IF(E8&lt;=G8,"SÍ","NO")</f>
        <v>SÍ</v>
      </c>
      <c r="I8" s="63">
        <f>AVERAGE(C8:E8)</f>
        <v>19.5</v>
      </c>
    </row>
    <row r="9" spans="1:9" ht="15.75" x14ac:dyDescent="0.25">
      <c r="A9" s="61" t="s">
        <v>92</v>
      </c>
      <c r="B9" s="59"/>
      <c r="C9" s="63">
        <f>SUM(C5:C8)</f>
        <v>979</v>
      </c>
      <c r="D9" s="63">
        <f>SUM(D5:D8)</f>
        <v>300</v>
      </c>
      <c r="E9" s="63">
        <f>SUM(E5:E8)</f>
        <v>405</v>
      </c>
      <c r="F9" s="63"/>
      <c r="G9" s="63"/>
      <c r="H9" s="63"/>
      <c r="I9" s="63"/>
    </row>
  </sheetData>
  <mergeCells count="1">
    <mergeCell ref="A1:I1"/>
  </mergeCells>
  <pageMargins left="0.7" right="0.7" top="0.75" bottom="0.75" header="0.3" footer="0.3"/>
  <ignoredErrors>
    <ignoredError sqref="H7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Ejemplos</vt:lpstr>
      <vt:lpstr>Ejercicio1</vt:lpstr>
      <vt:lpstr>Ejercicio2</vt:lpstr>
      <vt:lpstr>Ejercicio3</vt:lpstr>
      <vt:lpstr>Ejercicio4</vt:lpstr>
      <vt:lpstr>Ejercicio5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</dc:creator>
  <cp:lastModifiedBy>AlxRD</cp:lastModifiedBy>
  <cp:lastPrinted>2023-09-12T23:05:35Z</cp:lastPrinted>
  <dcterms:created xsi:type="dcterms:W3CDTF">2023-09-06T17:32:50Z</dcterms:created>
  <dcterms:modified xsi:type="dcterms:W3CDTF">2023-09-12T23:53:36Z</dcterms:modified>
</cp:coreProperties>
</file>