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Άσκηση ΜΚ-04 - Επικύρωση Μεθόδο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<sst xmlns="http://schemas.openxmlformats.org/spreadsheetml/2006/main" count="50" uniqueCount="29">
  <si>
    <t xml:space="preserve">Repeat</t>
  </si>
  <si>
    <t xml:space="preserve">Analyst</t>
  </si>
  <si>
    <t xml:space="preserve">Sample_1</t>
  </si>
  <si>
    <t xml:space="preserve">Sample_2</t>
  </si>
  <si>
    <t xml:space="preserve">Grand Average</t>
  </si>
  <si>
    <t xml:space="preserve">Standard Deviation (SDR)</t>
  </si>
  <si>
    <t xml:space="preserve">Relative Standard Deviation (%RSDR)</t>
  </si>
  <si>
    <t xml:space="preserve">ANOVA - Single Factor</t>
  </si>
  <si>
    <t xml:space="preserve">Alpha</t>
  </si>
  <si>
    <t xml:space="preserve">Groups</t>
  </si>
  <si>
    <t xml:space="preserve">Count</t>
  </si>
  <si>
    <t xml:space="preserve">Sum</t>
  </si>
  <si>
    <t xml:space="preserve">Mean</t>
  </si>
  <si>
    <t xml:space="preserve">Variance</t>
  </si>
  <si>
    <t xml:space="preserve">Column 1</t>
  </si>
  <si>
    <t xml:space="preserve">Column 2</t>
  </si>
  <si>
    <t xml:space="preserve">Column 3</t>
  </si>
  <si>
    <t xml:space="preserve">Source of Variation</t>
  </si>
  <si>
    <t xml:space="preserve">SS</t>
  </si>
  <si>
    <t xml:space="preserve">df</t>
  </si>
  <si>
    <t xml:space="preserve">MS</t>
  </si>
  <si>
    <t xml:space="preserve">F</t>
  </si>
  <si>
    <t xml:space="preserve">P-value</t>
  </si>
  <si>
    <t xml:space="preserve">F critical</t>
  </si>
  <si>
    <t xml:space="preserve">Between Groups</t>
  </si>
  <si>
    <t xml:space="preserve">Within Groups</t>
  </si>
  <si>
    <t xml:space="preserve">Total</t>
  </si>
  <si>
    <t xml:space="preserve">Horwitz 1</t>
  </si>
  <si>
    <t xml:space="preserve">Horwitz 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</si>
</sst>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2"/>
      <charset val="161"/>
    </font>
    <font>
      <sz val="10"/>
      <name val="Arial"/>
      <family val="0"/>
      <charset val="161"/>
    </font>
    <font>
      <sz val="10"/>
      <name val="Arial"/>
      <family val="0"/>
      <charset val="161"/>
    </font>
    <font>
      <sz val="10"/>
      <name val="Arial"/>
      <family val="0"/>
      <charset val="161"/>
    </font>
    <font>
      <sz val="10"/>
      <color rgb="FFC9211E"/>
      <name val="Arial"/>
      <family val="2"/>
      <charset val="161"/>
    </font>
    <font>
      <b val="true"/>
      <sz val="10"/>
      <name val="Arial"/>
      <family val="2"/>
      <charset val="16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74"/>
  <sheetViews>
    <sheetView showFormulas="false" showGridLines="true" showRowColHeaders="true" showZeros="true" rightToLeft="false" tabSelected="true" showOutlineSymbols="true" defaultGridColor="true" view="normal" topLeftCell="A58" colorId="64" zoomScale="100" zoomScaleNormal="100" zoomScalePageLayoutView="100" workbookViewId="0">
      <selection pane="topLeft" activeCell="B73" activeCellId="0" sqref="B7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2.27"/>
    <col collapsed="false" customWidth="true" hidden="false" outlineLevel="0" max="2" min="2" style="0" width="7.68"/>
    <col collapsed="false" customWidth="true" hidden="false" outlineLevel="0" max="4" min="3" style="0" width="9.63"/>
  </cols>
  <sheetData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495.6</v>
      </c>
      <c r="D3" s="0" t="n">
        <v>1013.5</v>
      </c>
    </row>
    <row r="4" customFormat="false" ht="12.8" hidden="false" customHeight="false" outlineLevel="0" collapsed="false">
      <c r="A4" s="0" t="n">
        <v>2</v>
      </c>
      <c r="B4" s="0" t="n">
        <v>1</v>
      </c>
      <c r="C4" s="0" t="n">
        <v>512</v>
      </c>
      <c r="D4" s="0" t="n">
        <v>1015.6</v>
      </c>
    </row>
    <row r="5" customFormat="false" ht="12.8" hidden="false" customHeight="false" outlineLevel="0" collapsed="false">
      <c r="A5" s="0" t="n">
        <v>3</v>
      </c>
      <c r="B5" s="0" t="n">
        <v>1</v>
      </c>
      <c r="C5" s="0" t="n">
        <v>511.6</v>
      </c>
      <c r="D5" s="0" t="n">
        <v>1008.9</v>
      </c>
    </row>
    <row r="6" customFormat="false" ht="12.8" hidden="false" customHeight="false" outlineLevel="0" collapsed="false">
      <c r="A6" s="0" t="n">
        <v>4</v>
      </c>
      <c r="B6" s="0" t="n">
        <v>1</v>
      </c>
      <c r="C6" s="0" t="n">
        <v>527.2</v>
      </c>
      <c r="D6" s="0" t="n">
        <v>1019.9</v>
      </c>
    </row>
    <row r="7" customFormat="false" ht="12.8" hidden="false" customHeight="false" outlineLevel="0" collapsed="false">
      <c r="A7" s="0" t="n">
        <v>5</v>
      </c>
      <c r="B7" s="0" t="n">
        <v>1</v>
      </c>
      <c r="C7" s="0" t="n">
        <v>509.3</v>
      </c>
      <c r="D7" s="0" t="n">
        <v>1014.6</v>
      </c>
    </row>
    <row r="8" customFormat="false" ht="12.8" hidden="false" customHeight="false" outlineLevel="0" collapsed="false">
      <c r="A8" s="0" t="n">
        <v>6</v>
      </c>
      <c r="B8" s="0" t="n">
        <v>1</v>
      </c>
      <c r="C8" s="0" t="n">
        <v>523.7</v>
      </c>
      <c r="D8" s="0" t="n">
        <v>1020.2</v>
      </c>
    </row>
    <row r="9" customFormat="false" ht="12.8" hidden="false" customHeight="false" outlineLevel="0" collapsed="false">
      <c r="A9" s="0" t="n">
        <v>1</v>
      </c>
      <c r="B9" s="0" t="n">
        <v>2</v>
      </c>
      <c r="C9" s="0" t="n">
        <v>500.9</v>
      </c>
      <c r="D9" s="0" t="n">
        <v>997.5</v>
      </c>
    </row>
    <row r="10" customFormat="false" ht="12.8" hidden="false" customHeight="false" outlineLevel="0" collapsed="false">
      <c r="A10" s="0" t="n">
        <v>2</v>
      </c>
      <c r="B10" s="0" t="n">
        <v>2</v>
      </c>
      <c r="C10" s="0" t="n">
        <v>502.9</v>
      </c>
      <c r="D10" s="0" t="n">
        <v>1027.8</v>
      </c>
    </row>
    <row r="11" customFormat="false" ht="12.8" hidden="false" customHeight="false" outlineLevel="0" collapsed="false">
      <c r="A11" s="0" t="n">
        <v>3</v>
      </c>
      <c r="B11" s="0" t="n">
        <v>2</v>
      </c>
      <c r="C11" s="0" t="n">
        <v>507.4</v>
      </c>
      <c r="D11" s="0" t="n">
        <v>987.8</v>
      </c>
    </row>
    <row r="12" customFormat="false" ht="12.8" hidden="false" customHeight="false" outlineLevel="0" collapsed="false">
      <c r="A12" s="0" t="n">
        <v>4</v>
      </c>
      <c r="B12" s="0" t="n">
        <v>2</v>
      </c>
      <c r="C12" s="0" t="n">
        <v>513</v>
      </c>
      <c r="D12" s="1" t="n">
        <v>886.1</v>
      </c>
    </row>
    <row r="13" customFormat="false" ht="12.8" hidden="false" customHeight="false" outlineLevel="0" collapsed="false">
      <c r="A13" s="0" t="n">
        <v>5</v>
      </c>
      <c r="B13" s="0" t="n">
        <v>2</v>
      </c>
      <c r="C13" s="0" t="n">
        <v>501.9</v>
      </c>
      <c r="D13" s="0" t="n">
        <v>967.2</v>
      </c>
    </row>
    <row r="14" customFormat="false" ht="12.8" hidden="false" customHeight="false" outlineLevel="0" collapsed="false">
      <c r="A14" s="0" t="n">
        <v>6</v>
      </c>
      <c r="B14" s="0" t="n">
        <v>2</v>
      </c>
      <c r="C14" s="0" t="n">
        <v>509.6</v>
      </c>
      <c r="D14" s="0" t="n">
        <v>1008.3</v>
      </c>
    </row>
    <row r="15" customFormat="false" ht="12.8" hidden="false" customHeight="false" outlineLevel="0" collapsed="false">
      <c r="A15" s="0" t="n">
        <v>1</v>
      </c>
      <c r="B15" s="0" t="n">
        <v>3</v>
      </c>
      <c r="C15" s="1" t="n">
        <v>478.3</v>
      </c>
      <c r="D15" s="0" t="n">
        <v>994.4</v>
      </c>
    </row>
    <row r="16" customFormat="false" ht="12.8" hidden="false" customHeight="false" outlineLevel="0" collapsed="false">
      <c r="A16" s="0" t="n">
        <v>2</v>
      </c>
      <c r="B16" s="0" t="n">
        <v>3</v>
      </c>
      <c r="C16" s="0" t="n">
        <v>514.8</v>
      </c>
      <c r="D16" s="0" t="n">
        <v>1012.2</v>
      </c>
    </row>
    <row r="17" customFormat="false" ht="12.8" hidden="false" customHeight="false" outlineLevel="0" collapsed="false">
      <c r="A17" s="0" t="n">
        <v>3</v>
      </c>
      <c r="B17" s="0" t="n">
        <v>3</v>
      </c>
      <c r="C17" s="0" t="n">
        <v>511</v>
      </c>
      <c r="D17" s="0" t="n">
        <v>1027.2</v>
      </c>
    </row>
    <row r="18" customFormat="false" ht="12.8" hidden="false" customHeight="false" outlineLevel="0" collapsed="false">
      <c r="A18" s="0" t="n">
        <v>4</v>
      </c>
      <c r="B18" s="0" t="n">
        <v>3</v>
      </c>
      <c r="C18" s="0" t="n">
        <v>508.3</v>
      </c>
      <c r="D18" s="0" t="n">
        <v>1022.5</v>
      </c>
    </row>
    <row r="19" customFormat="false" ht="12.8" hidden="false" customHeight="false" outlineLevel="0" collapsed="false">
      <c r="A19" s="0" t="n">
        <v>5</v>
      </c>
      <c r="B19" s="0" t="n">
        <v>3</v>
      </c>
      <c r="C19" s="0" t="n">
        <v>517.1</v>
      </c>
      <c r="D19" s="0" t="n">
        <v>1022</v>
      </c>
    </row>
    <row r="20" customFormat="false" ht="12.8" hidden="false" customHeight="false" outlineLevel="0" collapsed="false">
      <c r="A20" s="0" t="n">
        <v>6</v>
      </c>
      <c r="B20" s="0" t="n">
        <v>3</v>
      </c>
      <c r="C20" s="0" t="n">
        <v>522.7</v>
      </c>
      <c r="D20" s="0" t="n">
        <v>1028.1</v>
      </c>
    </row>
    <row r="21" customFormat="false" ht="12.8" hidden="false" customHeight="false" outlineLevel="0" collapsed="false">
      <c r="A21" s="0" t="s">
        <v>4</v>
      </c>
      <c r="C21" s="0" t="n">
        <f aca="false">AVERAGE(C3:C14,C16:C20)</f>
        <v>511.117647058823</v>
      </c>
      <c r="D21" s="0" t="n">
        <f aca="false">AVERAGE(D3:D11,D13:D20)</f>
        <v>1011.04117647059</v>
      </c>
    </row>
    <row r="22" customFormat="false" ht="12.8" hidden="false" customHeight="false" outlineLevel="0" collapsed="false">
      <c r="A22" s="0" t="s">
        <v>5</v>
      </c>
      <c r="C22" s="0" t="n">
        <f aca="false">_xlfn.STDEV.S(C3:C20)</f>
        <v>11.2387183810999</v>
      </c>
      <c r="D22" s="0" t="n">
        <f aca="false">_xlfn.STDEV.S(D3:D11,D13:D20)</f>
        <v>16.2445398066369</v>
      </c>
    </row>
    <row r="23" customFormat="false" ht="12.8" hidden="false" customHeight="false" outlineLevel="0" collapsed="false">
      <c r="A23" s="0" t="s">
        <v>6</v>
      </c>
      <c r="C23" s="2" t="n">
        <f aca="false">C22/C21</f>
        <v>0.0219885156495223</v>
      </c>
      <c r="D23" s="2" t="n">
        <f aca="false">D22/D21</f>
        <v>0.01606713968203</v>
      </c>
    </row>
    <row r="26" customFormat="false" ht="12.8" hidden="false" customHeight="false" outlineLevel="0" collapsed="false">
      <c r="A26" s="0" t="s">
        <v>1</v>
      </c>
    </row>
    <row r="27" customFormat="false" ht="12.8" hidden="false" customHeight="false" outlineLevel="0" collapsed="false">
      <c r="A27" s="0" t="n">
        <v>1</v>
      </c>
      <c r="B27" s="0" t="n">
        <v>2</v>
      </c>
      <c r="C27" s="0" t="n">
        <v>3</v>
      </c>
    </row>
    <row r="28" customFormat="false" ht="12.8" hidden="false" customHeight="false" outlineLevel="0" collapsed="false">
      <c r="A28" s="0" t="n">
        <v>495.6</v>
      </c>
      <c r="B28" s="0" t="n">
        <v>500.9</v>
      </c>
      <c r="C28" s="1" t="n">
        <v>478.3</v>
      </c>
    </row>
    <row r="29" customFormat="false" ht="12.8" hidden="false" customHeight="false" outlineLevel="0" collapsed="false">
      <c r="A29" s="0" t="n">
        <v>512</v>
      </c>
      <c r="B29" s="0" t="n">
        <v>502.9</v>
      </c>
      <c r="C29" s="0" t="n">
        <v>514.8</v>
      </c>
    </row>
    <row r="30" customFormat="false" ht="12.8" hidden="false" customHeight="false" outlineLevel="0" collapsed="false">
      <c r="A30" s="0" t="n">
        <v>511.6</v>
      </c>
      <c r="B30" s="0" t="n">
        <v>507.4</v>
      </c>
      <c r="C30" s="0" t="n">
        <v>511</v>
      </c>
    </row>
    <row r="31" customFormat="false" ht="12.8" hidden="false" customHeight="false" outlineLevel="0" collapsed="false">
      <c r="A31" s="0" t="n">
        <v>527.2</v>
      </c>
      <c r="B31" s="0" t="n">
        <v>513</v>
      </c>
      <c r="C31" s="0" t="n">
        <v>508.3</v>
      </c>
    </row>
    <row r="32" customFormat="false" ht="12.8" hidden="false" customHeight="false" outlineLevel="0" collapsed="false">
      <c r="A32" s="0" t="n">
        <v>509.3</v>
      </c>
      <c r="B32" s="0" t="n">
        <v>501.9</v>
      </c>
      <c r="C32" s="0" t="n">
        <v>517.1</v>
      </c>
    </row>
    <row r="33" customFormat="false" ht="12.8" hidden="false" customHeight="false" outlineLevel="0" collapsed="false">
      <c r="A33" s="0" t="n">
        <v>523.7</v>
      </c>
      <c r="B33" s="0" t="n">
        <v>509.6</v>
      </c>
      <c r="C33" s="0" t="n">
        <v>522.7</v>
      </c>
    </row>
    <row r="37" customFormat="false" ht="12.8" hidden="false" customHeight="false" outlineLevel="0" collapsed="false">
      <c r="A37" s="3" t="s">
        <v>7</v>
      </c>
    </row>
    <row r="38" customFormat="false" ht="12.8" hidden="false" customHeight="false" outlineLevel="0" collapsed="false">
      <c r="A38" s="0" t="s">
        <v>8</v>
      </c>
      <c r="B38" s="0" t="n">
        <v>0.05</v>
      </c>
    </row>
    <row r="40" customFormat="false" ht="12.8" hidden="false" customHeight="false" outlineLevel="0" collapsed="false">
      <c r="A40" s="0" t="s">
        <v>9</v>
      </c>
      <c r="B40" s="0" t="s">
        <v>10</v>
      </c>
      <c r="C40" s="0" t="s">
        <v>11</v>
      </c>
      <c r="D40" s="0" t="s">
        <v>12</v>
      </c>
      <c r="E40" s="0" t="s">
        <v>13</v>
      </c>
    </row>
    <row r="41" customFormat="false" ht="12.8" hidden="false" customHeight="false" outlineLevel="0" collapsed="false">
      <c r="A41" s="0" t="s">
        <v>14</v>
      </c>
      <c r="B41" s="0" t="n">
        <f aca="false">COUNT('Άσκηση ΜΚ-04 - Επικύρωση Μεθόδο'!$A$27:$A$33)</f>
        <v>7</v>
      </c>
      <c r="C41" s="0" t="n">
        <f aca="false">SUM('Άσκηση ΜΚ-04 - Επικύρωση Μεθόδο'!$A$27:$A$33)</f>
        <v>3080.4</v>
      </c>
      <c r="D41" s="0" t="n">
        <f aca="false">AVERAGE('Άσκηση ΜΚ-04 - Επικύρωση Μεθόδο'!$A$27:$A$33)</f>
        <v>440.057142857143</v>
      </c>
      <c r="E41" s="0" t="n">
        <f aca="false">VAR('Άσκηση ΜΚ-04 - Επικύρωση Μεθόδο'!$A$27:$A$33)</f>
        <v>37589.1528571429</v>
      </c>
    </row>
    <row r="42" customFormat="false" ht="12.8" hidden="false" customHeight="false" outlineLevel="0" collapsed="false">
      <c r="A42" s="0" t="s">
        <v>15</v>
      </c>
      <c r="B42" s="0" t="n">
        <f aca="false">COUNT('Άσκηση ΜΚ-04 - Επικύρωση Μεθόδο'!$B$27:$B$33)</f>
        <v>7</v>
      </c>
      <c r="C42" s="0" t="n">
        <f aca="false">SUM('Άσκηση ΜΚ-04 - Επικύρωση Μεθόδο'!$B$27:$B$33)</f>
        <v>3037.7</v>
      </c>
      <c r="D42" s="0" t="n">
        <f aca="false">AVERAGE('Άσκηση ΜΚ-04 - Επικύρωση Μεθόδο'!$B$27:$B$33)</f>
        <v>433.957142857143</v>
      </c>
      <c r="E42" s="0" t="n">
        <f aca="false">VAR('Άσκηση ΜΚ-04 - Επικύρωση Μεθόδο'!$B$27:$B$33)</f>
        <v>36300.1895238095</v>
      </c>
    </row>
    <row r="43" customFormat="false" ht="12.8" hidden="false" customHeight="false" outlineLevel="0" collapsed="false">
      <c r="A43" s="0" t="s">
        <v>16</v>
      </c>
      <c r="B43" s="0" t="n">
        <f aca="false">COUNT('Άσκηση ΜΚ-04 - Επικύρωση Μεθόδο'!$C$27:$C$33)</f>
        <v>7</v>
      </c>
      <c r="C43" s="0" t="n">
        <f aca="false">SUM('Άσκηση ΜΚ-04 - Επικύρωση Μεθόδο'!$C$27:$C$33)</f>
        <v>3055.2</v>
      </c>
      <c r="D43" s="0" t="n">
        <f aca="false">AVERAGE('Άσκηση ΜΚ-04 - Επικύρωση Μεθόδο'!$C$27:$C$33)</f>
        <v>436.457142857143</v>
      </c>
      <c r="E43" s="0" t="n">
        <f aca="false">VAR('Άσκηση ΜΚ-04 - Επικύρωση Μεθόδο'!$C$27:$C$33)</f>
        <v>36738.7761904762</v>
      </c>
    </row>
    <row r="45" customFormat="false" ht="12.8" hidden="false" customHeight="false" outlineLevel="0" collapsed="false">
      <c r="A45" s="0" t="s">
        <v>17</v>
      </c>
      <c r="B45" s="0" t="s">
        <v>18</v>
      </c>
      <c r="C45" s="0" t="s">
        <v>19</v>
      </c>
      <c r="D45" s="0" t="s">
        <v>20</v>
      </c>
      <c r="E45" s="0" t="s">
        <v>21</v>
      </c>
      <c r="F45" s="0" t="s">
        <v>22</v>
      </c>
      <c r="G45" s="0" t="s">
        <v>23</v>
      </c>
    </row>
    <row r="46" customFormat="false" ht="12.8" hidden="false" customHeight="false" outlineLevel="0" collapsed="false">
      <c r="A46" s="0" t="s">
        <v>24</v>
      </c>
      <c r="B46" s="0" t="n">
        <f aca="false">SUMPRODUCT('Άσκηση ΜΚ-04 - Επικύρωση Μεθόδο'!$C$41:$C$43,'Άσκηση ΜΚ-04 - Επικύρωση Μεθόδο'!$D$41:$D$43)-SUM('Άσκηση ΜΚ-04 - Επικύρωση Μεθόδο'!$C$41:$C$43)^2/SUM('Άσκηση ΜΚ-04 - Επικύρωση Μεθόδο'!$B$41:$B$43)</f>
        <v>131.646666667424</v>
      </c>
      <c r="C46" s="0" t="n">
        <f aca="false">COUNT('Άσκηση ΜΚ-04 - Επικύρωση Μεθόδο'!$C$41:$C$43)-1</f>
        <v>2</v>
      </c>
      <c r="D46" s="0" t="n">
        <f aca="false">'Άσκηση ΜΚ-04 - Επικύρωση Μεθόδο'!$B$46 / 'Άσκηση ΜΚ-04 - Επικύρωση Μεθόδο'!$C$46</f>
        <v>65.8233333337121</v>
      </c>
      <c r="E46" s="0" t="n">
        <f aca="false">'Άσκηση ΜΚ-04 - Επικύρωση Μεθόδο'!$D$46 / 'Άσκηση ΜΚ-04 - Επικύρωση Μεθόδο'!$D$47</f>
        <v>0.00178498922833653</v>
      </c>
      <c r="F46" s="0" t="n">
        <f aca="false">FDIST('Άσκηση ΜΚ-04 - Επικύρωση Μεθόδο'!$E$46, 'Άσκηση ΜΚ-04 - Επικύρωση Μεθόδο'!$C$46, 'Άσκηση ΜΚ-04 - Επικύρωση Μεθόδο'!$C$47)</f>
        <v>0.998216779588813</v>
      </c>
      <c r="G46" s="0" t="n">
        <f aca="false">FINV('Άσκηση ΜΚ-04 - Επικύρωση Μεθόδο'!$B$38, 'Άσκηση ΜΚ-04 - Επικύρωση Μεθόδο'!$C$46, 'Άσκηση ΜΚ-04 - Επικύρωση Μεθόδο'!$C$47)</f>
        <v>3.55455714566179</v>
      </c>
    </row>
    <row r="47" customFormat="false" ht="12.8" hidden="false" customHeight="false" outlineLevel="0" collapsed="false">
      <c r="A47" s="0" t="s">
        <v>25</v>
      </c>
      <c r="B47" s="0" t="n">
        <f aca="false">SUM(DEVSQ('Άσκηση ΜΚ-04 - Επικύρωση Μεθόδο'!$A$27:$A$33),DEVSQ('Άσκηση ΜΚ-04 - Επικύρωση Μεθόδο'!$B$27:$B$33),DEVSQ('Άσκηση ΜΚ-04 - Επικύρωση Μεθόδο'!$C$27:$C$33))</f>
        <v>663768.711428572</v>
      </c>
      <c r="C47" s="0" t="n">
        <f aca="false">SUM('Άσκηση ΜΚ-04 - Επικύρωση Μεθόδο'!$B$41:$B$43)-COUNT('Άσκηση ΜΚ-04 - Επικύρωση Μεθόδο'!$B$41:$B$43)</f>
        <v>18</v>
      </c>
      <c r="D47" s="0" t="n">
        <f aca="false">'Άσκηση ΜΚ-04 - Επικύρωση Μεθόδο'!$B$47 / 'Άσκηση ΜΚ-04 - Επικύρωση Μεθόδο'!$C$47</f>
        <v>36876.0395238095</v>
      </c>
    </row>
    <row r="48" customFormat="false" ht="12.8" hidden="false" customHeight="false" outlineLevel="0" collapsed="false">
      <c r="A48" s="0" t="s">
        <v>26</v>
      </c>
      <c r="B48" s="0" t="n">
        <f aca="false">DEVSQ('Άσκηση ΜΚ-04 - Επικύρωση Μεθόδο'!$A$27:$A$33,'Άσκηση ΜΚ-04 - Επικύρωση Μεθόδο'!$B$27:$B$33,'Άσκηση ΜΚ-04 - Επικύρωση Μεθόδο'!$C$27:$C$33)</f>
        <v>663900.358095238</v>
      </c>
      <c r="C48" s="0" t="n">
        <f aca="false">SUM('Άσκηση ΜΚ-04 - Επικύρωση Μεθόδο'!$B$41:$B$43) - 1</f>
        <v>20</v>
      </c>
    </row>
    <row r="51" customFormat="false" ht="12.8" hidden="false" customHeight="false" outlineLevel="0" collapsed="false">
      <c r="A51" s="0" t="n">
        <v>1013.5</v>
      </c>
      <c r="B51" s="0" t="n">
        <v>997.5</v>
      </c>
      <c r="C51" s="0" t="n">
        <v>994.4</v>
      </c>
    </row>
    <row r="52" customFormat="false" ht="12.8" hidden="false" customHeight="false" outlineLevel="0" collapsed="false">
      <c r="A52" s="0" t="n">
        <v>1015.6</v>
      </c>
      <c r="B52" s="0" t="n">
        <v>1027.8</v>
      </c>
      <c r="C52" s="0" t="n">
        <v>1012.2</v>
      </c>
    </row>
    <row r="53" customFormat="false" ht="12.8" hidden="false" customHeight="false" outlineLevel="0" collapsed="false">
      <c r="A53" s="0" t="n">
        <v>1008.9</v>
      </c>
      <c r="B53" s="0" t="n">
        <v>987.8</v>
      </c>
      <c r="C53" s="0" t="n">
        <v>1027.2</v>
      </c>
    </row>
    <row r="54" customFormat="false" ht="12.8" hidden="false" customHeight="false" outlineLevel="0" collapsed="false">
      <c r="A54" s="0" t="n">
        <v>1019.9</v>
      </c>
      <c r="B54" s="1" t="n">
        <v>886.1</v>
      </c>
      <c r="C54" s="0" t="n">
        <v>1022.5</v>
      </c>
    </row>
    <row r="55" customFormat="false" ht="12.8" hidden="false" customHeight="false" outlineLevel="0" collapsed="false">
      <c r="A55" s="0" t="n">
        <v>1014.6</v>
      </c>
      <c r="B55" s="0" t="n">
        <v>967.2</v>
      </c>
      <c r="C55" s="0" t="n">
        <v>1022</v>
      </c>
    </row>
    <row r="56" customFormat="false" ht="12.8" hidden="false" customHeight="false" outlineLevel="0" collapsed="false">
      <c r="A56" s="0" t="n">
        <v>1020.2</v>
      </c>
      <c r="B56" s="0" t="n">
        <v>1008.3</v>
      </c>
      <c r="C56" s="0" t="n">
        <v>1028.1</v>
      </c>
    </row>
    <row r="59" customFormat="false" ht="12.8" hidden="false" customHeight="false" outlineLevel="0" collapsed="false">
      <c r="A59" s="3" t="s">
        <v>7</v>
      </c>
    </row>
    <row r="60" customFormat="false" ht="12.8" hidden="false" customHeight="false" outlineLevel="0" collapsed="false">
      <c r="A60" s="0" t="s">
        <v>8</v>
      </c>
      <c r="B60" s="0" t="n">
        <v>0.05</v>
      </c>
    </row>
    <row r="62" customFormat="false" ht="12.8" hidden="false" customHeight="false" outlineLevel="0" collapsed="false">
      <c r="A62" s="0" t="s">
        <v>9</v>
      </c>
      <c r="B62" s="0" t="s">
        <v>10</v>
      </c>
      <c r="C62" s="0" t="s">
        <v>11</v>
      </c>
      <c r="D62" s="0" t="s">
        <v>12</v>
      </c>
      <c r="E62" s="0" t="s">
        <v>13</v>
      </c>
    </row>
    <row r="63" customFormat="false" ht="12.8" hidden="false" customHeight="false" outlineLevel="0" collapsed="false">
      <c r="A63" s="0" t="s">
        <v>14</v>
      </c>
      <c r="B63" s="0" t="n">
        <f aca="false">COUNT('Άσκηση ΜΚ-04 - Επικύρωση Μεθόδο'!$A$51:$A$56)</f>
        <v>6</v>
      </c>
      <c r="C63" s="0" t="n">
        <f aca="false">SUM('Άσκηση ΜΚ-04 - Επικύρωση Μεθόδο'!$A$51:$A$56)</f>
        <v>6092.7</v>
      </c>
      <c r="D63" s="0" t="n">
        <f aca="false">AVERAGE('Άσκηση ΜΚ-04 - Επικύρωση Μεθόδο'!$A$51:$A$56)</f>
        <v>1015.45</v>
      </c>
      <c r="E63" s="0" t="n">
        <f aca="false">VAR('Άσκηση ΜΚ-04 - Επικύρωση Μεθόδο'!$A$51:$A$56)</f>
        <v>17.9630000000001</v>
      </c>
    </row>
    <row r="64" customFormat="false" ht="12.8" hidden="false" customHeight="false" outlineLevel="0" collapsed="false">
      <c r="A64" s="0" t="s">
        <v>15</v>
      </c>
      <c r="B64" s="0" t="n">
        <f aca="false">COUNT('Άσκηση ΜΚ-04 - Επικύρωση Μεθόδο'!$B$51:$B$56)</f>
        <v>6</v>
      </c>
      <c r="C64" s="0" t="n">
        <f aca="false">SUM('Άσκηση ΜΚ-04 - Επικύρωση Μεθόδο'!$B$51:$B$56)</f>
        <v>5874.7</v>
      </c>
      <c r="D64" s="0" t="n">
        <f aca="false">AVERAGE('Άσκηση ΜΚ-04 - Επικύρωση Μεθόδο'!$B$51:$B$56)</f>
        <v>979.116666666667</v>
      </c>
      <c r="E64" s="0" t="n">
        <f aca="false">VAR('Άσκηση ΜΚ-04 - Επικύρωση Μεθόδο'!$B$51:$B$56)</f>
        <v>2485.83766666666</v>
      </c>
    </row>
    <row r="65" customFormat="false" ht="12.8" hidden="false" customHeight="false" outlineLevel="0" collapsed="false">
      <c r="A65" s="0" t="s">
        <v>16</v>
      </c>
      <c r="B65" s="0" t="n">
        <f aca="false">COUNT('Άσκηση ΜΚ-04 - Επικύρωση Μεθόδο'!$C$51:$C$56)</f>
        <v>6</v>
      </c>
      <c r="C65" s="0" t="n">
        <f aca="false">SUM('Άσκηση ΜΚ-04 - Επικύρωση Μεθόδο'!$C$51:$C$56)</f>
        <v>6106.4</v>
      </c>
      <c r="D65" s="0" t="n">
        <f aca="false">AVERAGE('Άσκηση ΜΚ-04 - Επικύρωση Μεθόδο'!$C$51:$C$56)</f>
        <v>1017.73333333333</v>
      </c>
      <c r="E65" s="0" t="n">
        <f aca="false">VAR('Άσκηση ΜΚ-04 - Επικύρωση Μεθόδο'!$C$51:$C$56)</f>
        <v>162.614666666667</v>
      </c>
    </row>
    <row r="67" customFormat="false" ht="12.8" hidden="false" customHeight="false" outlineLevel="0" collapsed="false">
      <c r="A67" s="0" t="s">
        <v>17</v>
      </c>
      <c r="B67" s="0" t="s">
        <v>18</v>
      </c>
      <c r="C67" s="0" t="s">
        <v>19</v>
      </c>
      <c r="D67" s="0" t="s">
        <v>20</v>
      </c>
      <c r="E67" s="0" t="s">
        <v>21</v>
      </c>
      <c r="F67" s="0" t="s">
        <v>22</v>
      </c>
      <c r="G67" s="0" t="s">
        <v>23</v>
      </c>
    </row>
    <row r="68" customFormat="false" ht="12.8" hidden="false" customHeight="false" outlineLevel="0" collapsed="false">
      <c r="A68" s="0" t="s">
        <v>24</v>
      </c>
      <c r="B68" s="0" t="n">
        <f aca="false">SUMPRODUCT('Άσκηση ΜΚ-04 - Επικύρωση Μεθόδο'!$C$63:$C$65,'Άσκηση ΜΚ-04 - Επικύρωση Μεθόδο'!$D$63:$D$65)-SUM('Άσκηση ΜΚ-04 - Επικύρωση Μεθόδο'!$C$63:$C$65)^2/SUM('Άσκηση ΜΚ-04 - Επικύρωση Μεθόδο'!$B$63:$B$65)</f>
        <v>5633.14333333448</v>
      </c>
      <c r="C68" s="0" t="n">
        <f aca="false">COUNT('Άσκηση ΜΚ-04 - Επικύρωση Μεθόδο'!$C$63:$C$65)-1</f>
        <v>2</v>
      </c>
      <c r="D68" s="0" t="n">
        <f aca="false">'Άσκηση ΜΚ-04 - Επικύρωση Μεθόδο'!$B$68 / 'Άσκηση ΜΚ-04 - Επικύρωση Μεθόδο'!$C$68</f>
        <v>2816.57166666724</v>
      </c>
      <c r="E68" s="0" t="n">
        <f aca="false">'Άσκηση ΜΚ-04 - Επικύρωση Μεθόδο'!$D$68 / 'Άσκηση ΜΚ-04 - Επικύρωση Μεθόδο'!$D$69</f>
        <v>3.16894179776508</v>
      </c>
      <c r="F68" s="0" t="n">
        <f aca="false">FDIST('Άσκηση ΜΚ-04 - Επικύρωση Μεθόδο'!$E$68, 'Άσκηση ΜΚ-04 - Επικύρωση Μεθόδο'!$C$68, 'Άσκηση ΜΚ-04 - Επικύρωση Μεθόδο'!$C$69)</f>
        <v>0.0711294385974339</v>
      </c>
      <c r="G68" s="0" t="n">
        <f aca="false">FINV('Άσκηση ΜΚ-04 - Επικύρωση Μεθόδο'!$B$60, 'Άσκηση ΜΚ-04 - Επικύρωση Μεθόδο'!$C$68, 'Άσκηση ΜΚ-04 - Επικύρωση Μεθόδο'!$C$69)</f>
        <v>3.68232034367324</v>
      </c>
    </row>
    <row r="69" customFormat="false" ht="12.8" hidden="false" customHeight="false" outlineLevel="0" collapsed="false">
      <c r="A69" s="0" t="s">
        <v>25</v>
      </c>
      <c r="B69" s="0" t="n">
        <f aca="false">SUM(DEVSQ('Άσκηση ΜΚ-04 - Επικύρωση Μεθόδο'!$A$51:$A$56),DEVSQ('Άσκηση ΜΚ-04 - Επικύρωση Μεθόδο'!$B$51:$B$56),DEVSQ('Άσκηση ΜΚ-04 - Επικύρωση Μεθόδο'!$C$51:$C$56))</f>
        <v>13332.0766666667</v>
      </c>
      <c r="C69" s="0" t="n">
        <f aca="false">SUM('Άσκηση ΜΚ-04 - Επικύρωση Μεθόδο'!$B$63:$B$65)-COUNT('Άσκηση ΜΚ-04 - Επικύρωση Μεθόδο'!$B$63:$B$65)</f>
        <v>15</v>
      </c>
      <c r="D69" s="0" t="n">
        <f aca="false">'Άσκηση ΜΚ-04 - Επικύρωση Μεθόδο'!$B$69 / 'Άσκηση ΜΚ-04 - Επικύρωση Μεθόδο'!$C$69</f>
        <v>888.80511111111</v>
      </c>
    </row>
    <row r="70" customFormat="false" ht="12.8" hidden="false" customHeight="false" outlineLevel="0" collapsed="false">
      <c r="A70" s="0" t="s">
        <v>26</v>
      </c>
      <c r="B70" s="0" t="n">
        <f aca="false">DEVSQ('Άσκηση ΜΚ-04 - Επικύρωση Μεθόδο'!$A$51:$A$56,'Άσκηση ΜΚ-04 - Επικύρωση Μεθόδο'!$B$51:$B$56,'Άσκηση ΜΚ-04 - Επικύρωση Μεθόδο'!$C$51:$C$56)</f>
        <v>18965.22</v>
      </c>
      <c r="C70" s="0" t="n">
        <f aca="false">SUM('Άσκηση ΜΚ-04 - Επικύρωση Μεθόδο'!$B$63:$B$65) - 1</f>
        <v>17</v>
      </c>
    </row>
    <row r="73" customFormat="false" ht="12.8" hidden="false" customHeight="false" outlineLevel="0" collapsed="false">
      <c r="A73" s="0" t="s">
        <v>27</v>
      </c>
      <c r="B73" s="0" t="e">
        <f aca="false">pow(2.1-0.5*LOG()C81)</f>
        <v>#VALUE!</v>
      </c>
    </row>
    <row r="74" customFormat="false" ht="12.8" hidden="false" customHeight="false" outlineLevel="0" collapsed="false">
      <c r="A74" s="0" t="s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Roman,Κανονικά"&amp;12&amp;A</oddHeader>
    <oddFooter>&amp;C&amp;"Times New Roman,Κανονικά"&amp;12Page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el-GR</dc:language>
  <cp:lastModifiedBy/>
  <dcterms:modified xsi:type="dcterms:W3CDTF">2021-05-28T17:17:52Z</dcterms:modified>
  <cp:revision>1</cp:revision>
  <dc:subject/>
  <dc:title/>
</cp:coreProperties>
</file>